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svr...'!$C$115:$K$368</definedName>
    <definedName name="_xlnm.Print_Area" localSheetId="25">'SO 01 - Práce na žel. svr...'!$C$4:$J$76,'SO 01 - Práce na žel. svr...'!$C$82:$J$97,'SO 01 - Práce na žel. svr...'!$C$103:$J$368</definedName>
    <definedName name="_xlnm.Print_Titles" localSheetId="25">'SO 01 - Práce na žel. svr...'!$115:$115</definedName>
    <definedName name="_xlnm._FilterDatabase" localSheetId="26" hidden="1">'SO 02 - Práce na žel. svr...'!$C$115:$K$374</definedName>
    <definedName name="_xlnm.Print_Area" localSheetId="26">'SO 02 - Práce na žel. svr...'!$C$4:$J$76,'SO 02 - Práce na žel. svr...'!$C$82:$J$97,'SO 02 - Práce na žel. svr...'!$C$103:$J$374</definedName>
    <definedName name="_xlnm.Print_Titles" localSheetId="26">'SO 02 - Práce na žel. svr...'!$115:$115</definedName>
    <definedName name="_xlnm._FilterDatabase" localSheetId="27" hidden="1">'SO 03 - Práce na žel. svr...'!$C$115:$K$341</definedName>
    <definedName name="_xlnm.Print_Area" localSheetId="27">'SO 03 - Práce na žel. svr...'!$C$4:$J$76,'SO 03 - Práce na žel. svr...'!$C$82:$J$97,'SO 03 - Práce na žel. svr...'!$C$103:$J$341</definedName>
    <definedName name="_xlnm.Print_Titles" localSheetId="27">'SO 03 - Práce na žel. svr...'!$115:$115</definedName>
    <definedName name="_xlnm._FilterDatabase" localSheetId="28" hidden="1">'SO 04 - Práce na žel. svr...'!$C$115:$K$362</definedName>
    <definedName name="_xlnm.Print_Area" localSheetId="28">'SO 04 - Práce na žel. svr...'!$C$4:$J$76,'SO 04 - Práce na žel. svr...'!$C$82:$J$97,'SO 04 - Práce na žel. svr...'!$C$103:$J$362</definedName>
    <definedName name="_xlnm.Print_Titles" localSheetId="28">'SO 04 - Práce na žel. svr...'!$115:$115</definedName>
    <definedName name="_xlnm._FilterDatabase" localSheetId="29" hidden="1">'SO 05 - Práce na žel. svr...'!$C$115:$K$293</definedName>
    <definedName name="_xlnm.Print_Area" localSheetId="29">'SO 05 - Práce na žel. svr...'!$C$4:$J$76,'SO 05 - Práce na žel. svr...'!$C$82:$J$97,'SO 05 - Práce na žel. svr...'!$C$103:$J$293</definedName>
    <definedName name="_xlnm.Print_Titles" localSheetId="29">'SO 05 - Práce na žel. svr...'!$115:$115</definedName>
    <definedName name="_xlnm._FilterDatabase" localSheetId="30" hidden="1">'SO 06 - Práce na žel. svr...'!$C$115:$K$366</definedName>
    <definedName name="_xlnm.Print_Area" localSheetId="30">'SO 06 - Práce na žel. svr...'!$C$4:$J$76,'SO 06 - Práce na žel. svr...'!$C$82:$J$97,'SO 06 - Práce na žel. svr...'!$C$103:$J$366</definedName>
    <definedName name="_xlnm.Print_Titles" localSheetId="30">'SO 06 - Práce na žel. svr...'!$115:$115</definedName>
    <definedName name="_xlnm._FilterDatabase" localSheetId="31" hidden="1">'SO 07 - Práce na žel. svr...'!$C$115:$K$368</definedName>
    <definedName name="_xlnm.Print_Area" localSheetId="31">'SO 07 - Práce na žel. svr...'!$C$4:$J$76,'SO 07 - Práce na žel. svr...'!$C$82:$J$97,'SO 07 - Práce na žel. svr...'!$C$103:$J$368</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objednatele'!$C$124:$K$372</definedName>
    <definedName name="_xlnm.Print_Area" localSheetId="35">'SO 11 - Materiál objednatele'!$C$4:$J$76,'SO 11 - Materiál objednatele'!$C$82:$J$106,'SO 11 - Materiál objednatele'!$C$112:$J$372</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T116"/>
  <c r="R116"/>
  <c r="P116"/>
  <c i="1" r="AU152"/>
  <c i="37"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113"/>
  <c r="J23"/>
  <c r="J21"/>
  <c r="E21"/>
  <c r="J112"/>
  <c r="J20"/>
  <c r="J18"/>
  <c r="E18"/>
  <c r="F113"/>
  <c r="J17"/>
  <c r="J15"/>
  <c r="E15"/>
  <c r="F112"/>
  <c r="J14"/>
  <c r="J12"/>
  <c r="J110"/>
  <c r="E7"/>
  <c r="E106"/>
  <c i="36" r="J127"/>
  <c r="J126"/>
  <c r="J37"/>
  <c r="J36"/>
  <c i="1" r="AY151"/>
  <c i="36" r="J35"/>
  <c i="1" r="AX151"/>
  <c i="36" r="BI371"/>
  <c r="BH371"/>
  <c r="BG371"/>
  <c r="BF371"/>
  <c r="T371"/>
  <c r="R371"/>
  <c r="P371"/>
  <c r="BI369"/>
  <c r="BH369"/>
  <c r="BG369"/>
  <c r="BF369"/>
  <c r="T369"/>
  <c r="R369"/>
  <c r="P369"/>
  <c r="BI367"/>
  <c r="BH367"/>
  <c r="BG367"/>
  <c r="BF367"/>
  <c r="T367"/>
  <c r="R367"/>
  <c r="P367"/>
  <c r="BI364"/>
  <c r="BH364"/>
  <c r="BG364"/>
  <c r="BF364"/>
  <c r="T364"/>
  <c r="R364"/>
  <c r="P364"/>
  <c r="BI361"/>
  <c r="BH361"/>
  <c r="BG361"/>
  <c r="BF361"/>
  <c r="T361"/>
  <c r="R361"/>
  <c r="P361"/>
  <c r="BI359"/>
  <c r="BH359"/>
  <c r="BG359"/>
  <c r="BF359"/>
  <c r="T359"/>
  <c r="R359"/>
  <c r="P359"/>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7"/>
  <c r="BH297"/>
  <c r="BG297"/>
  <c r="BF297"/>
  <c r="T297"/>
  <c r="R297"/>
  <c r="P297"/>
  <c r="BI295"/>
  <c r="BH295"/>
  <c r="BG295"/>
  <c r="BF295"/>
  <c r="T295"/>
  <c r="R295"/>
  <c r="P295"/>
  <c r="BI292"/>
  <c r="BH292"/>
  <c r="BG292"/>
  <c r="BF292"/>
  <c r="T292"/>
  <c r="R292"/>
  <c r="P292"/>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4"/>
  <c r="BH224"/>
  <c r="BG224"/>
  <c r="BF224"/>
  <c r="T224"/>
  <c r="R224"/>
  <c r="P224"/>
  <c r="BI222"/>
  <c r="BH222"/>
  <c r="BG222"/>
  <c r="BF222"/>
  <c r="T222"/>
  <c r="R222"/>
  <c r="P222"/>
  <c r="BI220"/>
  <c r="BH220"/>
  <c r="BG220"/>
  <c r="BF220"/>
  <c r="T220"/>
  <c r="R220"/>
  <c r="P220"/>
  <c r="BI217"/>
  <c r="BH217"/>
  <c r="BG217"/>
  <c r="BF217"/>
  <c r="T217"/>
  <c r="R217"/>
  <c r="P217"/>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5"/>
  <c r="BH165"/>
  <c r="BG165"/>
  <c r="BF165"/>
  <c r="T165"/>
  <c r="R165"/>
  <c r="P165"/>
  <c r="BI162"/>
  <c r="BH162"/>
  <c r="BG162"/>
  <c r="BF162"/>
  <c r="T162"/>
  <c r="R162"/>
  <c r="P162"/>
  <c r="BI160"/>
  <c r="BH160"/>
  <c r="BG160"/>
  <c r="BF160"/>
  <c r="T160"/>
  <c r="R160"/>
  <c r="P160"/>
  <c r="BI157"/>
  <c r="BH157"/>
  <c r="BG157"/>
  <c r="BF157"/>
  <c r="T157"/>
  <c r="R157"/>
  <c r="P157"/>
  <c r="BI155"/>
  <c r="BH155"/>
  <c r="BG155"/>
  <c r="BF155"/>
  <c r="T155"/>
  <c r="R155"/>
  <c r="P155"/>
  <c r="BI152"/>
  <c r="BH152"/>
  <c r="BG152"/>
  <c r="BF152"/>
  <c r="T152"/>
  <c r="R152"/>
  <c r="P152"/>
  <c r="BI149"/>
  <c r="BH149"/>
  <c r="BG149"/>
  <c r="BF149"/>
  <c r="T149"/>
  <c r="R149"/>
  <c r="P149"/>
  <c r="BI146"/>
  <c r="BH146"/>
  <c r="BG146"/>
  <c r="BF146"/>
  <c r="T146"/>
  <c r="R146"/>
  <c r="P146"/>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92"/>
  <c r="J23"/>
  <c r="J21"/>
  <c r="E21"/>
  <c r="J121"/>
  <c r="J20"/>
  <c r="J18"/>
  <c r="E18"/>
  <c r="F122"/>
  <c r="J17"/>
  <c r="J15"/>
  <c r="E15"/>
  <c r="F121"/>
  <c r="J14"/>
  <c r="J12"/>
  <c r="J89"/>
  <c r="E7"/>
  <c r="E8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112"/>
  <c r="J14"/>
  <c r="J12"/>
  <c r="J110"/>
  <c r="E7"/>
  <c r="E85"/>
  <c i="34" r="T116"/>
  <c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91"/>
  <c r="J14"/>
  <c r="J12"/>
  <c r="J110"/>
  <c r="E7"/>
  <c r="E85"/>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110"/>
  <c r="E7"/>
  <c r="E106"/>
  <c i="32" r="J37"/>
  <c r="J36"/>
  <c i="1" r="AY147"/>
  <c i="32" r="J35"/>
  <c i="1" r="AX147"/>
  <c i="32"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89"/>
  <c r="E7"/>
  <c r="E106"/>
  <c i="31" r="J37"/>
  <c r="J36"/>
  <c i="1" r="AY146"/>
  <c i="31" r="J35"/>
  <c i="1" r="AX146"/>
  <c i="31"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3"/>
  <c r="BH333"/>
  <c r="BG333"/>
  <c r="BF333"/>
  <c r="T333"/>
  <c r="R333"/>
  <c r="P333"/>
  <c r="BI331"/>
  <c r="BH331"/>
  <c r="BG331"/>
  <c r="BF331"/>
  <c r="T331"/>
  <c r="R331"/>
  <c r="P331"/>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89"/>
  <c r="E7"/>
  <c r="E85"/>
  <c i="30" r="J37"/>
  <c r="J36"/>
  <c i="1" r="AY145"/>
  <c i="30" r="J35"/>
  <c i="1" r="AX145"/>
  <c i="30"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112"/>
  <c r="J14"/>
  <c r="J12"/>
  <c r="J110"/>
  <c r="E7"/>
  <c r="E85"/>
  <c i="29" r="J37"/>
  <c r="J36"/>
  <c i="1" r="AY144"/>
  <c i="29" r="J35"/>
  <c i="1" r="AX144"/>
  <c i="29"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8"/>
  <c r="BH328"/>
  <c r="BG328"/>
  <c r="BF328"/>
  <c r="T328"/>
  <c r="R328"/>
  <c r="P328"/>
  <c r="BI326"/>
  <c r="BH326"/>
  <c r="BG326"/>
  <c r="BF326"/>
  <c r="T326"/>
  <c r="R326"/>
  <c r="P326"/>
  <c r="BI323"/>
  <c r="BH323"/>
  <c r="BG323"/>
  <c r="BF323"/>
  <c r="T323"/>
  <c r="R323"/>
  <c r="P323"/>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4"/>
  <c r="BH304"/>
  <c r="BG304"/>
  <c r="BF304"/>
  <c r="T304"/>
  <c r="R304"/>
  <c r="P304"/>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112"/>
  <c r="J14"/>
  <c r="J12"/>
  <c r="J89"/>
  <c r="E7"/>
  <c r="E85"/>
  <c i="28" r="J37"/>
  <c r="J36"/>
  <c i="1" r="AY143"/>
  <c i="28" r="J35"/>
  <c i="1" r="AX143"/>
  <c i="28"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112"/>
  <c r="J14"/>
  <c r="J12"/>
  <c r="J110"/>
  <c r="E7"/>
  <c r="E85"/>
  <c i="27" r="J37"/>
  <c r="J36"/>
  <c i="1" r="AY142"/>
  <c i="27" r="J35"/>
  <c i="1" r="AX142"/>
  <c i="27" r="BI372"/>
  <c r="BH372"/>
  <c r="BG372"/>
  <c r="BF372"/>
  <c r="T372"/>
  <c r="R372"/>
  <c r="P372"/>
  <c r="BI369"/>
  <c r="BH369"/>
  <c r="BG369"/>
  <c r="BF369"/>
  <c r="T369"/>
  <c r="R369"/>
  <c r="P369"/>
  <c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5"/>
  <c r="BH315"/>
  <c r="BG315"/>
  <c r="BF315"/>
  <c r="T315"/>
  <c r="R315"/>
  <c r="P315"/>
  <c r="BI312"/>
  <c r="BH312"/>
  <c r="BG312"/>
  <c r="BF312"/>
  <c r="T312"/>
  <c r="R312"/>
  <c r="P312"/>
  <c r="BI310"/>
  <c r="BH310"/>
  <c r="BG310"/>
  <c r="BF310"/>
  <c r="T310"/>
  <c r="R310"/>
  <c r="P310"/>
  <c r="BI308"/>
  <c r="BH308"/>
  <c r="BG308"/>
  <c r="BF308"/>
  <c r="T308"/>
  <c r="R308"/>
  <c r="P308"/>
  <c r="BI306"/>
  <c r="BH306"/>
  <c r="BG306"/>
  <c r="BF306"/>
  <c r="T306"/>
  <c r="R306"/>
  <c r="P306"/>
  <c r="BI303"/>
  <c r="BH303"/>
  <c r="BG303"/>
  <c r="BF303"/>
  <c r="T303"/>
  <c r="R303"/>
  <c r="P303"/>
  <c r="BI301"/>
  <c r="BH301"/>
  <c r="BG301"/>
  <c r="BF301"/>
  <c r="T301"/>
  <c r="R301"/>
  <c r="P301"/>
  <c r="BI298"/>
  <c r="BH298"/>
  <c r="BG298"/>
  <c r="BF298"/>
  <c r="T298"/>
  <c r="R298"/>
  <c r="P298"/>
  <c r="BI295"/>
  <c r="BH295"/>
  <c r="BG295"/>
  <c r="BF295"/>
  <c r="T295"/>
  <c r="R295"/>
  <c r="P295"/>
  <c r="BI292"/>
  <c r="BH292"/>
  <c r="BG292"/>
  <c r="BF292"/>
  <c r="T292"/>
  <c r="R292"/>
  <c r="P292"/>
  <c r="BI289"/>
  <c r="BH289"/>
  <c r="BG289"/>
  <c r="BF289"/>
  <c r="T289"/>
  <c r="R289"/>
  <c r="P289"/>
  <c r="BI286"/>
  <c r="BH286"/>
  <c r="BG286"/>
  <c r="BF286"/>
  <c r="T286"/>
  <c r="R286"/>
  <c r="P286"/>
  <c r="BI283"/>
  <c r="BH283"/>
  <c r="BG283"/>
  <c r="BF283"/>
  <c r="T283"/>
  <c r="R283"/>
  <c r="P283"/>
  <c r="BI280"/>
  <c r="BH280"/>
  <c r="BG280"/>
  <c r="BF280"/>
  <c r="T280"/>
  <c r="R280"/>
  <c r="P280"/>
  <c r="BI277"/>
  <c r="BH277"/>
  <c r="BG277"/>
  <c r="BF277"/>
  <c r="T277"/>
  <c r="R277"/>
  <c r="P277"/>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0"/>
  <c r="BH250"/>
  <c r="BG250"/>
  <c r="BF250"/>
  <c r="T250"/>
  <c r="R250"/>
  <c r="P250"/>
  <c r="BI247"/>
  <c r="BH247"/>
  <c r="BG247"/>
  <c r="BF247"/>
  <c r="T247"/>
  <c r="R247"/>
  <c r="P247"/>
  <c r="BI244"/>
  <c r="BH244"/>
  <c r="BG244"/>
  <c r="BF244"/>
  <c r="T244"/>
  <c r="R244"/>
  <c r="P244"/>
  <c r="BI241"/>
  <c r="BH241"/>
  <c r="BG241"/>
  <c r="BF241"/>
  <c r="T241"/>
  <c r="R241"/>
  <c r="P241"/>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110"/>
  <c r="E7"/>
  <c r="E106"/>
  <c i="26" r="J37"/>
  <c r="J36"/>
  <c i="1" r="AY141"/>
  <c i="26" r="J35"/>
  <c i="1" r="AX141"/>
  <c i="26"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91"/>
  <c r="J14"/>
  <c r="J12"/>
  <c r="J89"/>
  <c r="E7"/>
  <c r="E85"/>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94"/>
  <c r="J25"/>
  <c r="J23"/>
  <c r="E23"/>
  <c r="J93"/>
  <c r="J22"/>
  <c r="J20"/>
  <c r="E20"/>
  <c r="F121"/>
  <c r="J19"/>
  <c r="J17"/>
  <c r="E17"/>
  <c r="F120"/>
  <c r="J16"/>
  <c r="J14"/>
  <c r="J118"/>
  <c r="E7"/>
  <c r="E85"/>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94"/>
  <c r="J25"/>
  <c r="J23"/>
  <c r="E23"/>
  <c r="J93"/>
  <c r="J22"/>
  <c r="J20"/>
  <c r="E20"/>
  <c r="F126"/>
  <c r="J19"/>
  <c r="J17"/>
  <c r="E17"/>
  <c r="F93"/>
  <c r="J16"/>
  <c r="J14"/>
  <c r="J91"/>
  <c r="E7"/>
  <c r="E117"/>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92"/>
  <c r="J17"/>
  <c r="J12"/>
  <c r="J111"/>
  <c r="E7"/>
  <c r="E107"/>
  <c i="22" r="J41"/>
  <c r="J40"/>
  <c i="1" r="AY136"/>
  <c i="22" r="J39"/>
  <c i="1" r="AX136"/>
  <c i="22" r="BI129"/>
  <c r="BH129"/>
  <c r="BG129"/>
  <c r="BF129"/>
  <c r="T129"/>
  <c r="R129"/>
  <c r="P129"/>
  <c r="BI127"/>
  <c r="BH127"/>
  <c r="BG127"/>
  <c r="BF127"/>
  <c r="T127"/>
  <c r="R127"/>
  <c r="P127"/>
  <c r="J122"/>
  <c r="J121"/>
  <c r="F121"/>
  <c r="F119"/>
  <c r="E117"/>
  <c r="J96"/>
  <c r="J95"/>
  <c r="F95"/>
  <c r="F93"/>
  <c r="E91"/>
  <c r="J22"/>
  <c r="E22"/>
  <c r="F96"/>
  <c r="J21"/>
  <c r="J16"/>
  <c r="J119"/>
  <c r="E7"/>
  <c r="E85"/>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110"/>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85"/>
  <c i="18" r="J41"/>
  <c r="J40"/>
  <c i="1" r="AY128"/>
  <c i="18" r="J39"/>
  <c i="1" r="AX128"/>
  <c i="18" r="BI129"/>
  <c r="BH129"/>
  <c r="BG129"/>
  <c r="BF129"/>
  <c r="T129"/>
  <c r="R129"/>
  <c r="P129"/>
  <c r="BI127"/>
  <c r="BH127"/>
  <c r="BG127"/>
  <c r="BF127"/>
  <c r="T127"/>
  <c r="R127"/>
  <c r="P127"/>
  <c r="J122"/>
  <c r="J121"/>
  <c r="F121"/>
  <c r="F119"/>
  <c r="E117"/>
  <c r="J96"/>
  <c r="J95"/>
  <c r="F95"/>
  <c r="F93"/>
  <c r="E91"/>
  <c r="J22"/>
  <c r="E22"/>
  <c r="F122"/>
  <c r="J21"/>
  <c r="J16"/>
  <c r="J93"/>
  <c r="E7"/>
  <c r="E111"/>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120"/>
  <c r="E7"/>
  <c r="E85"/>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93"/>
  <c r="E7"/>
  <c r="E85"/>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93"/>
  <c r="E7"/>
  <c r="E111"/>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93"/>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85"/>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85"/>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93"/>
  <c r="E7"/>
  <c r="E85"/>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93"/>
  <c r="E7"/>
  <c r="E85"/>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85"/>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93"/>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124"/>
  <c r="J21"/>
  <c r="J16"/>
  <c r="J93"/>
  <c r="E7"/>
  <c r="E113"/>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122"/>
  <c r="J21"/>
  <c r="J16"/>
  <c r="J93"/>
  <c r="E7"/>
  <c r="E111"/>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120"/>
  <c r="E7"/>
  <c r="E112"/>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93"/>
  <c r="E7"/>
  <c r="E85"/>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1" r="L90"/>
  <c r="AM90"/>
  <c r="AM89"/>
  <c r="L89"/>
  <c r="AM87"/>
  <c r="L87"/>
  <c r="L85"/>
  <c r="L84"/>
  <c i="36" r="J340"/>
  <c r="BK336"/>
  <c r="BK334"/>
  <c r="J330"/>
  <c r="J297"/>
  <c r="J295"/>
  <c r="J289"/>
  <c r="J287"/>
  <c r="BK280"/>
  <c r="J266"/>
  <c r="J262"/>
  <c r="BK260"/>
  <c r="J201"/>
  <c r="BK197"/>
  <c r="J189"/>
  <c r="BK136"/>
  <c i="35" r="J243"/>
  <c r="J228"/>
  <c r="BK225"/>
  <c r="J192"/>
  <c r="BK189"/>
  <c r="J177"/>
  <c r="J162"/>
  <c r="BK144"/>
  <c r="BK135"/>
  <c r="BK126"/>
  <c r="J123"/>
  <c i="34" r="J252"/>
  <c r="J207"/>
  <c r="BK198"/>
  <c i="33" r="BK231"/>
  <c r="J228"/>
  <c r="J219"/>
  <c r="BK192"/>
  <c r="BK162"/>
  <c r="J135"/>
  <c r="BK132"/>
  <c r="J129"/>
  <c i="32" r="BK351"/>
  <c r="J330"/>
  <c r="J327"/>
  <c r="J315"/>
  <c r="J258"/>
  <c r="BK255"/>
  <c r="J243"/>
  <c r="BK240"/>
  <c r="J231"/>
  <c r="J225"/>
  <c r="BK210"/>
  <c r="BK198"/>
  <c r="J195"/>
  <c r="J162"/>
  <c r="J159"/>
  <c r="J156"/>
  <c r="J153"/>
  <c i="31" r="BK347"/>
  <c r="J341"/>
  <c r="J331"/>
  <c r="BK324"/>
  <c r="BK316"/>
  <c i="27" r="BK372"/>
  <c r="J363"/>
  <c r="BK360"/>
  <c r="J357"/>
  <c r="BK354"/>
  <c r="J351"/>
  <c r="BK338"/>
  <c r="BK336"/>
  <c r="BK324"/>
  <c r="J280"/>
  <c r="BK256"/>
  <c r="J253"/>
  <c r="J219"/>
  <c r="J156"/>
  <c r="J144"/>
  <c r="J141"/>
  <c r="BK138"/>
  <c r="BK117"/>
  <c i="26" r="BK354"/>
  <c r="J351"/>
  <c r="J339"/>
  <c r="BK336"/>
  <c r="J315"/>
  <c r="J303"/>
  <c r="J282"/>
  <c r="BK279"/>
  <c r="BK276"/>
  <c i="21" r="BK157"/>
  <c r="BK143"/>
  <c r="J129"/>
  <c r="J125"/>
  <c i="20" r="J183"/>
  <c r="J175"/>
  <c r="J171"/>
  <c r="J157"/>
  <c r="J137"/>
  <c i="19" r="J193"/>
  <c r="BK170"/>
  <c i="15" r="J182"/>
  <c r="J176"/>
  <c r="BK156"/>
  <c r="J154"/>
  <c i="13" r="J189"/>
  <c r="J180"/>
  <c r="BK174"/>
  <c r="BK166"/>
  <c r="BK164"/>
  <c r="J160"/>
  <c r="J152"/>
  <c r="J150"/>
  <c r="BK146"/>
  <c i="12" r="J129"/>
  <c i="11" r="BK161"/>
  <c r="BK159"/>
  <c r="J155"/>
  <c r="BK145"/>
  <c r="BK143"/>
  <c r="J129"/>
  <c i="10" r="J176"/>
  <c r="J172"/>
  <c r="BK170"/>
  <c r="J166"/>
  <c r="BK154"/>
  <c r="BK152"/>
  <c r="BK146"/>
  <c r="BK134"/>
  <c r="BK130"/>
  <c i="9" r="J162"/>
  <c r="J152"/>
  <c r="J136"/>
  <c r="BK130"/>
  <c i="8" r="J137"/>
  <c i="7" r="J161"/>
  <c r="J151"/>
  <c r="BK149"/>
  <c r="J138"/>
  <c r="BK135"/>
  <c r="J133"/>
  <c i="6" r="J186"/>
  <c r="J178"/>
  <c r="J160"/>
  <c r="BK152"/>
  <c r="J144"/>
  <c r="BK140"/>
  <c r="BK138"/>
  <c i="5" r="BK187"/>
  <c i="4" r="J190"/>
  <c r="J184"/>
  <c r="BK180"/>
  <c r="BK170"/>
  <c r="J152"/>
  <c i="2" r="BK179"/>
  <c r="BK177"/>
  <c r="J153"/>
  <c r="BK151"/>
  <c r="J145"/>
  <c r="J133"/>
  <c r="BK131"/>
  <c i="36" r="BK361"/>
  <c r="J359"/>
  <c r="J354"/>
  <c r="J342"/>
  <c r="BK340"/>
  <c r="BK332"/>
  <c r="BK324"/>
  <c r="BK308"/>
  <c r="J305"/>
  <c r="J302"/>
  <c r="BK270"/>
  <c r="J252"/>
  <c r="J250"/>
  <c r="BK237"/>
  <c r="J217"/>
  <c r="J214"/>
  <c r="BK199"/>
  <c r="J195"/>
  <c r="J183"/>
  <c r="J177"/>
  <c i="35" r="J219"/>
  <c r="BK207"/>
  <c r="J195"/>
  <c r="J180"/>
  <c r="BK153"/>
  <c r="BK150"/>
  <c i="34" r="BK156"/>
  <c r="J153"/>
  <c i="33" r="J240"/>
  <c r="J225"/>
  <c r="BK222"/>
  <c r="J216"/>
  <c r="BK177"/>
  <c r="BK156"/>
  <c r="J153"/>
  <c r="BK144"/>
  <c i="32" r="J216"/>
  <c r="BK204"/>
  <c r="J201"/>
  <c r="BK171"/>
  <c i="31" r="BK326"/>
  <c r="J322"/>
  <c r="BK318"/>
  <c r="J316"/>
  <c r="J288"/>
  <c r="BK256"/>
  <c r="J244"/>
  <c r="J228"/>
  <c r="J213"/>
  <c r="BK204"/>
  <c r="BK195"/>
  <c i="30" r="BK249"/>
  <c r="J240"/>
  <c r="BK237"/>
  <c r="BK222"/>
  <c r="BK219"/>
  <c r="J216"/>
  <c r="BK213"/>
  <c r="BK198"/>
  <c r="BK189"/>
  <c r="J186"/>
  <c r="J177"/>
  <c r="BK174"/>
  <c r="J165"/>
  <c r="J144"/>
  <c r="BK141"/>
  <c i="29" r="J354"/>
  <c r="BK328"/>
  <c r="BK326"/>
  <c r="J323"/>
  <c r="J315"/>
  <c r="BK309"/>
  <c r="J298"/>
  <c r="J295"/>
  <c r="BK277"/>
  <c r="BK274"/>
  <c r="BK271"/>
  <c r="J247"/>
  <c r="J228"/>
  <c r="BK219"/>
  <c r="J213"/>
  <c r="BK204"/>
  <c r="BK159"/>
  <c r="J156"/>
  <c r="J153"/>
  <c r="J135"/>
  <c r="J132"/>
  <c i="28" r="BK324"/>
  <c r="BK321"/>
  <c r="BK303"/>
  <c r="J297"/>
  <c r="BK288"/>
  <c r="BK279"/>
  <c r="J270"/>
  <c r="BK261"/>
  <c r="J249"/>
  <c r="BK243"/>
  <c r="BK219"/>
  <c r="BK213"/>
  <c r="BK192"/>
  <c r="BK180"/>
  <c r="BK174"/>
  <c r="J174"/>
  <c r="BK144"/>
  <c r="BK141"/>
  <c r="J135"/>
  <c r="J120"/>
  <c i="27" r="BK330"/>
  <c r="BK320"/>
  <c r="J318"/>
  <c r="BK315"/>
  <c r="J308"/>
  <c r="J298"/>
  <c r="J295"/>
  <c r="BK292"/>
  <c r="J256"/>
  <c r="J228"/>
  <c r="BK216"/>
  <c r="BK210"/>
  <c r="J192"/>
  <c r="J186"/>
  <c r="J183"/>
  <c r="BK180"/>
  <c r="J177"/>
  <c r="BK129"/>
  <c r="BK126"/>
  <c r="BK123"/>
  <c r="J120"/>
  <c i="26" r="J312"/>
  <c r="J306"/>
  <c r="BK270"/>
  <c r="BK249"/>
  <c r="BK228"/>
  <c r="J210"/>
  <c r="BK207"/>
  <c r="J198"/>
  <c r="J180"/>
  <c r="J177"/>
  <c r="J132"/>
  <c i="25" r="J157"/>
  <c r="BK134"/>
  <c i="24" r="J205"/>
  <c r="BK203"/>
  <c r="BK192"/>
  <c r="BK190"/>
  <c r="BK181"/>
  <c r="J178"/>
  <c r="J173"/>
  <c r="BK171"/>
  <c r="BK159"/>
  <c i="21" r="J181"/>
  <c r="J179"/>
  <c r="BK175"/>
  <c r="BK131"/>
  <c i="20" r="BK183"/>
  <c r="BK165"/>
  <c r="BK151"/>
  <c i="19" r="BK182"/>
  <c r="J152"/>
  <c r="J150"/>
  <c r="BK148"/>
  <c r="J142"/>
  <c r="BK140"/>
  <c r="BK138"/>
  <c r="BK130"/>
  <c r="BK128"/>
  <c i="17" r="J137"/>
  <c i="16" r="BK133"/>
  <c r="BK131"/>
  <c i="15" r="BK180"/>
  <c r="J166"/>
  <c r="J130"/>
  <c i="14" r="BK164"/>
  <c r="BK144"/>
  <c r="BK138"/>
  <c i="13" r="J140"/>
  <c r="J136"/>
  <c i="12" r="BK125"/>
  <c i="11" r="J143"/>
  <c r="J141"/>
  <c r="J131"/>
  <c r="J127"/>
  <c r="J125"/>
  <c i="10" r="J180"/>
  <c r="J178"/>
  <c r="BK174"/>
  <c r="BK166"/>
  <c r="J158"/>
  <c r="BK156"/>
  <c r="J152"/>
  <c r="BK150"/>
  <c r="J148"/>
  <c r="BK142"/>
  <c r="BK128"/>
  <c i="9" r="BK184"/>
  <c r="J182"/>
  <c r="BK168"/>
  <c r="J158"/>
  <c r="BK150"/>
  <c r="J144"/>
  <c r="J138"/>
  <c i="8" r="J131"/>
  <c i="7" r="BK177"/>
  <c r="J177"/>
  <c r="BK175"/>
  <c r="BK169"/>
  <c r="J163"/>
  <c r="J157"/>
  <c r="J155"/>
  <c r="BK151"/>
  <c r="BK129"/>
  <c i="6" r="BK186"/>
  <c r="J174"/>
  <c r="J172"/>
  <c r="BK170"/>
  <c r="J166"/>
  <c r="J158"/>
  <c r="BK156"/>
  <c r="J152"/>
  <c r="BK150"/>
  <c r="J148"/>
  <c i="5" r="BK177"/>
  <c r="J159"/>
  <c r="BK155"/>
  <c r="BK153"/>
  <c r="BK143"/>
  <c r="BK137"/>
  <c r="J135"/>
  <c r="BK133"/>
  <c r="J131"/>
  <c r="BK127"/>
  <c i="4" r="BK197"/>
  <c r="BK190"/>
  <c r="J160"/>
  <c r="BK152"/>
  <c r="J150"/>
  <c r="BK148"/>
  <c r="BK132"/>
  <c i="3" r="BK131"/>
  <c r="BK129"/>
  <c i="2" r="J171"/>
  <c r="J167"/>
  <c r="BK149"/>
  <c i="37" r="F35"/>
  <c i="36" r="J346"/>
  <c r="BK342"/>
  <c r="J326"/>
  <c r="BK313"/>
  <c r="J292"/>
  <c r="BK282"/>
  <c r="J268"/>
  <c r="BK256"/>
  <c r="BK252"/>
  <c r="J240"/>
  <c r="BK209"/>
  <c r="BK205"/>
  <c r="BK177"/>
  <c r="BK175"/>
  <c r="J168"/>
  <c r="J160"/>
  <c r="J152"/>
  <c r="J149"/>
  <c r="J136"/>
  <c r="J129"/>
  <c i="35" r="J216"/>
  <c r="J210"/>
  <c r="J207"/>
  <c r="BK201"/>
  <c r="J186"/>
  <c r="BK183"/>
  <c r="BK117"/>
  <c i="34" r="BK261"/>
  <c r="J249"/>
  <c r="BK234"/>
  <c r="J222"/>
  <c r="BK159"/>
  <c r="BK150"/>
  <c r="J144"/>
  <c r="J120"/>
  <c r="BK117"/>
  <c i="33" r="BK237"/>
  <c r="J234"/>
  <c r="J210"/>
  <c r="BK207"/>
  <c r="BK198"/>
  <c r="J186"/>
  <c r="BK183"/>
  <c i="32" r="BK366"/>
  <c r="J366"/>
  <c r="BK363"/>
  <c r="J363"/>
  <c r="J360"/>
  <c r="J357"/>
  <c r="J342"/>
  <c r="J339"/>
  <c r="J333"/>
  <c r="BK330"/>
  <c r="BK315"/>
  <c r="BK312"/>
  <c r="J306"/>
  <c r="BK297"/>
  <c r="J255"/>
  <c r="BK237"/>
  <c r="BK159"/>
  <c r="BK153"/>
  <c r="BK150"/>
  <c r="J120"/>
  <c i="31" r="BK285"/>
  <c r="J273"/>
  <c r="BK258"/>
  <c r="BK247"/>
  <c r="BK244"/>
  <c r="J242"/>
  <c r="J222"/>
  <c r="BK213"/>
  <c r="J210"/>
  <c r="BK207"/>
  <c r="BK198"/>
  <c r="BK192"/>
  <c r="J162"/>
  <c r="J147"/>
  <c r="J144"/>
  <c r="J132"/>
  <c r="J123"/>
  <c i="30" r="BK273"/>
  <c r="J270"/>
  <c r="J267"/>
  <c r="J255"/>
  <c r="BK252"/>
  <c r="J249"/>
  <c r="J228"/>
  <c r="J225"/>
  <c r="J207"/>
  <c r="BK180"/>
  <c r="J174"/>
  <c r="BK123"/>
  <c r="BK117"/>
  <c i="29" r="J342"/>
  <c r="J339"/>
  <c r="BK336"/>
  <c r="J333"/>
  <c r="J307"/>
  <c r="BK304"/>
  <c r="BK298"/>
  <c r="J280"/>
  <c r="J277"/>
  <c r="BK253"/>
  <c r="BK250"/>
  <c r="BK247"/>
  <c r="J244"/>
  <c r="BK241"/>
  <c r="J231"/>
  <c r="J207"/>
  <c r="J168"/>
  <c r="J165"/>
  <c r="J138"/>
  <c i="28" r="BK318"/>
  <c r="J315"/>
  <c r="J312"/>
  <c r="BK234"/>
  <c r="BK225"/>
  <c r="J219"/>
  <c r="BK216"/>
  <c r="J201"/>
  <c r="BK198"/>
  <c r="J129"/>
  <c i="27" r="J369"/>
  <c r="J345"/>
  <c r="BK342"/>
  <c r="J315"/>
  <c r="BK312"/>
  <c r="J286"/>
  <c r="BK277"/>
  <c r="J271"/>
  <c r="BK238"/>
  <c r="BK235"/>
  <c r="J174"/>
  <c r="J171"/>
  <c r="BK141"/>
  <c r="J135"/>
  <c r="BK120"/>
  <c r="J117"/>
  <c i="26" r="J354"/>
  <c r="BK261"/>
  <c r="BK258"/>
  <c r="J255"/>
  <c r="J252"/>
  <c r="J243"/>
  <c r="BK240"/>
  <c r="J234"/>
  <c r="J225"/>
  <c r="BK204"/>
  <c r="J192"/>
  <c r="BK159"/>
  <c r="J153"/>
  <c r="J129"/>
  <c r="BK117"/>
  <c i="25" r="BK151"/>
  <c r="BK148"/>
  <c r="J146"/>
  <c i="24" r="BK244"/>
  <c r="J235"/>
  <c r="J229"/>
  <c r="J166"/>
  <c r="BK163"/>
  <c r="J157"/>
  <c r="J153"/>
  <c r="J148"/>
  <c r="BK146"/>
  <c r="BK142"/>
  <c r="J139"/>
  <c r="J137"/>
  <c i="21" r="BK183"/>
  <c r="J171"/>
  <c r="J159"/>
  <c r="J153"/>
  <c r="BK141"/>
  <c r="BK139"/>
  <c i="20" r="BK171"/>
  <c r="J169"/>
  <c r="BK153"/>
  <c r="BK145"/>
  <c r="BK143"/>
  <c r="J141"/>
  <c r="J139"/>
  <c r="BK137"/>
  <c i="19" r="J138"/>
  <c i="17" r="BK133"/>
  <c i="16" r="BK175"/>
  <c r="J165"/>
  <c r="J163"/>
  <c r="J155"/>
  <c r="BK150"/>
  <c i="14" r="J183"/>
  <c r="BK180"/>
  <c r="BK176"/>
  <c r="J130"/>
  <c i="13" r="BK182"/>
  <c r="BK168"/>
  <c r="BK142"/>
  <c i="12" r="BK127"/>
  <c i="11" r="BK175"/>
  <c r="BK173"/>
  <c r="J153"/>
  <c r="J151"/>
  <c r="BK139"/>
  <c r="BK133"/>
  <c r="BK131"/>
  <c i="10" r="J185"/>
  <c r="J138"/>
  <c i="9" r="J178"/>
  <c r="BK176"/>
  <c r="BK140"/>
  <c i="8" r="J133"/>
  <c i="7" r="J175"/>
  <c r="J173"/>
  <c r="J149"/>
  <c r="J147"/>
  <c r="BK145"/>
  <c r="BK133"/>
  <c r="BK131"/>
  <c i="6" r="BK182"/>
  <c r="J162"/>
  <c i="5" r="J185"/>
  <c r="BK175"/>
  <c r="BK171"/>
  <c r="BK167"/>
  <c r="BK161"/>
  <c r="BK159"/>
  <c r="BK145"/>
  <c i="4" r="J192"/>
  <c r="BK182"/>
  <c i="2" r="J165"/>
  <c r="J149"/>
  <c r="BK147"/>
  <c r="BK141"/>
  <c r="J136"/>
  <c i="1" r="AS109"/>
  <c i="37" r="F34"/>
  <c i="36" r="J367"/>
  <c r="BK356"/>
  <c r="J350"/>
  <c r="J344"/>
  <c r="J332"/>
  <c r="J315"/>
  <c r="J308"/>
  <c r="J258"/>
  <c r="BK254"/>
  <c r="J247"/>
  <c r="BK244"/>
  <c r="J242"/>
  <c r="BK195"/>
  <c r="BK193"/>
  <c r="J165"/>
  <c r="BK157"/>
  <c r="BK149"/>
  <c r="J143"/>
  <c i="35" r="J201"/>
  <c r="BK198"/>
  <c r="BK186"/>
  <c i="34" r="J255"/>
  <c r="J246"/>
  <c r="J243"/>
  <c r="BK240"/>
  <c r="J231"/>
  <c r="J228"/>
  <c r="J210"/>
  <c r="BK201"/>
  <c r="J192"/>
  <c r="J174"/>
  <c r="BK171"/>
  <c r="BK141"/>
  <c r="BK126"/>
  <c r="BK123"/>
  <c i="33" r="J231"/>
  <c r="BK228"/>
  <c r="BK225"/>
  <c r="J222"/>
  <c r="BK219"/>
  <c r="J207"/>
  <c r="J192"/>
  <c r="J183"/>
  <c r="J180"/>
  <c r="BK147"/>
  <c r="J132"/>
  <c i="32" r="BK327"/>
  <c r="J321"/>
  <c r="BK306"/>
  <c r="BK276"/>
  <c r="BK249"/>
  <c r="J234"/>
  <c r="BK231"/>
  <c r="J210"/>
  <c r="BK201"/>
  <c r="J183"/>
  <c r="J165"/>
  <c i="31" r="J312"/>
  <c r="BK300"/>
  <c r="J297"/>
  <c r="J294"/>
  <c r="BK291"/>
  <c r="BK288"/>
  <c r="J285"/>
  <c r="BK210"/>
  <c r="BK177"/>
  <c i="30" r="J291"/>
  <c r="J264"/>
  <c r="BK246"/>
  <c r="J210"/>
  <c r="BK192"/>
  <c r="BK135"/>
  <c r="BK132"/>
  <c i="29" r="BK348"/>
  <c r="BK317"/>
  <c r="BK307"/>
  <c r="BK256"/>
  <c r="BK216"/>
  <c r="BK210"/>
  <c r="BK195"/>
  <c r="BK168"/>
  <c r="J162"/>
  <c i="28" r="J294"/>
  <c r="BK291"/>
  <c r="J279"/>
  <c r="J276"/>
  <c r="J267"/>
  <c r="BK210"/>
  <c r="J207"/>
  <c r="BK204"/>
  <c r="BK201"/>
  <c r="J150"/>
  <c r="BK138"/>
  <c r="BK123"/>
  <c i="27" r="J372"/>
  <c r="J366"/>
  <c r="J342"/>
  <c r="BK340"/>
  <c r="J338"/>
  <c r="J336"/>
  <c r="J334"/>
  <c r="BK225"/>
  <c r="BK207"/>
  <c r="BK204"/>
  <c r="BK195"/>
  <c r="BK132"/>
  <c i="26" r="BK345"/>
  <c r="J330"/>
  <c r="BK327"/>
  <c r="J324"/>
  <c r="J318"/>
  <c r="BK309"/>
  <c r="J285"/>
  <c r="BK264"/>
  <c r="J261"/>
  <c r="J258"/>
  <c r="J249"/>
  <c r="BK246"/>
  <c r="J240"/>
  <c r="BK234"/>
  <c r="BK225"/>
  <c r="J222"/>
  <c r="BK216"/>
  <c r="BK210"/>
  <c r="BK156"/>
  <c r="BK153"/>
  <c r="BK144"/>
  <c r="BK129"/>
  <c r="BK120"/>
  <c i="25" r="BK154"/>
  <c r="BK140"/>
  <c r="BK129"/>
  <c i="24" r="J244"/>
  <c r="BK238"/>
  <c r="BK235"/>
  <c r="BK232"/>
  <c r="BK199"/>
  <c r="J163"/>
  <c r="BK155"/>
  <c i="23" r="J121"/>
  <c i="21" r="BK179"/>
  <c r="J177"/>
  <c r="J161"/>
  <c r="BK147"/>
  <c r="J131"/>
  <c r="BK129"/>
  <c r="J127"/>
  <c i="20" r="J167"/>
  <c r="J165"/>
  <c r="J145"/>
  <c r="J143"/>
  <c i="19" r="BK193"/>
  <c r="BK190"/>
  <c r="J184"/>
  <c r="BK180"/>
  <c r="BK178"/>
  <c r="BK168"/>
  <c r="BK160"/>
  <c r="J156"/>
  <c r="BK154"/>
  <c r="BK152"/>
  <c r="BK150"/>
  <c r="J148"/>
  <c r="J146"/>
  <c i="18" r="J129"/>
  <c i="17" r="BK135"/>
  <c r="J131"/>
  <c i="16" r="BK187"/>
  <c r="J185"/>
  <c r="J183"/>
  <c r="BK181"/>
  <c r="J179"/>
  <c r="BK177"/>
  <c r="BK167"/>
  <c r="J157"/>
  <c r="BK145"/>
  <c r="J141"/>
  <c i="15" r="J187"/>
  <c r="J185"/>
  <c r="BK182"/>
  <c r="J148"/>
  <c r="BK144"/>
  <c r="BK132"/>
  <c r="J128"/>
  <c r="J126"/>
  <c i="14" r="J172"/>
  <c r="BK170"/>
  <c r="BK166"/>
  <c r="J156"/>
  <c r="BK154"/>
  <c r="J152"/>
  <c r="J146"/>
  <c r="J142"/>
  <c r="J134"/>
  <c r="J132"/>
  <c r="BK126"/>
  <c i="13" r="J166"/>
  <c r="BK162"/>
  <c i="10" r="J140"/>
  <c r="J134"/>
  <c r="J132"/>
  <c i="9" r="BK189"/>
  <c r="J170"/>
  <c r="J168"/>
  <c r="BK154"/>
  <c r="BK152"/>
  <c r="J140"/>
  <c r="BK134"/>
  <c r="BK128"/>
  <c i="7" r="BK165"/>
  <c r="J159"/>
  <c i="6" r="BK190"/>
  <c r="J188"/>
  <c r="J140"/>
  <c i="5" r="J175"/>
  <c r="J151"/>
  <c r="J149"/>
  <c r="BK147"/>
  <c i="4" r="BK195"/>
  <c r="BK184"/>
  <c r="J178"/>
  <c r="J176"/>
  <c r="BK158"/>
  <c r="J146"/>
  <c r="BK140"/>
  <c i="3" r="J133"/>
  <c i="2" r="BK173"/>
  <c r="J161"/>
  <c r="BK159"/>
  <c r="BK157"/>
  <c r="BK145"/>
  <c r="J143"/>
  <c r="BK138"/>
  <c r="J131"/>
  <c i="1" r="AS106"/>
  <c i="37" r="F37"/>
  <c i="36" r="BK289"/>
  <c r="BK287"/>
  <c r="BK278"/>
  <c r="BK276"/>
  <c r="BK274"/>
  <c r="J264"/>
  <c r="J237"/>
  <c r="J191"/>
  <c r="BK179"/>
  <c r="J162"/>
  <c i="35" r="BK231"/>
  <c r="BK219"/>
  <c r="BK213"/>
  <c r="BK162"/>
  <c r="BK156"/>
  <c i="34" r="BK246"/>
  <c r="BK228"/>
  <c r="J225"/>
  <c r="BK219"/>
  <c r="BK216"/>
  <c r="BK204"/>
  <c r="BK186"/>
  <c r="BK168"/>
  <c r="BK165"/>
  <c r="BK138"/>
  <c r="BK132"/>
  <c i="33" r="BK201"/>
  <c r="J195"/>
  <c r="BK189"/>
  <c r="BK174"/>
  <c r="BK171"/>
  <c r="BK168"/>
  <c r="BK165"/>
  <c r="J147"/>
  <c r="J141"/>
  <c r="BK138"/>
  <c i="32" r="BK324"/>
  <c r="J312"/>
  <c r="J309"/>
  <c r="J288"/>
  <c r="BK279"/>
  <c r="J270"/>
  <c r="BK264"/>
  <c r="BK258"/>
  <c r="J252"/>
  <c r="BK243"/>
  <c r="J240"/>
  <c r="J228"/>
  <c r="J219"/>
  <c r="BK213"/>
  <c r="J204"/>
  <c r="J186"/>
  <c r="BK183"/>
  <c r="J174"/>
  <c r="J171"/>
  <c r="J168"/>
  <c r="BK162"/>
  <c r="BK156"/>
  <c r="J123"/>
  <c i="31" r="BK350"/>
  <c r="BK294"/>
  <c r="BK270"/>
  <c r="J253"/>
  <c r="BK240"/>
  <c r="J237"/>
  <c r="J234"/>
  <c r="J195"/>
  <c r="J192"/>
  <c r="J189"/>
  <c r="BK129"/>
  <c r="BK126"/>
  <c r="BK123"/>
  <c r="BK120"/>
  <c r="BK117"/>
  <c i="30" r="BK285"/>
  <c r="BK267"/>
  <c r="BK264"/>
  <c r="BK261"/>
  <c r="J213"/>
  <c r="J195"/>
  <c r="BK147"/>
  <c i="29" r="BK351"/>
  <c r="BK330"/>
  <c r="J319"/>
  <c r="J309"/>
  <c r="BK292"/>
  <c r="BK286"/>
  <c r="J250"/>
  <c r="BK222"/>
  <c r="J198"/>
  <c r="J177"/>
  <c r="J159"/>
  <c r="BK153"/>
  <c r="J144"/>
  <c i="28" r="BK312"/>
  <c r="BK309"/>
  <c r="J285"/>
  <c r="BK270"/>
  <c r="BK267"/>
  <c r="BK237"/>
  <c r="J225"/>
  <c r="J222"/>
  <c r="J198"/>
  <c r="BK195"/>
  <c r="J189"/>
  <c r="BK171"/>
  <c r="J153"/>
  <c r="BK150"/>
  <c r="BK147"/>
  <c i="27" r="BK334"/>
  <c r="J324"/>
  <c r="J303"/>
  <c r="J289"/>
  <c r="BK250"/>
  <c r="BK244"/>
  <c r="J165"/>
  <c r="J162"/>
  <c r="BK159"/>
  <c i="26" r="BK342"/>
  <c r="J336"/>
  <c r="BK291"/>
  <c r="J150"/>
  <c r="J144"/>
  <c r="BK141"/>
  <c r="BK126"/>
  <c r="J120"/>
  <c r="J117"/>
  <c i="25" r="J137"/>
  <c r="J131"/>
  <c i="24" r="BK229"/>
  <c r="BK226"/>
  <c r="BK223"/>
  <c r="J209"/>
  <c r="BK205"/>
  <c r="J199"/>
  <c r="J196"/>
  <c r="BK194"/>
  <c r="BK188"/>
  <c r="J144"/>
  <c r="J135"/>
  <c i="22" r="J129"/>
  <c i="21" r="BK161"/>
  <c r="BK137"/>
  <c r="J135"/>
  <c r="BK133"/>
  <c i="20" r="J185"/>
  <c i="19" r="J190"/>
  <c r="J170"/>
  <c r="J164"/>
  <c r="J144"/>
  <c r="J140"/>
  <c i="16" r="BK179"/>
  <c r="J175"/>
  <c r="J173"/>
  <c r="J171"/>
  <c r="BK148"/>
  <c i="15" r="J180"/>
  <c r="BK168"/>
  <c r="BK152"/>
  <c r="BK148"/>
  <c r="BK134"/>
  <c i="14" r="BK178"/>
  <c r="J174"/>
  <c r="J170"/>
  <c r="J164"/>
  <c r="BK162"/>
  <c r="BK160"/>
  <c r="BK152"/>
  <c r="BK150"/>
  <c r="BK148"/>
  <c i="13" r="J185"/>
  <c r="BK176"/>
  <c r="J174"/>
  <c r="BK154"/>
  <c i="12" r="J125"/>
  <c i="11" r="BK171"/>
  <c r="BK169"/>
  <c r="BK167"/>
  <c r="BK165"/>
  <c r="BK127"/>
  <c i="7" r="BK157"/>
  <c r="BK155"/>
  <c r="BK153"/>
  <c r="BK138"/>
  <c r="J131"/>
  <c r="J129"/>
  <c i="6" r="BK184"/>
  <c r="J182"/>
  <c r="BK180"/>
  <c r="BK178"/>
  <c r="BK136"/>
  <c r="J134"/>
  <c r="BK132"/>
  <c i="5" r="J183"/>
  <c r="J181"/>
  <c r="BK173"/>
  <c r="J157"/>
  <c i="4" r="J199"/>
  <c r="BK188"/>
  <c r="BK178"/>
  <c r="BK168"/>
  <c r="BK166"/>
  <c r="J154"/>
  <c r="BK144"/>
  <c r="J140"/>
  <c r="J136"/>
  <c r="BK134"/>
  <c r="J128"/>
  <c i="3" r="BK137"/>
  <c r="BK133"/>
  <c i="2" r="J177"/>
  <c r="BK167"/>
  <c r="BK165"/>
  <c r="BK153"/>
  <c r="BK136"/>
  <c r="J129"/>
  <c i="1" r="AS135"/>
  <c r="AS131"/>
  <c r="AS99"/>
  <c i="36" r="BK326"/>
  <c r="BK297"/>
  <c r="J256"/>
  <c r="BK250"/>
  <c r="BK247"/>
  <c r="BK242"/>
  <c r="J234"/>
  <c r="J231"/>
  <c r="J228"/>
  <c r="BK224"/>
  <c r="J203"/>
  <c r="BK201"/>
  <c r="BK189"/>
  <c r="J173"/>
  <c r="BK171"/>
  <c r="BK168"/>
  <c r="BK152"/>
  <c r="BK134"/>
  <c r="BK129"/>
  <c i="35" r="BK174"/>
  <c r="J171"/>
  <c r="J168"/>
  <c r="BK138"/>
  <c r="J117"/>
  <c i="34" r="BK249"/>
  <c r="BK237"/>
  <c r="BK222"/>
  <c r="J216"/>
  <c r="BK213"/>
  <c r="BK210"/>
  <c r="J195"/>
  <c r="BK189"/>
  <c r="J183"/>
  <c r="BK129"/>
  <c i="33" r="BK204"/>
  <c r="J165"/>
  <c r="J150"/>
  <c i="32" r="BK348"/>
  <c r="BK345"/>
  <c r="J324"/>
  <c r="BK309"/>
  <c r="BK303"/>
  <c r="J279"/>
  <c r="BK273"/>
  <c r="J267"/>
  <c r="J264"/>
  <c r="BK261"/>
  <c r="J237"/>
  <c r="BK234"/>
  <c r="J198"/>
  <c r="BK195"/>
  <c r="BK192"/>
  <c r="J189"/>
  <c r="J147"/>
  <c r="BK144"/>
  <c r="BK129"/>
  <c r="BK117"/>
  <c i="31" r="BK320"/>
  <c r="J261"/>
  <c r="J258"/>
  <c r="BK242"/>
  <c r="BK237"/>
  <c r="BK222"/>
  <c r="BK219"/>
  <c r="J177"/>
  <c r="BK162"/>
  <c r="J150"/>
  <c r="J141"/>
  <c r="BK135"/>
  <c r="J126"/>
  <c i="30" r="J288"/>
  <c r="BK282"/>
  <c r="J276"/>
  <c r="J261"/>
  <c r="J258"/>
  <c r="J252"/>
  <c r="J237"/>
  <c r="J234"/>
  <c r="BK228"/>
  <c r="J219"/>
  <c r="J204"/>
  <c r="J201"/>
  <c r="J189"/>
  <c r="BK183"/>
  <c r="BK177"/>
  <c r="J168"/>
  <c r="J162"/>
  <c r="BK156"/>
  <c r="J150"/>
  <c r="BK129"/>
  <c r="J120"/>
  <c r="J117"/>
  <c i="29" r="J360"/>
  <c r="BK345"/>
  <c r="BK342"/>
  <c r="J321"/>
  <c r="J311"/>
  <c r="J304"/>
  <c r="J274"/>
  <c r="J262"/>
  <c r="J238"/>
  <c r="BK236"/>
  <c r="J234"/>
  <c r="BK231"/>
  <c r="BK228"/>
  <c r="BK225"/>
  <c r="BK186"/>
  <c r="BK126"/>
  <c r="BK123"/>
  <c r="J120"/>
  <c i="28" r="J339"/>
  <c r="J336"/>
  <c r="J327"/>
  <c r="J300"/>
  <c r="J282"/>
  <c r="BK249"/>
  <c r="J234"/>
  <c r="J231"/>
  <c r="J228"/>
  <c r="BK222"/>
  <c r="BK207"/>
  <c r="J195"/>
  <c r="BK183"/>
  <c r="J159"/>
  <c r="J117"/>
  <c i="27" r="BK369"/>
  <c r="J332"/>
  <c r="BK328"/>
  <c r="J310"/>
  <c r="BK301"/>
  <c r="BK298"/>
  <c r="J283"/>
  <c r="BK280"/>
  <c r="J195"/>
  <c r="BK168"/>
  <c r="BK165"/>
  <c r="BK162"/>
  <c r="J159"/>
  <c r="BK150"/>
  <c i="26" r="BK357"/>
  <c r="BK195"/>
  <c r="J171"/>
  <c r="BK168"/>
  <c r="BK135"/>
  <c r="J123"/>
  <c i="24" r="J226"/>
  <c r="J194"/>
  <c r="J192"/>
  <c r="J190"/>
  <c r="BK173"/>
  <c r="BK166"/>
  <c r="BK153"/>
  <c r="J150"/>
  <c r="BK148"/>
  <c r="BK139"/>
  <c r="J132"/>
  <c i="21" r="BK149"/>
  <c r="J147"/>
  <c r="BK145"/>
  <c r="J143"/>
  <c i="20" r="BK177"/>
  <c r="BK135"/>
  <c r="BK125"/>
  <c i="19" r="J188"/>
  <c r="J172"/>
  <c r="J160"/>
  <c r="BK158"/>
  <c r="BK144"/>
  <c r="BK134"/>
  <c r="J132"/>
  <c r="J130"/>
  <c i="18" r="BK129"/>
  <c r="J127"/>
  <c i="15" r="BK178"/>
  <c r="BK176"/>
  <c r="J172"/>
  <c r="BK164"/>
  <c r="BK162"/>
  <c r="J146"/>
  <c r="BK140"/>
  <c r="BK138"/>
  <c r="BK128"/>
  <c i="14" r="BK168"/>
  <c r="J138"/>
  <c r="J136"/>
  <c i="13" r="BK158"/>
  <c r="J156"/>
  <c r="J154"/>
  <c i="11" r="J167"/>
  <c r="BK135"/>
  <c i="10" r="J187"/>
  <c r="BK185"/>
  <c r="J170"/>
  <c r="J150"/>
  <c r="BK132"/>
  <c i="9" r="J193"/>
  <c r="J191"/>
  <c r="BK182"/>
  <c r="BK180"/>
  <c r="BK170"/>
  <c r="BK162"/>
  <c r="J160"/>
  <c r="BK156"/>
  <c r="J150"/>
  <c r="J148"/>
  <c r="J146"/>
  <c r="J142"/>
  <c r="J134"/>
  <c r="J130"/>
  <c i="8" r="J135"/>
  <c r="BK133"/>
  <c r="J129"/>
  <c i="7" r="BK173"/>
  <c r="BK171"/>
  <c r="J167"/>
  <c r="J165"/>
  <c r="J153"/>
  <c r="J143"/>
  <c i="6" r="BK160"/>
  <c r="J154"/>
  <c i="5" r="J179"/>
  <c r="BK165"/>
  <c r="J137"/>
  <c r="J133"/>
  <c r="J129"/>
  <c i="4" r="J197"/>
  <c r="J195"/>
  <c r="BK192"/>
  <c r="BK164"/>
  <c r="BK160"/>
  <c r="J144"/>
  <c i="3" r="J137"/>
  <c r="BK135"/>
  <c i="2" r="BK171"/>
  <c r="BK169"/>
  <c i="1" r="AS133"/>
  <c r="AS117"/>
  <c r="AS101"/>
  <c r="AS96"/>
  <c i="37" r="J34"/>
  <c i="36" r="BK371"/>
  <c r="BK369"/>
  <c r="BK364"/>
  <c r="BK352"/>
  <c r="BK350"/>
  <c r="J348"/>
  <c r="BK346"/>
  <c r="BK321"/>
  <c r="J318"/>
  <c r="BK305"/>
  <c r="BK299"/>
  <c r="J284"/>
  <c r="J280"/>
  <c r="J276"/>
  <c r="J274"/>
  <c r="J272"/>
  <c r="J270"/>
  <c r="BK264"/>
  <c r="BK231"/>
  <c r="BK228"/>
  <c r="J220"/>
  <c r="J197"/>
  <c r="J193"/>
  <c r="BK187"/>
  <c r="J185"/>
  <c r="BK183"/>
  <c r="BK181"/>
  <c r="BK173"/>
  <c r="J155"/>
  <c r="J146"/>
  <c i="35" r="BK246"/>
  <c r="J213"/>
  <c r="J204"/>
  <c r="BK195"/>
  <c r="BK171"/>
  <c r="BK159"/>
  <c r="BK147"/>
  <c i="34" r="BK258"/>
  <c r="J234"/>
  <c r="BK225"/>
  <c r="J219"/>
  <c r="BK207"/>
  <c r="J201"/>
  <c r="J189"/>
  <c r="J180"/>
  <c r="J168"/>
  <c r="J165"/>
  <c r="BK162"/>
  <c r="J147"/>
  <c r="J141"/>
  <c r="J135"/>
  <c i="33" r="BK243"/>
  <c r="BK216"/>
  <c r="J213"/>
  <c r="BK210"/>
  <c r="J204"/>
  <c r="J201"/>
  <c r="BK195"/>
  <c r="BK180"/>
  <c r="J156"/>
  <c r="BK135"/>
  <c r="BK129"/>
  <c r="BK126"/>
  <c i="32" r="BK342"/>
  <c r="J282"/>
  <c r="J273"/>
  <c r="BK270"/>
  <c r="BK228"/>
  <c r="J222"/>
  <c r="BK177"/>
  <c r="BK165"/>
  <c i="31" r="BK338"/>
  <c r="BK335"/>
  <c r="BK333"/>
  <c r="J267"/>
  <c r="BK231"/>
  <c r="BK183"/>
  <c r="J171"/>
  <c r="BK168"/>
  <c r="BK156"/>
  <c r="J153"/>
  <c r="BK141"/>
  <c i="30" r="BK288"/>
  <c r="J282"/>
  <c r="J279"/>
  <c r="BK276"/>
  <c r="J231"/>
  <c r="BK225"/>
  <c r="J192"/>
  <c r="BK171"/>
  <c r="BK159"/>
  <c r="BK120"/>
  <c i="29" r="BK339"/>
  <c r="J336"/>
  <c r="BK333"/>
  <c r="J330"/>
  <c r="BK289"/>
  <c r="BK244"/>
  <c r="J241"/>
  <c r="J210"/>
  <c r="BK207"/>
  <c r="J189"/>
  <c r="J141"/>
  <c r="BK120"/>
  <c r="BK117"/>
  <c i="28" r="BK330"/>
  <c r="BK327"/>
  <c r="J306"/>
  <c r="J303"/>
  <c r="BK276"/>
  <c r="BK273"/>
  <c r="J261"/>
  <c r="J258"/>
  <c r="J255"/>
  <c r="BK252"/>
  <c r="BK246"/>
  <c r="J177"/>
  <c r="J165"/>
  <c i="27" r="J340"/>
  <c r="BK332"/>
  <c r="BK326"/>
  <c r="J312"/>
  <c r="J262"/>
  <c r="BK231"/>
  <c r="J222"/>
  <c r="BK219"/>
  <c r="J216"/>
  <c r="BK192"/>
  <c r="BK189"/>
  <c r="BK183"/>
  <c r="BK153"/>
  <c i="26" r="BK366"/>
  <c r="J366"/>
  <c r="BK363"/>
  <c r="J363"/>
  <c r="BK360"/>
  <c r="J360"/>
  <c r="J357"/>
  <c r="BK333"/>
  <c r="BK315"/>
  <c r="BK300"/>
  <c r="BK297"/>
  <c r="BK294"/>
  <c r="J291"/>
  <c r="BK282"/>
  <c r="J279"/>
  <c r="J273"/>
  <c r="J186"/>
  <c r="J156"/>
  <c i="25" r="J144"/>
  <c r="J127"/>
  <c i="24" r="BK201"/>
  <c r="J188"/>
  <c r="J185"/>
  <c r="J183"/>
  <c r="J181"/>
  <c r="BK178"/>
  <c r="BK150"/>
  <c i="23" r="J119"/>
  <c i="22" r="BK129"/>
  <c i="21" r="J163"/>
  <c r="J133"/>
  <c i="20" r="BK185"/>
  <c r="BK181"/>
  <c r="BK169"/>
  <c r="BK163"/>
  <c r="BK161"/>
  <c r="BK159"/>
  <c r="BK127"/>
  <c i="19" r="BK166"/>
  <c r="J158"/>
  <c r="BK142"/>
  <c r="J136"/>
  <c i="16" r="BK173"/>
  <c r="BK171"/>
  <c r="J169"/>
  <c r="BK157"/>
  <c r="BK155"/>
  <c r="J153"/>
  <c r="J145"/>
  <c r="BK143"/>
  <c r="BK139"/>
  <c r="BK137"/>
  <c r="J133"/>
  <c r="J131"/>
  <c r="BK129"/>
  <c i="15" r="J174"/>
  <c r="BK172"/>
  <c r="J170"/>
  <c r="J160"/>
  <c r="BK158"/>
  <c r="BK154"/>
  <c r="J138"/>
  <c r="BK136"/>
  <c r="J134"/>
  <c i="14" r="J162"/>
  <c r="J150"/>
  <c r="BK136"/>
  <c r="J128"/>
  <c i="13" r="BK185"/>
  <c r="J182"/>
  <c r="J172"/>
  <c r="J168"/>
  <c r="J148"/>
  <c r="J144"/>
  <c r="J138"/>
  <c r="BK130"/>
  <c i="12" r="J133"/>
  <c r="J127"/>
  <c i="11" r="J173"/>
  <c r="J171"/>
  <c r="J169"/>
  <c r="J161"/>
  <c r="J159"/>
  <c r="BK157"/>
  <c r="BK149"/>
  <c r="J147"/>
  <c r="J133"/>
  <c r="BK129"/>
  <c i="10" r="J182"/>
  <c r="BK164"/>
  <c r="BK162"/>
  <c r="BK160"/>
  <c i="9" r="J184"/>
  <c r="J180"/>
  <c r="BK178"/>
  <c r="BK166"/>
  <c r="J164"/>
  <c r="J156"/>
  <c r="J154"/>
  <c r="BK148"/>
  <c r="BK142"/>
  <c r="BK136"/>
  <c r="BK132"/>
  <c r="J128"/>
  <c i="8" r="BK131"/>
  <c i="7" r="J171"/>
  <c r="J169"/>
  <c r="J145"/>
  <c r="BK143"/>
  <c r="J140"/>
  <c i="6" r="BK164"/>
  <c r="J150"/>
  <c r="BK142"/>
  <c i="5" r="BK181"/>
  <c r="BK179"/>
  <c r="BK163"/>
  <c r="BK157"/>
  <c r="J145"/>
  <c r="BK139"/>
  <c r="BK135"/>
  <c i="4" r="J188"/>
  <c r="J186"/>
  <c r="BK172"/>
  <c r="J168"/>
  <c r="BK150"/>
  <c r="J142"/>
  <c r="J134"/>
  <c r="J132"/>
  <c r="BK128"/>
  <c i="3" r="J135"/>
  <c r="J131"/>
  <c r="J129"/>
  <c i="1" r="AS127"/>
  <c r="AS124"/>
  <c r="AS114"/>
  <c i="36" r="BK328"/>
  <c r="J324"/>
  <c r="BK302"/>
  <c r="J278"/>
  <c r="BK268"/>
  <c r="BK262"/>
  <c r="J254"/>
  <c r="J244"/>
  <c r="BK212"/>
  <c r="BK191"/>
  <c r="BK160"/>
  <c r="BK131"/>
  <c i="35" r="BK240"/>
  <c r="J234"/>
  <c r="J222"/>
  <c r="BK210"/>
  <c r="J198"/>
  <c r="BK177"/>
  <c r="BK168"/>
  <c r="J147"/>
  <c r="J144"/>
  <c r="J141"/>
  <c r="BK132"/>
  <c i="34" r="J261"/>
  <c r="J258"/>
  <c r="BK255"/>
  <c r="BK243"/>
  <c r="J237"/>
  <c r="BK231"/>
  <c r="J198"/>
  <c r="BK195"/>
  <c r="J156"/>
  <c r="BK147"/>
  <c r="BK120"/>
  <c i="33" r="J177"/>
  <c r="J171"/>
  <c r="J168"/>
  <c r="BK141"/>
  <c r="BK120"/>
  <c r="J117"/>
  <c i="32" r="BK357"/>
  <c r="BK354"/>
  <c r="J345"/>
  <c r="BK336"/>
  <c r="J318"/>
  <c r="BK282"/>
  <c r="J276"/>
  <c r="J261"/>
  <c r="BK252"/>
  <c r="J249"/>
  <c r="J246"/>
  <c r="BK222"/>
  <c r="BK219"/>
  <c r="BK216"/>
  <c r="J180"/>
  <c r="J177"/>
  <c r="BK174"/>
  <c r="J144"/>
  <c r="BK141"/>
  <c r="BK135"/>
  <c r="BK123"/>
  <c i="31" r="J326"/>
  <c r="J324"/>
  <c r="BK322"/>
  <c r="J318"/>
  <c r="J303"/>
  <c r="BK250"/>
  <c r="J207"/>
  <c r="J186"/>
  <c r="J183"/>
  <c r="J180"/>
  <c r="J156"/>
  <c r="BK147"/>
  <c r="BK144"/>
  <c r="BK138"/>
  <c r="J129"/>
  <c i="30" r="BK291"/>
  <c r="BK279"/>
  <c r="J273"/>
  <c r="BK270"/>
  <c r="J222"/>
  <c r="BK216"/>
  <c r="BK195"/>
  <c r="J180"/>
  <c r="J159"/>
  <c r="J147"/>
  <c r="BK144"/>
  <c r="J135"/>
  <c r="J132"/>
  <c r="J129"/>
  <c r="J126"/>
  <c r="J123"/>
  <c i="29" r="J357"/>
  <c r="J348"/>
  <c r="J345"/>
  <c r="BK283"/>
  <c r="J256"/>
  <c r="J253"/>
  <c r="J219"/>
  <c r="J216"/>
  <c r="BK201"/>
  <c r="BK192"/>
  <c r="BK189"/>
  <c r="J186"/>
  <c r="J183"/>
  <c r="BK165"/>
  <c r="BK156"/>
  <c r="BK150"/>
  <c r="BK144"/>
  <c r="BK135"/>
  <c r="BK132"/>
  <c r="J117"/>
  <c i="28" r="BK339"/>
  <c r="J333"/>
  <c r="J288"/>
  <c r="J273"/>
  <c r="J264"/>
  <c r="BK258"/>
  <c r="J252"/>
  <c r="BK231"/>
  <c r="J216"/>
  <c r="J156"/>
  <c r="BK153"/>
  <c r="J141"/>
  <c r="BK132"/>
  <c r="BK129"/>
  <c r="J126"/>
  <c r="J123"/>
  <c r="BK120"/>
  <c i="27" r="J348"/>
  <c r="J326"/>
  <c r="BK322"/>
  <c r="J306"/>
  <c r="J277"/>
  <c r="BK274"/>
  <c r="BK271"/>
  <c r="J268"/>
  <c r="BK265"/>
  <c r="BK262"/>
  <c r="J259"/>
  <c r="J250"/>
  <c r="J241"/>
  <c r="J238"/>
  <c r="J132"/>
  <c i="26" r="J342"/>
  <c r="J333"/>
  <c r="J327"/>
  <c r="BK324"/>
  <c r="BK321"/>
  <c r="J309"/>
  <c r="BK303"/>
  <c r="J288"/>
  <c r="BK273"/>
  <c r="J264"/>
  <c r="BK243"/>
  <c r="J237"/>
  <c r="BK231"/>
  <c r="J219"/>
  <c r="J183"/>
  <c r="BK177"/>
  <c r="J165"/>
  <c r="J126"/>
  <c r="BK123"/>
  <c i="24" r="BK241"/>
  <c r="J238"/>
  <c r="BK217"/>
  <c r="J215"/>
  <c r="J212"/>
  <c r="J155"/>
  <c r="BK137"/>
  <c i="21" r="J183"/>
  <c r="BK181"/>
  <c r="BK169"/>
  <c r="J165"/>
  <c r="J155"/>
  <c r="BK151"/>
  <c r="J141"/>
  <c r="J139"/>
  <c i="20" r="BK173"/>
  <c r="J127"/>
  <c i="19" r="BK188"/>
  <c r="BK186"/>
  <c r="BK184"/>
  <c r="J182"/>
  <c r="J178"/>
  <c r="J176"/>
  <c r="J174"/>
  <c r="BK136"/>
  <c r="J134"/>
  <c i="16" r="BK169"/>
  <c r="BK153"/>
  <c r="BK135"/>
  <c i="15" r="BK170"/>
  <c r="J164"/>
  <c r="BK146"/>
  <c r="BK142"/>
  <c r="J132"/>
  <c i="14" r="J158"/>
  <c r="J148"/>
  <c r="BK146"/>
  <c i="13" r="BK178"/>
  <c r="BK172"/>
  <c r="BK170"/>
  <c r="BK160"/>
  <c r="BK152"/>
  <c r="BK140"/>
  <c r="BK134"/>
  <c i="12" r="BK131"/>
  <c i="10" r="J162"/>
  <c r="J160"/>
  <c r="BK158"/>
  <c r="BK148"/>
  <c r="BK144"/>
  <c r="BK138"/>
  <c r="J136"/>
  <c r="J130"/>
  <c i="9" r="BK193"/>
  <c r="J189"/>
  <c r="BK187"/>
  <c r="J174"/>
  <c r="BK172"/>
  <c i="2" r="BK133"/>
  <c i="1" r="AS121"/>
  <c i="36" r="J364"/>
  <c r="J361"/>
  <c r="BK354"/>
  <c r="J352"/>
  <c r="BK344"/>
  <c r="J338"/>
  <c r="J336"/>
  <c r="J334"/>
  <c r="BK330"/>
  <c r="J328"/>
  <c r="BK295"/>
  <c r="BK284"/>
  <c r="BK266"/>
  <c r="BK240"/>
  <c r="BK234"/>
  <c r="BK222"/>
  <c r="BK220"/>
  <c r="BK217"/>
  <c r="J207"/>
  <c r="J187"/>
  <c r="J181"/>
  <c r="J179"/>
  <c r="J171"/>
  <c r="BK165"/>
  <c r="BK162"/>
  <c r="BK146"/>
  <c r="BK140"/>
  <c r="J138"/>
  <c i="35" r="J240"/>
  <c r="J237"/>
  <c r="BK216"/>
  <c r="BK204"/>
  <c r="J183"/>
  <c r="BK165"/>
  <c r="J159"/>
  <c r="J156"/>
  <c r="J153"/>
  <c r="J150"/>
  <c r="J132"/>
  <c r="J129"/>
  <c i="34" r="BK252"/>
  <c r="J240"/>
  <c r="J204"/>
  <c r="BK192"/>
  <c r="J186"/>
  <c r="BK183"/>
  <c r="BK180"/>
  <c r="BK177"/>
  <c r="J162"/>
  <c r="J159"/>
  <c r="BK144"/>
  <c r="BK135"/>
  <c r="J126"/>
  <c r="J117"/>
  <c i="33" r="BK240"/>
  <c r="J198"/>
  <c r="BK186"/>
  <c r="J162"/>
  <c r="J159"/>
  <c r="J138"/>
  <c r="J126"/>
  <c r="BK117"/>
  <c i="32" r="BK360"/>
  <c r="J351"/>
  <c r="J348"/>
  <c r="BK339"/>
  <c r="J300"/>
  <c r="J297"/>
  <c r="J294"/>
  <c r="BK291"/>
  <c r="J207"/>
  <c r="J141"/>
  <c r="J138"/>
  <c r="J135"/>
  <c r="J129"/>
  <c i="31" r="BK365"/>
  <c r="J365"/>
  <c r="BK362"/>
  <c r="J362"/>
  <c r="BK359"/>
  <c r="J359"/>
  <c r="BK356"/>
  <c r="J356"/>
  <c r="BK353"/>
  <c r="J353"/>
  <c r="J350"/>
  <c r="BK344"/>
  <c r="BK341"/>
  <c r="J338"/>
  <c r="J335"/>
  <c r="J333"/>
  <c r="BK328"/>
  <c r="J320"/>
  <c r="BK282"/>
  <c r="J250"/>
  <c r="J247"/>
  <c r="BK228"/>
  <c r="BK225"/>
  <c r="J219"/>
  <c r="J204"/>
  <c r="J174"/>
  <c r="J168"/>
  <c r="BK165"/>
  <c r="BK159"/>
  <c i="30" r="J285"/>
  <c r="J246"/>
  <c r="BK243"/>
  <c r="BK234"/>
  <c r="BK204"/>
  <c r="BK201"/>
  <c r="J171"/>
  <c r="BK168"/>
  <c r="BK165"/>
  <c r="BK162"/>
  <c r="BK153"/>
  <c i="29" r="J326"/>
  <c r="J317"/>
  <c r="BK315"/>
  <c r="J313"/>
  <c r="J301"/>
  <c r="J259"/>
  <c r="BK238"/>
  <c r="BK234"/>
  <c r="BK213"/>
  <c r="J204"/>
  <c r="J195"/>
  <c r="BK180"/>
  <c r="BK171"/>
  <c i="28" r="BK336"/>
  <c r="J324"/>
  <c r="J321"/>
  <c r="J291"/>
  <c r="J243"/>
  <c r="J240"/>
  <c r="BK228"/>
  <c r="J210"/>
  <c r="J192"/>
  <c r="BK189"/>
  <c r="BK186"/>
  <c r="J183"/>
  <c r="J168"/>
  <c r="BK165"/>
  <c r="J162"/>
  <c r="BK159"/>
  <c i="27" r="BK366"/>
  <c r="J360"/>
  <c r="BK345"/>
  <c r="J322"/>
  <c r="BK308"/>
  <c r="BK306"/>
  <c r="BK268"/>
  <c r="J235"/>
  <c r="BK228"/>
  <c r="J204"/>
  <c r="BK201"/>
  <c r="BK198"/>
  <c r="BK177"/>
  <c r="BK171"/>
  <c r="J168"/>
  <c r="J150"/>
  <c r="BK147"/>
  <c r="J138"/>
  <c r="J123"/>
  <c i="26" r="BK348"/>
  <c r="J345"/>
  <c r="BK219"/>
  <c r="J213"/>
  <c r="J204"/>
  <c r="BK198"/>
  <c r="J195"/>
  <c r="BK174"/>
  <c r="J141"/>
  <c r="J138"/>
  <c r="J135"/>
  <c i="25" r="J148"/>
  <c r="BK137"/>
  <c i="24" r="J241"/>
  <c r="J232"/>
  <c r="J219"/>
  <c r="J217"/>
  <c r="BK215"/>
  <c r="BK212"/>
  <c r="BK209"/>
  <c r="J201"/>
  <c r="BK196"/>
  <c r="BK185"/>
  <c r="BK169"/>
  <c r="J159"/>
  <c r="J146"/>
  <c r="BK144"/>
  <c i="23" r="BK123"/>
  <c i="22" r="BK127"/>
  <c i="21" r="J175"/>
  <c r="BK173"/>
  <c r="J169"/>
  <c r="BK167"/>
  <c r="BK159"/>
  <c r="J157"/>
  <c r="J151"/>
  <c r="J145"/>
  <c r="J137"/>
  <c i="20" r="J179"/>
  <c r="J177"/>
  <c r="BK175"/>
  <c r="BK167"/>
  <c r="J155"/>
  <c r="J149"/>
  <c r="BK147"/>
  <c r="BK141"/>
  <c r="BK139"/>
  <c r="J133"/>
  <c r="J131"/>
  <c r="BK129"/>
  <c r="J125"/>
  <c i="19" r="BK164"/>
  <c r="BK162"/>
  <c r="BK156"/>
  <c r="J154"/>
  <c i="16" r="BK165"/>
  <c r="BK163"/>
  <c r="BK161"/>
  <c r="J143"/>
  <c r="J137"/>
  <c i="15" r="BK187"/>
  <c r="BK185"/>
  <c r="BK174"/>
  <c r="BK160"/>
  <c r="J158"/>
  <c r="J156"/>
  <c r="J144"/>
  <c r="J142"/>
  <c r="J140"/>
  <c i="14" r="J176"/>
  <c r="J166"/>
  <c r="BK132"/>
  <c r="BK130"/>
  <c r="BK128"/>
  <c r="J126"/>
  <c i="13" r="BK191"/>
  <c r="J187"/>
  <c r="J170"/>
  <c r="J162"/>
  <c r="BK150"/>
  <c r="BK148"/>
  <c r="J146"/>
  <c r="BK144"/>
  <c r="J142"/>
  <c r="BK138"/>
  <c r="BK136"/>
  <c r="J134"/>
  <c r="BK132"/>
  <c r="J130"/>
  <c r="BK128"/>
  <c r="BK126"/>
  <c i="12" r="BK129"/>
  <c i="11" r="J175"/>
  <c r="J149"/>
  <c r="BK147"/>
  <c r="J145"/>
  <c r="J137"/>
  <c i="10" r="J189"/>
  <c r="BK180"/>
  <c r="BK178"/>
  <c r="BK176"/>
  <c r="J168"/>
  <c r="J154"/>
  <c r="BK136"/>
  <c r="J128"/>
  <c i="9" r="BK191"/>
  <c r="J176"/>
  <c r="BK174"/>
  <c r="J172"/>
  <c r="J166"/>
  <c r="BK164"/>
  <c r="BK160"/>
  <c r="BK158"/>
  <c r="BK146"/>
  <c r="BK138"/>
  <c i="8" r="BK137"/>
  <c r="BK135"/>
  <c r="BK129"/>
  <c i="7" r="BK167"/>
  <c i="4" r="J162"/>
  <c r="BK156"/>
  <c r="BK146"/>
  <c r="J138"/>
  <c r="BK136"/>
  <c r="J130"/>
  <c i="2" r="J175"/>
  <c r="J173"/>
  <c r="J163"/>
  <c i="37" r="F36"/>
  <c i="36" r="BK367"/>
  <c r="BK359"/>
  <c r="J356"/>
  <c r="BK348"/>
  <c r="BK338"/>
  <c r="BK315"/>
  <c r="BK311"/>
  <c r="J311"/>
  <c r="J282"/>
  <c r="J260"/>
  <c r="J212"/>
  <c r="J205"/>
  <c r="BK203"/>
  <c r="BK185"/>
  <c r="J140"/>
  <c r="BK138"/>
  <c i="35" r="J249"/>
  <c r="J246"/>
  <c r="J174"/>
  <c r="BK141"/>
  <c r="BK120"/>
  <c i="32" r="J354"/>
  <c r="J336"/>
  <c r="BK333"/>
  <c r="J303"/>
  <c r="J285"/>
  <c r="BK246"/>
  <c r="J213"/>
  <c r="J192"/>
  <c r="BK189"/>
  <c r="BK186"/>
  <c r="BK168"/>
  <c r="BK126"/>
  <c i="31" r="J344"/>
  <c r="BK331"/>
  <c r="J309"/>
  <c r="J306"/>
  <c r="J282"/>
  <c r="BK279"/>
  <c r="BK264"/>
  <c r="BK261"/>
  <c r="J225"/>
  <c r="BK216"/>
  <c r="J159"/>
  <c r="J138"/>
  <c i="30" r="BK258"/>
  <c r="J243"/>
  <c r="BK240"/>
  <c r="BK231"/>
  <c r="J183"/>
  <c r="J153"/>
  <c r="BK150"/>
  <c r="J141"/>
  <c r="BK138"/>
  <c i="29" r="BK360"/>
  <c r="BK357"/>
  <c r="BK354"/>
  <c r="J328"/>
  <c r="BK323"/>
  <c r="BK321"/>
  <c r="BK313"/>
  <c r="J286"/>
  <c r="J283"/>
  <c r="BK280"/>
  <c r="BK268"/>
  <c r="BK265"/>
  <c r="J236"/>
  <c r="J225"/>
  <c r="J222"/>
  <c r="J201"/>
  <c r="BK177"/>
  <c r="J174"/>
  <c r="J171"/>
  <c r="J129"/>
  <c i="28" r="BK264"/>
  <c r="BK255"/>
  <c r="J213"/>
  <c r="J204"/>
  <c r="J186"/>
  <c r="BK177"/>
  <c r="BK156"/>
  <c r="J147"/>
  <c r="J144"/>
  <c r="BK117"/>
  <c i="27" r="BK357"/>
  <c r="J354"/>
  <c r="BK351"/>
  <c r="BK348"/>
  <c r="BK310"/>
  <c r="BK295"/>
  <c r="J292"/>
  <c r="BK289"/>
  <c r="J274"/>
  <c r="BK253"/>
  <c r="J244"/>
  <c r="BK241"/>
  <c r="BK213"/>
  <c r="J207"/>
  <c r="J201"/>
  <c r="J198"/>
  <c r="J189"/>
  <c r="BK186"/>
  <c r="J153"/>
  <c r="J147"/>
  <c i="26" r="BK312"/>
  <c r="BK306"/>
  <c r="J267"/>
  <c r="BK252"/>
  <c r="J246"/>
  <c r="BK201"/>
  <c r="J189"/>
  <c r="BK186"/>
  <c r="BK180"/>
  <c r="J162"/>
  <c i="25" r="BK146"/>
  <c r="J129"/>
  <c r="BK127"/>
  <c i="24" r="J142"/>
  <c r="BK132"/>
  <c i="23" r="J123"/>
  <c r="BK121"/>
  <c i="21" r="BK177"/>
  <c r="J173"/>
  <c r="BK171"/>
  <c r="J167"/>
  <c r="BK165"/>
  <c r="BK163"/>
  <c r="BK155"/>
  <c r="J149"/>
  <c i="20" r="J181"/>
  <c r="BK179"/>
  <c r="J173"/>
  <c r="J163"/>
  <c r="J161"/>
  <c r="J159"/>
  <c r="BK157"/>
  <c r="BK155"/>
  <c r="J153"/>
  <c r="J151"/>
  <c i="19" r="J128"/>
  <c i="17" r="J133"/>
  <c r="BK131"/>
  <c i="16" r="J181"/>
  <c r="J177"/>
  <c r="J150"/>
  <c i="15" r="BK166"/>
  <c r="J150"/>
  <c i="13" r="J191"/>
  <c r="BK189"/>
  <c r="BK180"/>
  <c r="J178"/>
  <c r="J164"/>
  <c r="J126"/>
  <c i="6" r="BK188"/>
  <c r="J180"/>
  <c r="BK176"/>
  <c r="BK174"/>
  <c r="J168"/>
  <c r="BK166"/>
  <c r="J156"/>
  <c r="BK154"/>
  <c r="J146"/>
  <c r="BK144"/>
  <c r="BK134"/>
  <c r="J132"/>
  <c r="BK130"/>
  <c i="5" r="J171"/>
  <c r="J161"/>
  <c r="J143"/>
  <c r="J141"/>
  <c i="4" r="BK186"/>
  <c r="BK174"/>
  <c r="J164"/>
  <c i="2" r="BK161"/>
  <c r="J155"/>
  <c r="J151"/>
  <c r="J147"/>
  <c r="BK143"/>
  <c r="J141"/>
  <c i="37" r="BK135"/>
  <c r="J135"/>
  <c r="BK133"/>
  <c r="J133"/>
  <c r="BK131"/>
  <c r="J131"/>
  <c r="BK129"/>
  <c r="J129"/>
  <c r="BK127"/>
  <c r="J127"/>
  <c r="BK125"/>
  <c r="J125"/>
  <c r="BK123"/>
  <c r="J123"/>
  <c r="BK121"/>
  <c r="J121"/>
  <c r="BK119"/>
  <c r="J119"/>
  <c r="BK117"/>
  <c r="J117"/>
  <c i="36" r="J371"/>
  <c r="J369"/>
  <c r="J321"/>
  <c r="J299"/>
  <c r="J175"/>
  <c r="BK155"/>
  <c r="BK143"/>
  <c r="J134"/>
  <c r="J131"/>
  <c i="35" r="BK249"/>
  <c r="BK234"/>
  <c r="J231"/>
  <c r="BK228"/>
  <c r="BK192"/>
  <c r="J189"/>
  <c r="BK180"/>
  <c i="34" r="J129"/>
  <c i="33" r="J243"/>
  <c r="J237"/>
  <c r="BK234"/>
  <c r="J189"/>
  <c r="BK159"/>
  <c r="J144"/>
  <c r="J123"/>
  <c r="J120"/>
  <c i="32" r="BK321"/>
  <c r="BK318"/>
  <c r="BK300"/>
  <c r="BK294"/>
  <c r="J291"/>
  <c r="BK288"/>
  <c r="BK285"/>
  <c r="BK267"/>
  <c r="BK225"/>
  <c r="BK207"/>
  <c r="BK132"/>
  <c r="BK120"/>
  <c r="J117"/>
  <c i="31" r="J328"/>
  <c r="BK314"/>
  <c r="BK312"/>
  <c r="BK309"/>
  <c r="BK306"/>
  <c r="BK303"/>
  <c r="J300"/>
  <c r="J279"/>
  <c r="BK276"/>
  <c r="J256"/>
  <c r="J216"/>
  <c r="J201"/>
  <c r="BK180"/>
  <c r="BK174"/>
  <c r="BK132"/>
  <c i="30" r="BK207"/>
  <c r="J198"/>
  <c r="BK186"/>
  <c r="J138"/>
  <c r="BK126"/>
  <c i="29" r="J351"/>
  <c r="BK319"/>
  <c r="BK311"/>
  <c r="BK301"/>
  <c r="J292"/>
  <c r="J289"/>
  <c r="J268"/>
  <c r="J265"/>
  <c r="BK262"/>
  <c r="BK259"/>
  <c r="BK183"/>
  <c r="J180"/>
  <c r="BK174"/>
  <c r="BK162"/>
  <c r="J147"/>
  <c r="BK141"/>
  <c r="BK138"/>
  <c r="BK129"/>
  <c r="J126"/>
  <c r="J123"/>
  <c i="28" r="J318"/>
  <c r="BK315"/>
  <c r="BK285"/>
  <c r="BK282"/>
  <c r="J180"/>
  <c r="BK162"/>
  <c r="BK135"/>
  <c r="J132"/>
  <c i="27" r="J330"/>
  <c r="BK318"/>
  <c r="J301"/>
  <c r="BK286"/>
  <c r="J247"/>
  <c r="J233"/>
  <c r="J225"/>
  <c r="BK222"/>
  <c r="J213"/>
  <c r="J210"/>
  <c r="BK174"/>
  <c r="J129"/>
  <c i="26" r="J348"/>
  <c r="J321"/>
  <c r="BK318"/>
  <c r="J270"/>
  <c r="BK267"/>
  <c r="BK255"/>
  <c r="BK237"/>
  <c r="J231"/>
  <c r="J228"/>
  <c r="BK222"/>
  <c r="J216"/>
  <c r="BK192"/>
  <c r="BK189"/>
  <c r="J174"/>
  <c r="BK165"/>
  <c r="J147"/>
  <c r="BK132"/>
  <c i="25" r="BK157"/>
  <c r="J154"/>
  <c r="J151"/>
  <c r="BK144"/>
  <c r="J140"/>
  <c r="J134"/>
  <c r="BK131"/>
  <c i="24" r="J171"/>
  <c r="J169"/>
  <c r="BK157"/>
  <c r="BK135"/>
  <c i="23" r="BK119"/>
  <c i="21" r="BK153"/>
  <c r="BK135"/>
  <c r="BK127"/>
  <c r="BK125"/>
  <c i="20" r="BK149"/>
  <c r="J147"/>
  <c r="J135"/>
  <c r="BK133"/>
  <c r="BK131"/>
  <c r="J129"/>
  <c i="19" r="BK176"/>
  <c r="J168"/>
  <c r="J166"/>
  <c r="BK146"/>
  <c r="BK132"/>
  <c i="18" r="BK127"/>
  <c i="17" r="BK137"/>
  <c r="J135"/>
  <c r="J129"/>
  <c i="16" r="J167"/>
  <c r="J161"/>
  <c r="J159"/>
  <c r="J139"/>
  <c r="J129"/>
  <c i="15" r="J178"/>
  <c r="J162"/>
  <c r="J152"/>
  <c r="BK150"/>
  <c r="J136"/>
  <c r="BK130"/>
  <c i="14" r="BK183"/>
  <c r="J180"/>
  <c r="J178"/>
  <c r="BK174"/>
  <c r="J168"/>
  <c r="J160"/>
  <c r="BK158"/>
  <c r="BK156"/>
  <c r="J144"/>
  <c r="BK142"/>
  <c r="J140"/>
  <c r="BK134"/>
  <c i="13" r="J176"/>
  <c r="J158"/>
  <c r="J128"/>
  <c i="11" r="J163"/>
  <c r="BK151"/>
  <c r="BK141"/>
  <c r="J139"/>
  <c r="BK125"/>
  <c i="10" r="BK187"/>
  <c r="BK182"/>
  <c i="7" r="BK163"/>
  <c r="BK140"/>
  <c i="6" r="J190"/>
  <c r="J184"/>
  <c r="J176"/>
  <c r="J170"/>
  <c r="BK168"/>
  <c r="J164"/>
  <c r="BK162"/>
  <c r="BK148"/>
  <c r="BK146"/>
  <c r="J138"/>
  <c i="5" r="J177"/>
  <c r="BK169"/>
  <c r="J167"/>
  <c r="J165"/>
  <c r="J163"/>
  <c r="J155"/>
  <c r="J153"/>
  <c r="BK151"/>
  <c r="BK149"/>
  <c i="2" r="J169"/>
  <c r="BK163"/>
  <c r="J157"/>
  <c r="BK155"/>
  <c i="1" r="AS119"/>
  <c r="AS111"/>
  <c r="AS103"/>
  <c i="36" r="BK318"/>
  <c r="J313"/>
  <c r="BK292"/>
  <c r="BK272"/>
  <c r="BK258"/>
  <c r="J224"/>
  <c r="J222"/>
  <c r="BK214"/>
  <c r="J209"/>
  <c r="BK207"/>
  <c r="J199"/>
  <c r="J157"/>
  <c i="35" r="BK243"/>
  <c r="BK237"/>
  <c r="J225"/>
  <c r="BK222"/>
  <c r="J165"/>
  <c r="J138"/>
  <c r="J135"/>
  <c r="BK129"/>
  <c r="J126"/>
  <c r="BK123"/>
  <c r="J120"/>
  <c i="34" r="J213"/>
  <c r="J177"/>
  <c r="BK174"/>
  <c r="J171"/>
  <c r="BK153"/>
  <c r="J150"/>
  <c r="J138"/>
  <c r="J132"/>
  <c r="J123"/>
  <c i="33" r="BK213"/>
  <c r="J174"/>
  <c r="BK153"/>
  <c r="BK150"/>
  <c r="BK123"/>
  <c i="32" r="BK180"/>
  <c r="J150"/>
  <c r="BK147"/>
  <c r="BK138"/>
  <c r="J132"/>
  <c r="J126"/>
  <c i="31" r="J347"/>
  <c r="J314"/>
  <c r="BK297"/>
  <c r="J291"/>
  <c r="J276"/>
  <c r="BK273"/>
  <c r="J270"/>
  <c r="BK267"/>
  <c r="J264"/>
  <c r="BK253"/>
  <c r="J240"/>
  <c r="BK234"/>
  <c r="J231"/>
  <c r="BK201"/>
  <c r="J198"/>
  <c r="BK189"/>
  <c r="BK186"/>
  <c r="BK171"/>
  <c r="J165"/>
  <c r="BK153"/>
  <c r="BK150"/>
  <c r="J135"/>
  <c r="J120"/>
  <c r="J117"/>
  <c i="30" r="BK255"/>
  <c r="BK210"/>
  <c r="J156"/>
  <c i="29" r="BK295"/>
  <c r="J271"/>
  <c r="BK198"/>
  <c r="J192"/>
  <c r="J150"/>
  <c r="BK147"/>
  <c i="28" r="BK333"/>
  <c r="J330"/>
  <c r="J309"/>
  <c r="BK306"/>
  <c r="BK300"/>
  <c r="BK297"/>
  <c r="BK294"/>
  <c r="J246"/>
  <c r="BK240"/>
  <c r="J237"/>
  <c r="J171"/>
  <c r="BK168"/>
  <c r="J138"/>
  <c r="BK126"/>
  <c i="27" r="BK363"/>
  <c r="J328"/>
  <c r="J320"/>
  <c r="BK303"/>
  <c r="BK283"/>
  <c r="J265"/>
  <c r="BK259"/>
  <c r="BK247"/>
  <c r="BK233"/>
  <c r="J231"/>
  <c r="J180"/>
  <c r="BK156"/>
  <c r="BK144"/>
  <c r="BK135"/>
  <c r="J126"/>
  <c i="26" r="BK351"/>
  <c r="BK339"/>
  <c r="BK330"/>
  <c r="J300"/>
  <c r="J297"/>
  <c r="J294"/>
  <c r="BK288"/>
  <c r="BK285"/>
  <c r="J276"/>
  <c r="BK213"/>
  <c r="J207"/>
  <c r="J201"/>
  <c r="BK183"/>
  <c r="BK171"/>
  <c r="J168"/>
  <c r="BK162"/>
  <c r="J159"/>
  <c r="BK150"/>
  <c r="BK147"/>
  <c r="BK138"/>
  <c i="24" r="J223"/>
  <c r="BK219"/>
  <c r="J203"/>
  <c r="BK183"/>
  <c i="22" r="J127"/>
  <c i="19" r="J186"/>
  <c r="J180"/>
  <c r="BK174"/>
  <c r="BK172"/>
  <c r="J162"/>
  <c i="17" r="BK129"/>
  <c i="16" r="J187"/>
  <c r="BK185"/>
  <c r="BK183"/>
  <c r="BK159"/>
  <c r="J148"/>
  <c r="BK141"/>
  <c r="J135"/>
  <c i="15" r="J168"/>
  <c r="BK126"/>
  <c i="14" r="BK172"/>
  <c r="J154"/>
  <c r="BK140"/>
  <c i="13" r="BK187"/>
  <c r="BK156"/>
  <c r="J132"/>
  <c i="12" r="BK133"/>
  <c r="J131"/>
  <c i="11" r="J165"/>
  <c r="BK163"/>
  <c r="J157"/>
  <c r="BK155"/>
  <c r="BK153"/>
  <c r="BK137"/>
  <c r="J135"/>
  <c i="10" r="BK189"/>
  <c r="J174"/>
  <c r="BK172"/>
  <c r="BK168"/>
  <c r="J164"/>
  <c r="J156"/>
  <c r="J146"/>
  <c r="J144"/>
  <c r="J142"/>
  <c r="BK140"/>
  <c i="9" r="J187"/>
  <c r="BK144"/>
  <c r="J132"/>
  <c i="7" r="BK161"/>
  <c r="BK159"/>
  <c r="BK147"/>
  <c r="J135"/>
  <c i="6" r="BK172"/>
  <c r="BK158"/>
  <c r="J142"/>
  <c r="J136"/>
  <c r="J130"/>
  <c i="5" r="J187"/>
  <c r="BK185"/>
  <c r="BK183"/>
  <c r="J173"/>
  <c r="J169"/>
  <c r="J147"/>
  <c r="BK141"/>
  <c r="J139"/>
  <c r="BK131"/>
  <c r="BK129"/>
  <c r="J127"/>
  <c i="4" r="BK199"/>
  <c r="J182"/>
  <c r="J180"/>
  <c r="BK176"/>
  <c r="J174"/>
  <c r="J172"/>
  <c r="J170"/>
  <c r="J166"/>
  <c r="BK162"/>
  <c r="J158"/>
  <c r="J156"/>
  <c r="BK154"/>
  <c r="J148"/>
  <c r="BK142"/>
  <c r="BK138"/>
  <c r="BK130"/>
  <c i="2" r="J179"/>
  <c r="BK175"/>
  <c r="J159"/>
  <c r="J138"/>
  <c r="BK129"/>
  <c i="1" r="AS138"/>
  <c r="AS129"/>
  <c i="18" r="F39"/>
  <c i="1" r="BB128"/>
  <c r="BB127"/>
  <c r="AX127"/>
  <c r="AU119"/>
  <c i="22" r="F40"/>
  <c i="1" r="BC136"/>
  <c r="BC135"/>
  <c r="AY135"/>
  <c i="2" l="1" r="BK140"/>
  <c r="J140"/>
  <c r="J103"/>
  <c i="4" r="T127"/>
  <c i="5" r="BK126"/>
  <c r="J126"/>
  <c r="J101"/>
  <c i="7" r="R137"/>
  <c r="R128"/>
  <c r="R127"/>
  <c i="9" r="P127"/>
  <c i="10" r="T127"/>
  <c i="16" r="P152"/>
  <c i="17" r="P128"/>
  <c r="P127"/>
  <c r="P126"/>
  <c i="1" r="AU126"/>
  <c i="24" r="T131"/>
  <c r="BK187"/>
  <c r="J187"/>
  <c r="J105"/>
  <c r="BK208"/>
  <c r="J208"/>
  <c r="J106"/>
  <c i="25" r="R126"/>
  <c r="R125"/>
  <c i="28" r="BK116"/>
  <c r="J116"/>
  <c r="J96"/>
  <c i="29" r="BK116"/>
  <c r="J116"/>
  <c r="J96"/>
  <c i="30" r="BK116"/>
  <c r="J116"/>
  <c i="36" r="BK142"/>
  <c r="J142"/>
  <c r="J100"/>
  <c r="BK227"/>
  <c r="J227"/>
  <c r="J102"/>
  <c r="BK286"/>
  <c r="J286"/>
  <c r="J103"/>
  <c r="T286"/>
  <c i="2" r="R140"/>
  <c i="3" r="R128"/>
  <c r="R127"/>
  <c r="R126"/>
  <c i="10" r="P184"/>
  <c i="12" r="T124"/>
  <c i="16" r="P147"/>
  <c r="P128"/>
  <c r="P127"/>
  <c i="1" r="AU125"/>
  <c i="19" r="BK127"/>
  <c r="J127"/>
  <c r="J101"/>
  <c i="20" r="BK124"/>
  <c r="J124"/>
  <c i="22" r="R126"/>
  <c r="R125"/>
  <c i="24" r="R141"/>
  <c r="P177"/>
  <c r="T208"/>
  <c i="33" r="T116"/>
  <c i="36" r="T142"/>
  <c r="R211"/>
  <c r="R227"/>
  <c r="P286"/>
  <c i="2" r="P135"/>
  <c r="P128"/>
  <c r="P127"/>
  <c i="1" r="AU97"/>
  <c i="4" r="T194"/>
  <c i="6" r="T129"/>
  <c r="T127"/>
  <c i="15" r="P184"/>
  <c r="P125"/>
  <c i="1" r="AU122"/>
  <c i="16" r="BK152"/>
  <c r="J152"/>
  <c r="J103"/>
  <c i="18" r="R126"/>
  <c r="R125"/>
  <c i="20" r="T124"/>
  <c i="22" r="P126"/>
  <c r="P125"/>
  <c i="1" r="AU136"/>
  <c i="24" r="BK141"/>
  <c r="J141"/>
  <c r="J101"/>
  <c r="P187"/>
  <c r="P208"/>
  <c i="27" r="T116"/>
  <c i="31" r="T116"/>
  <c i="33" r="BE183"/>
  <c i="2" r="T140"/>
  <c i="4" r="BK127"/>
  <c r="J127"/>
  <c r="J101"/>
  <c i="7" r="T137"/>
  <c r="T128"/>
  <c r="T127"/>
  <c i="8" r="P128"/>
  <c r="P127"/>
  <c r="P126"/>
  <c i="1" r="AU108"/>
  <c i="9" r="T127"/>
  <c i="10" r="R184"/>
  <c i="11" r="R124"/>
  <c i="12" r="BK124"/>
  <c r="J124"/>
  <c r="J100"/>
  <c i="15" r="T184"/>
  <c r="T125"/>
  <c i="16" r="T147"/>
  <c r="T128"/>
  <c r="T127"/>
  <c i="17" r="R128"/>
  <c r="R127"/>
  <c r="R126"/>
  <c i="18" r="T126"/>
  <c r="T125"/>
  <c i="22" r="T126"/>
  <c r="T125"/>
  <c i="23" r="BK118"/>
  <c r="J118"/>
  <c r="J97"/>
  <c i="25" r="P126"/>
  <c r="P125"/>
  <c i="26" r="R116"/>
  <c i="34" r="R116"/>
  <c i="36" r="BK128"/>
  <c r="J128"/>
  <c r="J99"/>
  <c i="9" r="BK127"/>
  <c r="J127"/>
  <c r="J101"/>
  <c i="11" r="P124"/>
  <c i="1" r="AU115"/>
  <c i="21" r="T124"/>
  <c i="24" r="P141"/>
  <c r="T177"/>
  <c r="T187"/>
  <c i="25" r="BK126"/>
  <c r="J126"/>
  <c r="J100"/>
  <c i="27" r="BK116"/>
  <c r="J116"/>
  <c r="J96"/>
  <c i="29" r="P116"/>
  <c i="1" r="AU144"/>
  <c i="30" r="R116"/>
  <c i="32" r="R116"/>
  <c i="34" r="P116"/>
  <c i="1" r="AU149"/>
  <c i="35" r="BK116"/>
  <c r="J116"/>
  <c r="J96"/>
  <c i="36" r="P128"/>
  <c r="R128"/>
  <c r="T128"/>
  <c r="BK211"/>
  <c r="J211"/>
  <c r="J101"/>
  <c r="T211"/>
  <c r="T227"/>
  <c r="R286"/>
  <c r="P301"/>
  <c r="R301"/>
  <c r="BK358"/>
  <c r="J358"/>
  <c r="J105"/>
  <c r="P358"/>
  <c r="R358"/>
  <c i="3" r="BK128"/>
  <c r="J128"/>
  <c r="J102"/>
  <c i="4" r="BK194"/>
  <c r="J194"/>
  <c r="J102"/>
  <c i="5" r="R126"/>
  <c r="R125"/>
  <c i="6" r="BK129"/>
  <c r="BK127"/>
  <c r="J127"/>
  <c i="7" r="R142"/>
  <c i="8" r="T128"/>
  <c r="T127"/>
  <c r="T126"/>
  <c i="9" r="R127"/>
  <c i="10" r="P127"/>
  <c r="P126"/>
  <c i="1" r="AU112"/>
  <c i="13" r="P184"/>
  <c r="P125"/>
  <c i="1" r="AU118"/>
  <c i="19" r="R127"/>
  <c r="R126"/>
  <c i="21" r="BK124"/>
  <c r="J124"/>
  <c r="J100"/>
  <c i="23" r="P118"/>
  <c r="P117"/>
  <c i="1" r="AU137"/>
  <c i="24" r="R131"/>
  <c r="BK177"/>
  <c r="BK176"/>
  <c r="J176"/>
  <c r="J103"/>
  <c r="R222"/>
  <c i="25" r="T126"/>
  <c r="T125"/>
  <c i="28" r="T116"/>
  <c i="29" r="R116"/>
  <c i="33" r="R116"/>
  <c i="2" r="R135"/>
  <c r="R128"/>
  <c r="R127"/>
  <c i="4" r="R194"/>
  <c i="7" r="T142"/>
  <c i="8" r="R128"/>
  <c r="R127"/>
  <c r="R126"/>
  <c i="9" r="R186"/>
  <c i="10" r="BK127"/>
  <c r="J127"/>
  <c r="J101"/>
  <c i="13" r="T184"/>
  <c r="T125"/>
  <c i="16" r="R147"/>
  <c r="R128"/>
  <c r="R127"/>
  <c i="17" r="BK128"/>
  <c r="BK127"/>
  <c r="J127"/>
  <c r="J101"/>
  <c i="23" r="T118"/>
  <c r="T117"/>
  <c i="24" r="P162"/>
  <c r="T222"/>
  <c i="25" r="R143"/>
  <c r="R142"/>
  <c i="26" r="T116"/>
  <c i="27" r="P116"/>
  <c i="1" r="AU142"/>
  <c i="28" r="P116"/>
  <c i="1" r="AU143"/>
  <c i="30" r="P116"/>
  <c i="1" r="AU145"/>
  <c i="33" r="P116"/>
  <c i="1" r="AU148"/>
  <c i="35" r="R116"/>
  <c i="36" r="P142"/>
  <c i="2" r="P140"/>
  <c i="3" r="P128"/>
  <c r="P127"/>
  <c r="P126"/>
  <c i="1" r="AU98"/>
  <c i="4" r="R127"/>
  <c r="R126"/>
  <c i="6" r="R129"/>
  <c r="R127"/>
  <c i="11" r="BK124"/>
  <c r="J124"/>
  <c r="J100"/>
  <c i="13" r="R184"/>
  <c r="R125"/>
  <c i="15" r="BK184"/>
  <c r="J184"/>
  <c r="J101"/>
  <c i="18" r="BK126"/>
  <c r="BK125"/>
  <c r="J125"/>
  <c r="J100"/>
  <c i="22" r="BK126"/>
  <c r="BK125"/>
  <c r="J125"/>
  <c r="J100"/>
  <c i="24" r="BK162"/>
  <c r="J162"/>
  <c r="J102"/>
  <c r="BK222"/>
  <c r="J222"/>
  <c r="J107"/>
  <c i="31" r="R116"/>
  <c i="32" r="P116"/>
  <c i="1" r="AU147"/>
  <c i="34" r="BK116"/>
  <c r="J116"/>
  <c i="3" r="T128"/>
  <c r="T127"/>
  <c r="T126"/>
  <c i="4" r="P127"/>
  <c i="7" r="BK137"/>
  <c r="J137"/>
  <c r="J102"/>
  <c i="13" r="BK184"/>
  <c r="J184"/>
  <c r="J101"/>
  <c i="15" r="R184"/>
  <c r="R125"/>
  <c i="16" r="T152"/>
  <c i="17" r="T128"/>
  <c r="T127"/>
  <c r="T126"/>
  <c i="19" r="T127"/>
  <c r="T126"/>
  <c i="20" r="P124"/>
  <c i="1" r="AU132"/>
  <c i="21" r="R124"/>
  <c i="24" r="BK131"/>
  <c r="J131"/>
  <c r="J100"/>
  <c r="R162"/>
  <c r="P222"/>
  <c i="25" r="BK143"/>
  <c r="J143"/>
  <c r="J102"/>
  <c i="27" r="R116"/>
  <c i="30" r="T116"/>
  <c i="32" r="T116"/>
  <c i="35" r="P116"/>
  <c i="1" r="AU150"/>
  <c i="36" r="R142"/>
  <c r="P211"/>
  <c r="P227"/>
  <c r="BK301"/>
  <c r="J301"/>
  <c r="J104"/>
  <c r="T301"/>
  <c r="T358"/>
  <c i="4" r="P194"/>
  <c i="5" r="P126"/>
  <c r="P125"/>
  <c i="1" r="AU102"/>
  <c i="7" r="BK142"/>
  <c r="J142"/>
  <c r="J103"/>
  <c i="8" r="BK128"/>
  <c r="J128"/>
  <c r="J102"/>
  <c i="9" r="BK186"/>
  <c r="J186"/>
  <c r="J102"/>
  <c i="10" r="T184"/>
  <c i="16" r="R152"/>
  <c i="19" r="P127"/>
  <c r="P126"/>
  <c i="1" r="AU130"/>
  <c i="23" r="R118"/>
  <c r="R117"/>
  <c i="24" r="T141"/>
  <c r="R177"/>
  <c r="R187"/>
  <c i="25" r="T143"/>
  <c r="T142"/>
  <c i="28" r="R116"/>
  <c i="29" r="T116"/>
  <c i="2" r="BK135"/>
  <c r="J135"/>
  <c r="J102"/>
  <c i="7" r="P142"/>
  <c i="9" r="P186"/>
  <c i="10" r="R127"/>
  <c r="R126"/>
  <c i="11" r="T124"/>
  <c i="12" r="R124"/>
  <c i="16" r="BK147"/>
  <c r="J147"/>
  <c r="J102"/>
  <c i="18" r="P126"/>
  <c r="P125"/>
  <c i="1" r="AU128"/>
  <c i="20" r="R124"/>
  <c i="21" r="P124"/>
  <c i="1" r="AU134"/>
  <c i="24" r="P131"/>
  <c r="P130"/>
  <c r="T162"/>
  <c r="R208"/>
  <c i="25" r="P143"/>
  <c r="P142"/>
  <c i="26" r="BK116"/>
  <c r="J116"/>
  <c r="J96"/>
  <c i="31" r="P116"/>
  <c i="1" r="AU146"/>
  <c i="32" r="BK116"/>
  <c r="J116"/>
  <c i="33" r="BK116"/>
  <c r="J116"/>
  <c i="37" r="BK116"/>
  <c r="J116"/>
  <c r="J96"/>
  <c i="2" r="T135"/>
  <c r="T128"/>
  <c r="T127"/>
  <c i="5" r="T126"/>
  <c r="T125"/>
  <c i="6" r="P129"/>
  <c r="P127"/>
  <c i="1" r="AU104"/>
  <c i="7" r="P137"/>
  <c r="P128"/>
  <c r="P127"/>
  <c i="1" r="AU107"/>
  <c i="9" r="T186"/>
  <c i="10" r="BK184"/>
  <c r="J184"/>
  <c r="J102"/>
  <c i="12" r="P124"/>
  <c i="1" r="AU116"/>
  <c i="26" r="P116"/>
  <c i="1" r="AU141"/>
  <c i="31" r="BK116"/>
  <c r="J116"/>
  <c i="35" r="T116"/>
  <c i="2" r="BE143"/>
  <c r="BE145"/>
  <c r="BE153"/>
  <c r="BE173"/>
  <c i="4" r="F123"/>
  <c r="BE152"/>
  <c r="BE168"/>
  <c r="BE186"/>
  <c i="5" r="E85"/>
  <c r="J119"/>
  <c r="BE149"/>
  <c r="BE151"/>
  <c r="BE157"/>
  <c r="BE187"/>
  <c i="6" r="BE166"/>
  <c r="BE180"/>
  <c i="7" r="BE140"/>
  <c r="BE143"/>
  <c r="BE157"/>
  <c r="BE167"/>
  <c r="BE175"/>
  <c r="BK128"/>
  <c r="J128"/>
  <c r="J101"/>
  <c i="8" r="F96"/>
  <c r="BE129"/>
  <c r="BE133"/>
  <c r="BE135"/>
  <c i="9" r="F96"/>
  <c r="BE146"/>
  <c r="BE154"/>
  <c r="BE162"/>
  <c r="BE166"/>
  <c r="BE172"/>
  <c r="BE174"/>
  <c r="BE178"/>
  <c i="10" r="J120"/>
  <c r="BE128"/>
  <c r="BE132"/>
  <c r="BE148"/>
  <c i="11" r="J93"/>
  <c r="BE129"/>
  <c r="BE169"/>
  <c r="BE173"/>
  <c i="12" r="E110"/>
  <c i="13" r="E111"/>
  <c r="BE134"/>
  <c r="BE158"/>
  <c r="BE160"/>
  <c r="BE178"/>
  <c i="14" r="BK182"/>
  <c r="J182"/>
  <c r="J101"/>
  <c i="15" r="BE164"/>
  <c r="BE178"/>
  <c i="16" r="E113"/>
  <c r="BE131"/>
  <c r="BE153"/>
  <c r="BE173"/>
  <c r="BE181"/>
  <c r="BE187"/>
  <c i="17" r="J93"/>
  <c i="19" r="BE130"/>
  <c r="BE142"/>
  <c r="BE182"/>
  <c i="20" r="E85"/>
  <c i="24" r="E85"/>
  <c r="J126"/>
  <c r="BE166"/>
  <c r="BE205"/>
  <c i="25" r="J91"/>
  <c r="J121"/>
  <c i="26" r="BE174"/>
  <c r="BE228"/>
  <c r="BE231"/>
  <c r="BE234"/>
  <c r="BE249"/>
  <c r="BE312"/>
  <c i="27" r="J89"/>
  <c r="BE286"/>
  <c r="BE292"/>
  <c r="BE306"/>
  <c r="BE310"/>
  <c r="BE372"/>
  <c i="28" r="F91"/>
  <c r="BE129"/>
  <c r="BE156"/>
  <c r="BE228"/>
  <c r="BE285"/>
  <c r="BE318"/>
  <c i="29" r="E106"/>
  <c r="F113"/>
  <c r="BE135"/>
  <c r="BE165"/>
  <c r="BE216"/>
  <c r="BE253"/>
  <c r="BE298"/>
  <c i="30" r="E106"/>
  <c r="BE117"/>
  <c r="BE183"/>
  <c r="BE228"/>
  <c r="BE246"/>
  <c r="BE282"/>
  <c i="31" r="F91"/>
  <c r="BE138"/>
  <c r="BE207"/>
  <c r="BE210"/>
  <c r="BE222"/>
  <c r="BE282"/>
  <c r="BE303"/>
  <c i="32" r="J92"/>
  <c r="BE174"/>
  <c i="33" r="F112"/>
  <c r="BE156"/>
  <c r="BE201"/>
  <c i="34" r="BE192"/>
  <c r="BE201"/>
  <c r="BE204"/>
  <c r="BE258"/>
  <c i="35" r="BE168"/>
  <c r="BE189"/>
  <c r="BE192"/>
  <c r="BE195"/>
  <c r="BE207"/>
  <c r="BE210"/>
  <c r="BE213"/>
  <c r="BE246"/>
  <c i="36" r="BE183"/>
  <c r="BE209"/>
  <c r="BE222"/>
  <c r="BE234"/>
  <c r="BE256"/>
  <c r="BE264"/>
  <c r="BE266"/>
  <c r="BE282"/>
  <c r="BE305"/>
  <c r="BE308"/>
  <c i="2" r="E85"/>
  <c r="BE136"/>
  <c r="BE141"/>
  <c i="4" r="BE128"/>
  <c i="6" r="F96"/>
  <c r="BE158"/>
  <c i="7" r="F96"/>
  <c r="BE165"/>
  <c r="BE171"/>
  <c i="10" r="BE172"/>
  <c r="BE174"/>
  <c r="BE178"/>
  <c r="BE180"/>
  <c r="BE189"/>
  <c i="11" r="E85"/>
  <c r="BE131"/>
  <c r="BE175"/>
  <c i="12" r="J93"/>
  <c r="BE125"/>
  <c r="BE129"/>
  <c r="BE133"/>
  <c i="13" r="BE130"/>
  <c r="BE136"/>
  <c r="BE138"/>
  <c r="BE142"/>
  <c r="BE150"/>
  <c r="BE166"/>
  <c r="BE182"/>
  <c i="14" r="BE128"/>
  <c r="BE150"/>
  <c r="BE152"/>
  <c r="BE172"/>
  <c r="BE176"/>
  <c r="BE180"/>
  <c i="15" r="BE126"/>
  <c r="BE168"/>
  <c r="BE174"/>
  <c i="17" r="E112"/>
  <c i="18" r="J119"/>
  <c i="19" r="F96"/>
  <c r="BE148"/>
  <c r="BE152"/>
  <c r="BE160"/>
  <c r="BE170"/>
  <c r="BE184"/>
  <c r="BE193"/>
  <c i="20" r="J93"/>
  <c r="BE141"/>
  <c r="BE153"/>
  <c r="BE163"/>
  <c r="BE173"/>
  <c i="21" r="F96"/>
  <c r="BE137"/>
  <c r="BE155"/>
  <c r="BE167"/>
  <c r="BE183"/>
  <c i="24" r="F94"/>
  <c r="BE148"/>
  <c r="BE159"/>
  <c r="BE201"/>
  <c r="BE203"/>
  <c r="BE212"/>
  <c r="BE217"/>
  <c r="BE229"/>
  <c i="25" r="F93"/>
  <c r="J120"/>
  <c r="BE146"/>
  <c i="26" r="BE120"/>
  <c r="BE135"/>
  <c r="BE150"/>
  <c r="BE156"/>
  <c r="BE195"/>
  <c r="BE225"/>
  <c r="BE291"/>
  <c r="BE303"/>
  <c r="BE309"/>
  <c r="BE351"/>
  <c i="27" r="J92"/>
  <c r="BE135"/>
  <c r="BE183"/>
  <c r="BE189"/>
  <c r="BE228"/>
  <c r="BE241"/>
  <c r="BE262"/>
  <c r="BE277"/>
  <c r="BE308"/>
  <c i="28" r="J91"/>
  <c r="BE150"/>
  <c r="BE183"/>
  <c r="BE186"/>
  <c r="BE198"/>
  <c r="BE201"/>
  <c r="BE237"/>
  <c r="BE288"/>
  <c r="BE303"/>
  <c r="BE309"/>
  <c r="BE324"/>
  <c i="29" r="J92"/>
  <c r="J110"/>
  <c r="BE117"/>
  <c r="BE156"/>
  <c r="BE159"/>
  <c r="BE168"/>
  <c r="BE210"/>
  <c r="BE222"/>
  <c r="BE250"/>
  <c r="BE271"/>
  <c r="BE339"/>
  <c i="30" r="J89"/>
  <c r="J112"/>
  <c r="BE120"/>
  <c r="BE201"/>
  <c r="BE216"/>
  <c r="BE243"/>
  <c r="BE264"/>
  <c r="BE279"/>
  <c i="31" r="BE147"/>
  <c r="BE162"/>
  <c r="BE183"/>
  <c r="BE195"/>
  <c r="BE242"/>
  <c r="BE247"/>
  <c r="BE318"/>
  <c r="BE333"/>
  <c i="32" r="E85"/>
  <c r="BE138"/>
  <c r="BE213"/>
  <c r="BE237"/>
  <c r="BE240"/>
  <c r="BE261"/>
  <c r="BE279"/>
  <c r="BE324"/>
  <c i="33" r="F92"/>
  <c r="BE132"/>
  <c i="34" r="J92"/>
  <c i="35" r="BE141"/>
  <c r="BE147"/>
  <c r="BE162"/>
  <c r="BE171"/>
  <c r="BE219"/>
  <c i="36" r="J122"/>
  <c r="BE129"/>
  <c r="BE140"/>
  <c r="BE146"/>
  <c r="BE165"/>
  <c r="BE297"/>
  <c r="BE318"/>
  <c r="BE359"/>
  <c r="BE361"/>
  <c i="37" r="E85"/>
  <c r="J89"/>
  <c r="F91"/>
  <c r="J91"/>
  <c r="F92"/>
  <c r="J92"/>
  <c r="BE117"/>
  <c r="BE119"/>
  <c r="BE121"/>
  <c r="BE123"/>
  <c r="BE125"/>
  <c r="BE127"/>
  <c r="BE129"/>
  <c r="BE131"/>
  <c r="BE133"/>
  <c r="BE135"/>
  <c i="2" r="BE133"/>
  <c r="BE165"/>
  <c r="BE177"/>
  <c i="3" r="E112"/>
  <c i="4" r="BE130"/>
  <c r="BE170"/>
  <c r="BE197"/>
  <c i="5" r="BE137"/>
  <c r="BE139"/>
  <c r="BE147"/>
  <c i="6" r="BE136"/>
  <c r="BE162"/>
  <c r="BE184"/>
  <c i="7" r="BE131"/>
  <c r="BE151"/>
  <c r="BE161"/>
  <c i="13" r="BE152"/>
  <c r="BE187"/>
  <c i="16" r="J121"/>
  <c r="BE133"/>
  <c r="BE139"/>
  <c r="BE165"/>
  <c r="BE169"/>
  <c r="BE185"/>
  <c i="19" r="J93"/>
  <c i="20" r="BE167"/>
  <c i="21" r="BE169"/>
  <c i="22" r="F122"/>
  <c r="BE129"/>
  <c i="23" r="E85"/>
  <c r="F114"/>
  <c i="24" r="F125"/>
  <c i="25" r="E112"/>
  <c r="BE131"/>
  <c i="26" r="BE132"/>
  <c r="BE141"/>
  <c r="BE183"/>
  <c r="BE282"/>
  <c r="BE285"/>
  <c r="BE315"/>
  <c r="BE327"/>
  <c r="BE339"/>
  <c r="BE348"/>
  <c i="27" r="BE138"/>
  <c r="BE141"/>
  <c r="BE156"/>
  <c r="BE235"/>
  <c r="BE256"/>
  <c r="BE259"/>
  <c r="BE298"/>
  <c r="BE312"/>
  <c r="BE342"/>
  <c r="BE360"/>
  <c i="28" r="J89"/>
  <c r="BE120"/>
  <c r="BE168"/>
  <c r="BE207"/>
  <c r="BE252"/>
  <c r="BE327"/>
  <c r="BE336"/>
  <c i="29" r="F91"/>
  <c r="J112"/>
  <c r="BE120"/>
  <c r="BE132"/>
  <c r="BE144"/>
  <c r="BE153"/>
  <c r="BE180"/>
  <c r="BE228"/>
  <c r="BE274"/>
  <c r="BE289"/>
  <c r="BE315"/>
  <c r="BE351"/>
  <c i="30" r="J113"/>
  <c r="BE129"/>
  <c r="BE222"/>
  <c r="BE225"/>
  <c r="BE234"/>
  <c r="BE270"/>
  <c i="31" r="BE120"/>
  <c r="BE150"/>
  <c r="BE171"/>
  <c r="BE177"/>
  <c r="BE219"/>
  <c r="BE253"/>
  <c r="BE285"/>
  <c r="BE291"/>
  <c r="BE335"/>
  <c i="32" r="J91"/>
  <c r="BE171"/>
  <c r="BE195"/>
  <c r="BE222"/>
  <c r="BE228"/>
  <c r="BE291"/>
  <c r="BE309"/>
  <c r="BE357"/>
  <c i="33" r="J112"/>
  <c r="BE123"/>
  <c r="BE150"/>
  <c i="35" r="BE123"/>
  <c r="BE129"/>
  <c r="BE144"/>
  <c r="BE153"/>
  <c r="BE177"/>
  <c i="36" r="J119"/>
  <c r="BE152"/>
  <c r="BE162"/>
  <c r="BE171"/>
  <c r="BE175"/>
  <c r="BE179"/>
  <c r="BE201"/>
  <c r="BE228"/>
  <c r="BE242"/>
  <c r="BE311"/>
  <c r="BE340"/>
  <c r="BE344"/>
  <c r="BE346"/>
  <c r="BE354"/>
  <c r="BE369"/>
  <c i="2" r="BE171"/>
  <c i="3" r="F123"/>
  <c i="4" r="E85"/>
  <c r="BE144"/>
  <c r="BE154"/>
  <c r="BE184"/>
  <c r="BE195"/>
  <c i="7" r="BE169"/>
  <c i="9" r="BE128"/>
  <c r="BE134"/>
  <c r="BE148"/>
  <c r="BE150"/>
  <c i="10" r="E112"/>
  <c r="BE142"/>
  <c r="BE158"/>
  <c r="BE182"/>
  <c i="11" r="F96"/>
  <c r="BE133"/>
  <c r="BE153"/>
  <c r="BE161"/>
  <c i="13" r="BE172"/>
  <c r="BE174"/>
  <c r="BE176"/>
  <c r="BE191"/>
  <c i="14" r="BE134"/>
  <c r="BE144"/>
  <c r="BE148"/>
  <c r="BE156"/>
  <c r="BE168"/>
  <c r="BE174"/>
  <c r="BE178"/>
  <c r="BE183"/>
  <c i="15" r="BE162"/>
  <c r="BE176"/>
  <c i="16" r="BE167"/>
  <c i="17" r="BE131"/>
  <c i="19" r="BE168"/>
  <c i="20" r="BE161"/>
  <c i="21" r="E85"/>
  <c r="BE129"/>
  <c r="BE131"/>
  <c r="BE179"/>
  <c i="23" r="J89"/>
  <c i="24" r="J123"/>
  <c r="BE150"/>
  <c r="BE163"/>
  <c r="BE171"/>
  <c i="26" r="J110"/>
  <c r="BE129"/>
  <c r="BE144"/>
  <c r="BE222"/>
  <c i="27" r="F91"/>
  <c r="J112"/>
  <c r="BE126"/>
  <c r="BE174"/>
  <c r="BE186"/>
  <c r="BE216"/>
  <c r="BE336"/>
  <c r="BE338"/>
  <c r="BE348"/>
  <c i="28" r="BE219"/>
  <c r="BE222"/>
  <c r="BE234"/>
  <c r="BE246"/>
  <c r="BE270"/>
  <c r="BE276"/>
  <c i="29" r="BE207"/>
  <c r="BE241"/>
  <c r="BE247"/>
  <c r="BE262"/>
  <c r="BE268"/>
  <c r="BE277"/>
  <c r="BE292"/>
  <c r="BE307"/>
  <c r="BE328"/>
  <c r="BE357"/>
  <c i="30" r="BE147"/>
  <c r="BE207"/>
  <c r="BE219"/>
  <c r="BE252"/>
  <c r="BE276"/>
  <c i="31" r="E106"/>
  <c r="BE347"/>
  <c r="BE350"/>
  <c r="BE353"/>
  <c r="BE356"/>
  <c r="BE359"/>
  <c r="BE362"/>
  <c r="BE365"/>
  <c i="32" r="J110"/>
  <c r="BE165"/>
  <c r="BE177"/>
  <c r="BE192"/>
  <c r="BE231"/>
  <c r="BE234"/>
  <c r="BE246"/>
  <c r="BE255"/>
  <c r="BE318"/>
  <c r="BE354"/>
  <c i="33" r="E85"/>
  <c r="BE129"/>
  <c r="BE189"/>
  <c r="BE216"/>
  <c r="BE225"/>
  <c r="BE231"/>
  <c i="34" r="J91"/>
  <c r="BE120"/>
  <c r="BE132"/>
  <c r="BE141"/>
  <c r="BE168"/>
  <c r="BE198"/>
  <c i="35" r="J89"/>
  <c r="E106"/>
  <c r="F113"/>
  <c r="BE156"/>
  <c r="BE231"/>
  <c i="36" r="J91"/>
  <c r="BE134"/>
  <c r="BE191"/>
  <c r="BE250"/>
  <c r="BE252"/>
  <c r="BE262"/>
  <c r="BE272"/>
  <c r="BE321"/>
  <c r="BE326"/>
  <c r="BE342"/>
  <c r="BE367"/>
  <c r="BE371"/>
  <c i="2" r="F96"/>
  <c i="9" r="BE164"/>
  <c i="10" r="F96"/>
  <c r="BE185"/>
  <c i="11" r="BE155"/>
  <c r="BE159"/>
  <c r="BE165"/>
  <c i="13" r="J119"/>
  <c r="BK125"/>
  <c r="J125"/>
  <c i="15" r="J119"/>
  <c r="BE128"/>
  <c r="BE150"/>
  <c r="BE154"/>
  <c r="BE160"/>
  <c r="BK125"/>
  <c r="J125"/>
  <c i="16" r="BE129"/>
  <c r="BE141"/>
  <c r="BE143"/>
  <c r="BE183"/>
  <c i="19" r="E112"/>
  <c r="BE128"/>
  <c r="BE138"/>
  <c r="BE156"/>
  <c i="20" r="F96"/>
  <c r="BE169"/>
  <c r="BE175"/>
  <c r="BE185"/>
  <c i="21" r="BE125"/>
  <c r="BE175"/>
  <c i="24" r="J125"/>
  <c r="BE139"/>
  <c r="BE144"/>
  <c r="BE173"/>
  <c r="BE178"/>
  <c r="BE190"/>
  <c r="BE226"/>
  <c i="25" r="BE127"/>
  <c i="26" r="BE117"/>
  <c r="BE201"/>
  <c r="BE210"/>
  <c i="27" r="BE192"/>
  <c r="BE213"/>
  <c r="BE328"/>
  <c r="BE332"/>
  <c r="BE351"/>
  <c i="28" r="F113"/>
  <c r="BE174"/>
  <c r="BE204"/>
  <c r="BE243"/>
  <c r="BE255"/>
  <c r="BE279"/>
  <c r="BE297"/>
  <c r="BE300"/>
  <c i="29" r="BE126"/>
  <c r="BE147"/>
  <c r="BE162"/>
  <c r="BE174"/>
  <c r="BE204"/>
  <c r="BE301"/>
  <c r="BE304"/>
  <c r="BE317"/>
  <c r="BE321"/>
  <c r="BE333"/>
  <c i="30" r="F92"/>
  <c r="BE168"/>
  <c r="BE186"/>
  <c r="BE189"/>
  <c r="BE288"/>
  <c r="BE291"/>
  <c i="31" r="F92"/>
  <c r="BE198"/>
  <c r="BE201"/>
  <c r="BE213"/>
  <c r="BE231"/>
  <c r="BE237"/>
  <c r="BE294"/>
  <c i="32" r="BE153"/>
  <c r="BE162"/>
  <c r="BE270"/>
  <c r="BE288"/>
  <c r="BE330"/>
  <c i="33" r="BE126"/>
  <c r="BE135"/>
  <c r="BE222"/>
  <c i="34" r="J89"/>
  <c r="F113"/>
  <c r="BE162"/>
  <c r="BE165"/>
  <c r="BE186"/>
  <c r="BE210"/>
  <c r="BE213"/>
  <c r="BE216"/>
  <c r="BE219"/>
  <c r="BE222"/>
  <c r="BE249"/>
  <c i="35" r="J113"/>
  <c r="BE135"/>
  <c r="BE186"/>
  <c i="36" r="F91"/>
  <c r="BE131"/>
  <c r="BE177"/>
  <c r="BE187"/>
  <c r="BE197"/>
  <c r="BE205"/>
  <c r="BE207"/>
  <c r="BE214"/>
  <c i="2" r="BE159"/>
  <c r="BE169"/>
  <c i="3" r="BE137"/>
  <c i="4" r="BE148"/>
  <c r="BE178"/>
  <c r="BE190"/>
  <c i="5" r="F96"/>
  <c r="BE135"/>
  <c r="BE165"/>
  <c i="6" r="J121"/>
  <c r="BE134"/>
  <c r="BE144"/>
  <c r="BE154"/>
  <c r="BE168"/>
  <c r="BE172"/>
  <c i="7" r="E113"/>
  <c r="BE153"/>
  <c i="8" r="J93"/>
  <c r="E112"/>
  <c r="BE137"/>
  <c i="9" r="E112"/>
  <c r="BE140"/>
  <c i="10" r="BE154"/>
  <c r="BE170"/>
  <c i="11" r="BE125"/>
  <c r="BE137"/>
  <c r="BE141"/>
  <c i="14" r="BE126"/>
  <c r="BE142"/>
  <c r="BE146"/>
  <c r="BE158"/>
  <c r="BE170"/>
  <c r="BK125"/>
  <c r="J125"/>
  <c i="15" r="F122"/>
  <c r="BE130"/>
  <c r="BE140"/>
  <c r="BE146"/>
  <c r="BE148"/>
  <c r="BE180"/>
  <c i="16" r="F96"/>
  <c r="BE163"/>
  <c r="BE175"/>
  <c r="BK128"/>
  <c r="J128"/>
  <c r="J101"/>
  <c i="19" r="BE154"/>
  <c r="BE178"/>
  <c i="20" r="BE147"/>
  <c r="BE171"/>
  <c i="21" r="J118"/>
  <c r="BE127"/>
  <c r="BE165"/>
  <c i="23" r="BE121"/>
  <c r="BE123"/>
  <c i="24" r="BE142"/>
  <c i="25" r="BE148"/>
  <c r="BE151"/>
  <c r="BE154"/>
  <c i="26" r="E106"/>
  <c r="J113"/>
  <c r="BE177"/>
  <c r="BE255"/>
  <c r="BE279"/>
  <c r="BE318"/>
  <c r="BE354"/>
  <c r="BE357"/>
  <c r="BE360"/>
  <c r="BE363"/>
  <c r="BE366"/>
  <c i="27" r="BE129"/>
  <c r="BE165"/>
  <c r="BE204"/>
  <c r="BE233"/>
  <c r="BE238"/>
  <c r="BE265"/>
  <c r="BE271"/>
  <c r="BE280"/>
  <c r="BE295"/>
  <c r="BE334"/>
  <c r="BE354"/>
  <c i="28" r="BE195"/>
  <c r="BE264"/>
  <c r="BE282"/>
  <c r="BE333"/>
  <c i="29" r="BE123"/>
  <c r="BE177"/>
  <c r="BE192"/>
  <c r="BE201"/>
  <c r="BE213"/>
  <c r="BE259"/>
  <c r="BE360"/>
  <c i="30" r="F91"/>
  <c r="BE126"/>
  <c r="BE162"/>
  <c r="BE198"/>
  <c r="BE258"/>
  <c i="31" r="BE126"/>
  <c r="BE144"/>
  <c r="BE189"/>
  <c r="BE256"/>
  <c r="BE276"/>
  <c r="BE316"/>
  <c i="32" r="F92"/>
  <c r="BE168"/>
  <c r="BE180"/>
  <c r="BE198"/>
  <c r="BE225"/>
  <c r="BE249"/>
  <c i="33" r="BE117"/>
  <c r="BE141"/>
  <c r="BE168"/>
  <c r="BE243"/>
  <c i="34" r="E106"/>
  <c r="BE129"/>
  <c r="BE156"/>
  <c r="BE195"/>
  <c r="BE252"/>
  <c i="35" r="J91"/>
  <c r="BE117"/>
  <c r="BE150"/>
  <c r="BE165"/>
  <c r="BE174"/>
  <c r="BE216"/>
  <c r="BE225"/>
  <c i="36" r="BE136"/>
  <c r="BE143"/>
  <c r="BE203"/>
  <c r="BE258"/>
  <c r="BE295"/>
  <c r="BE330"/>
  <c r="BE356"/>
  <c i="2" r="BE163"/>
  <c i="3" r="J120"/>
  <c r="BE133"/>
  <c i="4" r="BE134"/>
  <c r="BE138"/>
  <c r="BE140"/>
  <c r="BE146"/>
  <c r="BE150"/>
  <c r="BE156"/>
  <c r="BE180"/>
  <c r="BE182"/>
  <c r="BE188"/>
  <c r="BE199"/>
  <c i="5" r="BE127"/>
  <c r="BE131"/>
  <c r="BE141"/>
  <c r="BE143"/>
  <c r="BE145"/>
  <c r="BE153"/>
  <c r="BE155"/>
  <c r="BE171"/>
  <c r="BE175"/>
  <c i="6" r="BE142"/>
  <c r="BE148"/>
  <c r="BE186"/>
  <c i="7" r="BE129"/>
  <c r="BE133"/>
  <c r="BE138"/>
  <c i="8" r="BE131"/>
  <c i="9" r="J120"/>
  <c i="10" r="BE138"/>
  <c r="BE152"/>
  <c r="BE176"/>
  <c i="11" r="BE171"/>
  <c i="13" r="BE148"/>
  <c r="BE162"/>
  <c r="BE164"/>
  <c r="BE180"/>
  <c i="14" r="F96"/>
  <c i="15" r="BE142"/>
  <c i="16" r="BE171"/>
  <c r="BE179"/>
  <c i="17" r="F123"/>
  <c r="BE135"/>
  <c i="18" r="F96"/>
  <c i="19" r="BE136"/>
  <c r="BE140"/>
  <c r="BE146"/>
  <c r="BE150"/>
  <c r="BE164"/>
  <c r="BE166"/>
  <c r="BK192"/>
  <c r="J192"/>
  <c r="J102"/>
  <c i="20" r="BE145"/>
  <c r="BE165"/>
  <c r="BE181"/>
  <c r="BE183"/>
  <c i="21" r="BE133"/>
  <c r="BE139"/>
  <c r="BE159"/>
  <c r="BE163"/>
  <c i="22" r="E111"/>
  <c r="BE127"/>
  <c i="24" r="BE157"/>
  <c r="BE185"/>
  <c r="BE196"/>
  <c r="BE199"/>
  <c i="25" r="BE129"/>
  <c i="26" r="F112"/>
  <c r="BE126"/>
  <c r="BE138"/>
  <c r="BE159"/>
  <c r="BE219"/>
  <c r="BE246"/>
  <c r="BE258"/>
  <c r="BE264"/>
  <c r="BE276"/>
  <c r="BE342"/>
  <c i="27" r="E85"/>
  <c r="BE171"/>
  <c r="BE207"/>
  <c r="BE268"/>
  <c r="BE289"/>
  <c r="BE324"/>
  <c r="BE345"/>
  <c i="28" r="E106"/>
  <c r="BE123"/>
  <c r="BE132"/>
  <c r="BE147"/>
  <c r="BE162"/>
  <c r="BE180"/>
  <c r="BE210"/>
  <c r="BE240"/>
  <c i="29" r="BE171"/>
  <c r="BE189"/>
  <c r="BE195"/>
  <c r="BE286"/>
  <c r="BE326"/>
  <c r="BE336"/>
  <c i="30" r="BE123"/>
  <c r="BE138"/>
  <c r="BE141"/>
  <c r="BE144"/>
  <c r="BE153"/>
  <c r="BE171"/>
  <c r="BE174"/>
  <c r="BE210"/>
  <c r="BE267"/>
  <c i="31" r="J92"/>
  <c r="J112"/>
  <c r="BE156"/>
  <c r="BE168"/>
  <c r="BE174"/>
  <c r="BE180"/>
  <c r="BE244"/>
  <c r="BE270"/>
  <c r="BE331"/>
  <c r="BE338"/>
  <c i="32" r="BE183"/>
  <c r="BE294"/>
  <c r="BE312"/>
  <c r="BE333"/>
  <c i="33" r="BE171"/>
  <c r="BE192"/>
  <c r="BE198"/>
  <c i="34" r="F112"/>
  <c r="BE240"/>
  <c r="BE261"/>
  <c i="35" r="BE126"/>
  <c r="BE159"/>
  <c r="BE183"/>
  <c r="BE240"/>
  <c i="36" r="BE149"/>
  <c r="BE185"/>
  <c r="BE212"/>
  <c r="BE217"/>
  <c r="BE240"/>
  <c r="BE260"/>
  <c r="BE274"/>
  <c r="BE287"/>
  <c r="BE313"/>
  <c r="BE315"/>
  <c i="1" r="BB152"/>
  <c i="2" r="BE157"/>
  <c r="BE161"/>
  <c r="BE179"/>
  <c i="3" r="BE131"/>
  <c i="4" r="BE164"/>
  <c i="6" r="E85"/>
  <c r="BE138"/>
  <c r="BE146"/>
  <c r="BE150"/>
  <c r="BE156"/>
  <c r="BE160"/>
  <c r="BE164"/>
  <c i="7" r="BE147"/>
  <c r="BE159"/>
  <c i="11" r="BE135"/>
  <c r="BE139"/>
  <c r="BE143"/>
  <c r="BE157"/>
  <c i="13" r="BE156"/>
  <c i="14" r="E85"/>
  <c r="J119"/>
  <c r="BE154"/>
  <c i="15" r="BE136"/>
  <c r="BE144"/>
  <c r="BE156"/>
  <c r="BE170"/>
  <c i="16" r="BE137"/>
  <c r="BE150"/>
  <c r="BE155"/>
  <c i="17" r="BE133"/>
  <c i="19" r="BE172"/>
  <c r="BE174"/>
  <c i="20" r="BE137"/>
  <c r="BE143"/>
  <c r="BE151"/>
  <c r="BE157"/>
  <c r="BE177"/>
  <c i="21" r="BE145"/>
  <c r="BE153"/>
  <c r="BE157"/>
  <c r="BE171"/>
  <c i="23" r="BE119"/>
  <c i="24" r="BE155"/>
  <c r="BE169"/>
  <c r="BE181"/>
  <c i="25" r="F94"/>
  <c r="BE140"/>
  <c i="26" r="J91"/>
  <c r="BE240"/>
  <c r="BE294"/>
  <c r="BE306"/>
  <c i="27" r="BE168"/>
  <c r="BE222"/>
  <c r="BE320"/>
  <c r="BE366"/>
  <c i="28" r="J92"/>
  <c r="BE117"/>
  <c r="BE138"/>
  <c r="BE159"/>
  <c r="BE165"/>
  <c r="BE258"/>
  <c r="BE273"/>
  <c r="BE315"/>
  <c i="29" r="BE225"/>
  <c r="BE234"/>
  <c r="BE238"/>
  <c r="BE295"/>
  <c r="BE313"/>
  <c r="BE342"/>
  <c i="30" r="BE132"/>
  <c r="BE165"/>
  <c r="BE177"/>
  <c r="BE204"/>
  <c r="BE255"/>
  <c r="BE273"/>
  <c i="31" r="BE132"/>
  <c r="BE135"/>
  <c r="BE216"/>
  <c r="BE228"/>
  <c r="BE258"/>
  <c r="BE267"/>
  <c r="BE273"/>
  <c r="BE297"/>
  <c r="BE309"/>
  <c r="BE341"/>
  <c i="32" r="BE117"/>
  <c r="BE147"/>
  <c r="BE159"/>
  <c r="BE273"/>
  <c r="BE276"/>
  <c r="BE285"/>
  <c r="BE297"/>
  <c r="BE303"/>
  <c r="BE306"/>
  <c r="BE327"/>
  <c r="BE345"/>
  <c i="33" r="BE120"/>
  <c r="BE204"/>
  <c r="BE210"/>
  <c r="BE219"/>
  <c i="34" r="BE177"/>
  <c r="BE183"/>
  <c r="BE189"/>
  <c r="BE231"/>
  <c r="BE234"/>
  <c i="35" r="BE132"/>
  <c r="BE228"/>
  <c r="BE237"/>
  <c r="BE249"/>
  <c i="36" r="F92"/>
  <c r="BE157"/>
  <c r="BE173"/>
  <c r="BE231"/>
  <c r="BE244"/>
  <c r="BE270"/>
  <c r="BE292"/>
  <c r="BE299"/>
  <c r="BE302"/>
  <c i="1" r="AW152"/>
  <c r="BA152"/>
  <c i="2" r="BE147"/>
  <c r="BE149"/>
  <c r="BE151"/>
  <c r="BE167"/>
  <c r="BE175"/>
  <c r="BK128"/>
  <c r="BK127"/>
  <c r="J127"/>
  <c i="3" r="BE129"/>
  <c i="4" r="J93"/>
  <c r="BE132"/>
  <c r="BE142"/>
  <c r="BE160"/>
  <c i="5" r="BE161"/>
  <c r="BE167"/>
  <c r="BE185"/>
  <c i="6" r="BE132"/>
  <c r="BE176"/>
  <c r="BE182"/>
  <c i="7" r="BE149"/>
  <c r="BE173"/>
  <c i="9" r="BE158"/>
  <c r="BE182"/>
  <c i="10" r="BE144"/>
  <c r="BE146"/>
  <c r="BE150"/>
  <c r="BE156"/>
  <c r="BE162"/>
  <c r="BE166"/>
  <c i="13" r="BE146"/>
  <c r="BE170"/>
  <c i="14" r="BE136"/>
  <c r="BE138"/>
  <c r="BE162"/>
  <c i="15" r="E85"/>
  <c r="BE134"/>
  <c r="BE182"/>
  <c r="BE185"/>
  <c r="BE187"/>
  <c i="16" r="BE159"/>
  <c i="18" r="E85"/>
  <c i="19" r="BE162"/>
  <c r="BE186"/>
  <c i="20" r="BE129"/>
  <c r="BE139"/>
  <c r="BE155"/>
  <c i="21" r="BE143"/>
  <c r="BE149"/>
  <c i="22" r="J93"/>
  <c i="24" r="BE137"/>
  <c r="BE188"/>
  <c i="25" r="BE157"/>
  <c i="26" r="F113"/>
  <c r="BE123"/>
  <c r="BE147"/>
  <c r="BE165"/>
  <c r="BE171"/>
  <c r="BE180"/>
  <c r="BE186"/>
  <c r="BE189"/>
  <c r="BE192"/>
  <c r="BE198"/>
  <c r="BE252"/>
  <c r="BE267"/>
  <c r="BE270"/>
  <c r="BE297"/>
  <c r="BE300"/>
  <c r="BE336"/>
  <c i="27" r="BE117"/>
  <c r="BE198"/>
  <c r="BE253"/>
  <c r="BE330"/>
  <c r="BE357"/>
  <c i="28" r="BE126"/>
  <c r="BE141"/>
  <c r="BE153"/>
  <c r="BE192"/>
  <c r="BE213"/>
  <c r="BE330"/>
  <c i="29" r="BE129"/>
  <c r="BE138"/>
  <c r="BE198"/>
  <c r="BE244"/>
  <c r="BE265"/>
  <c r="BE280"/>
  <c r="BE309"/>
  <c r="BE319"/>
  <c r="BE354"/>
  <c i="30" r="BE150"/>
  <c r="BE195"/>
  <c r="BE213"/>
  <c r="BE231"/>
  <c r="BE237"/>
  <c r="BE249"/>
  <c i="31" r="J110"/>
  <c r="BE225"/>
  <c r="BE261"/>
  <c r="BE314"/>
  <c r="BE324"/>
  <c r="BE326"/>
  <c r="BE328"/>
  <c r="BE344"/>
  <c i="32" r="BE123"/>
  <c r="BE135"/>
  <c r="BE150"/>
  <c r="BE252"/>
  <c r="BE300"/>
  <c r="BE315"/>
  <c i="33" r="J89"/>
  <c r="BE138"/>
  <c r="BE144"/>
  <c r="BE153"/>
  <c r="BE186"/>
  <c r="BE213"/>
  <c r="BE237"/>
  <c i="34" r="BE117"/>
  <c r="BE135"/>
  <c r="BE138"/>
  <c r="BE144"/>
  <c r="BE147"/>
  <c r="BE150"/>
  <c r="BE237"/>
  <c i="35" r="F91"/>
  <c r="BE180"/>
  <c r="BE234"/>
  <c r="BE243"/>
  <c i="36" r="E115"/>
  <c r="BE138"/>
  <c r="BE168"/>
  <c r="BE199"/>
  <c r="BE224"/>
  <c r="BE350"/>
  <c r="BE352"/>
  <c i="1" r="BC152"/>
  <c i="2" r="BE131"/>
  <c r="BE138"/>
  <c i="5" r="BE133"/>
  <c r="BE163"/>
  <c r="BE181"/>
  <c i="6" r="BE130"/>
  <c r="BE152"/>
  <c r="BE170"/>
  <c r="BE174"/>
  <c r="BE178"/>
  <c r="BE188"/>
  <c i="7" r="BE135"/>
  <c i="9" r="BE136"/>
  <c r="BE142"/>
  <c r="BE156"/>
  <c r="BE180"/>
  <c r="BE184"/>
  <c r="BE189"/>
  <c i="10" r="BE130"/>
  <c r="BE134"/>
  <c r="BE187"/>
  <c i="11" r="BE127"/>
  <c r="BE167"/>
  <c i="12" r="F96"/>
  <c r="BE131"/>
  <c i="13" r="BE126"/>
  <c r="BE132"/>
  <c r="BE144"/>
  <c i="14" r="BE132"/>
  <c r="BE140"/>
  <c i="16" r="BE145"/>
  <c r="BE157"/>
  <c r="BE177"/>
  <c i="17" r="BE129"/>
  <c r="BE137"/>
  <c i="18" r="BE127"/>
  <c i="19" r="BE180"/>
  <c r="BE188"/>
  <c r="BE190"/>
  <c i="20" r="BE127"/>
  <c r="BE133"/>
  <c r="BE149"/>
  <c i="21" r="BE147"/>
  <c r="BE173"/>
  <c r="BE177"/>
  <c r="BE181"/>
  <c i="24" r="BE132"/>
  <c r="BE135"/>
  <c r="BE192"/>
  <c r="BE215"/>
  <c r="BE219"/>
  <c r="BE223"/>
  <c r="BE232"/>
  <c r="BE235"/>
  <c r="BE238"/>
  <c r="BE241"/>
  <c r="BE244"/>
  <c i="25" r="BE134"/>
  <c i="26" r="BE162"/>
  <c r="BE207"/>
  <c r="BE213"/>
  <c r="BE216"/>
  <c r="BE288"/>
  <c r="BE333"/>
  <c r="BE345"/>
  <c i="27" r="F92"/>
  <c r="BE144"/>
  <c r="BE147"/>
  <c r="BE150"/>
  <c r="BE153"/>
  <c r="BE177"/>
  <c r="BE195"/>
  <c r="BE210"/>
  <c r="BE225"/>
  <c r="BE247"/>
  <c r="BE283"/>
  <c r="BE303"/>
  <c r="BE318"/>
  <c r="BE326"/>
  <c r="BE363"/>
  <c i="28" r="BE135"/>
  <c r="BE144"/>
  <c r="BE189"/>
  <c r="BE231"/>
  <c r="BE249"/>
  <c r="BE261"/>
  <c r="BE306"/>
  <c r="BE321"/>
  <c r="BE339"/>
  <c i="29" r="BE141"/>
  <c r="BE186"/>
  <c r="BE219"/>
  <c r="BE283"/>
  <c r="BE311"/>
  <c r="BE323"/>
  <c r="BE348"/>
  <c i="30" r="BE135"/>
  <c r="BE240"/>
  <c r="BE261"/>
  <c r="BE285"/>
  <c i="31" r="BE117"/>
  <c r="BE129"/>
  <c r="BE204"/>
  <c r="BE250"/>
  <c r="BE279"/>
  <c r="BE288"/>
  <c r="BE300"/>
  <c r="BE306"/>
  <c r="BE312"/>
  <c i="32" r="F112"/>
  <c r="BE129"/>
  <c r="BE144"/>
  <c r="BE156"/>
  <c r="BE243"/>
  <c r="BE258"/>
  <c r="BE264"/>
  <c r="BE267"/>
  <c r="BE282"/>
  <c r="BE348"/>
  <c r="BE351"/>
  <c r="BE360"/>
  <c r="BE363"/>
  <c r="BE366"/>
  <c i="33" r="BE177"/>
  <c r="BE228"/>
  <c i="34" r="BE123"/>
  <c r="BE126"/>
  <c r="BE180"/>
  <c r="BE207"/>
  <c i="36" r="BE189"/>
  <c r="BE237"/>
  <c r="BE247"/>
  <c r="BE280"/>
  <c r="BE289"/>
  <c r="BE324"/>
  <c r="BE334"/>
  <c r="BE336"/>
  <c r="BE338"/>
  <c i="1" r="BD152"/>
  <c i="2" r="J93"/>
  <c r="BE129"/>
  <c i="3" r="BE135"/>
  <c i="4" r="BE162"/>
  <c r="BE166"/>
  <c r="BE172"/>
  <c r="BE174"/>
  <c r="BE192"/>
  <c i="5" r="BE129"/>
  <c r="BE179"/>
  <c r="BE183"/>
  <c i="6" r="BE140"/>
  <c r="BE190"/>
  <c i="7" r="J121"/>
  <c r="BE177"/>
  <c i="9" r="BE130"/>
  <c r="BE132"/>
  <c r="BE152"/>
  <c r="BE160"/>
  <c r="BE170"/>
  <c r="BE176"/>
  <c r="BE191"/>
  <c r="BE193"/>
  <c i="10" r="BE136"/>
  <c r="BE140"/>
  <c r="BE164"/>
  <c r="BE168"/>
  <c i="11" r="BE145"/>
  <c r="BE163"/>
  <c i="12" r="BE127"/>
  <c i="13" r="F96"/>
  <c r="BE128"/>
  <c i="14" r="BE130"/>
  <c r="BE166"/>
  <c i="15" r="BE152"/>
  <c r="BE172"/>
  <c i="16" r="BE135"/>
  <c r="BE148"/>
  <c r="BE161"/>
  <c i="18" r="BE129"/>
  <c i="19" r="BE132"/>
  <c r="BE134"/>
  <c r="BE144"/>
  <c r="BE158"/>
  <c i="20" r="BE135"/>
  <c r="BE179"/>
  <c i="21" r="BE141"/>
  <c r="BE151"/>
  <c i="24" r="BE146"/>
  <c r="BE153"/>
  <c r="BE183"/>
  <c r="BE194"/>
  <c r="BE209"/>
  <c i="25" r="BE137"/>
  <c r="BE144"/>
  <c i="26" r="BE153"/>
  <c r="BE168"/>
  <c r="BE204"/>
  <c r="BE237"/>
  <c r="BE243"/>
  <c r="BE261"/>
  <c r="BE273"/>
  <c r="BE321"/>
  <c r="BE330"/>
  <c i="27" r="BE162"/>
  <c r="BE219"/>
  <c r="BE301"/>
  <c r="BE322"/>
  <c r="BE369"/>
  <c i="28" r="BE171"/>
  <c r="BE177"/>
  <c r="BE216"/>
  <c r="BE225"/>
  <c r="BE267"/>
  <c r="BE291"/>
  <c r="BE294"/>
  <c r="BE312"/>
  <c i="29" r="BE150"/>
  <c r="BE183"/>
  <c r="BE231"/>
  <c r="BE236"/>
  <c r="BE256"/>
  <c r="BE330"/>
  <c r="BE345"/>
  <c i="30" r="BE156"/>
  <c r="BE159"/>
  <c r="BE180"/>
  <c r="BE192"/>
  <c i="31" r="BE123"/>
  <c r="BE141"/>
  <c r="BE153"/>
  <c r="BE159"/>
  <c r="BE165"/>
  <c r="BE186"/>
  <c r="BE192"/>
  <c r="BE234"/>
  <c r="BE240"/>
  <c r="BE264"/>
  <c i="32" r="BE132"/>
  <c r="BE189"/>
  <c r="BE210"/>
  <c i="33" r="J92"/>
  <c r="BE147"/>
  <c r="BE159"/>
  <c r="BE162"/>
  <c r="BE180"/>
  <c r="BE207"/>
  <c r="BE234"/>
  <c i="34" r="BE171"/>
  <c i="35" r="BE120"/>
  <c r="BE138"/>
  <c r="BE198"/>
  <c r="BE201"/>
  <c i="36" r="BE276"/>
  <c r="BE278"/>
  <c r="BE284"/>
  <c r="BE364"/>
  <c i="2" r="BE155"/>
  <c i="4" r="BE136"/>
  <c r="BE158"/>
  <c r="BE176"/>
  <c i="5" r="BE159"/>
  <c r="BE169"/>
  <c r="BE173"/>
  <c r="BE177"/>
  <c i="7" r="BE145"/>
  <c r="BE155"/>
  <c r="BE163"/>
  <c i="9" r="BE138"/>
  <c r="BE144"/>
  <c r="BE168"/>
  <c r="BE187"/>
  <c i="10" r="BE160"/>
  <c i="11" r="BE147"/>
  <c r="BE149"/>
  <c r="BE151"/>
  <c i="13" r="BE140"/>
  <c r="BE154"/>
  <c r="BE168"/>
  <c r="BE185"/>
  <c r="BE189"/>
  <c i="14" r="BE160"/>
  <c r="BE164"/>
  <c i="15" r="BE132"/>
  <c r="BE138"/>
  <c r="BE158"/>
  <c r="BE166"/>
  <c i="19" r="BE176"/>
  <c i="20" r="BE125"/>
  <c r="BE131"/>
  <c r="BE159"/>
  <c i="21" r="BE135"/>
  <c r="BE161"/>
  <c i="26" r="BE324"/>
  <c i="27" r="BE120"/>
  <c r="BE123"/>
  <c r="BE132"/>
  <c r="BE159"/>
  <c r="BE180"/>
  <c r="BE201"/>
  <c r="BE231"/>
  <c r="BE244"/>
  <c r="BE250"/>
  <c r="BE274"/>
  <c r="BE315"/>
  <c r="BE340"/>
  <c i="31" r="BE320"/>
  <c r="BE322"/>
  <c i="32" r="BE120"/>
  <c r="BE126"/>
  <c r="BE141"/>
  <c r="BE186"/>
  <c r="BE201"/>
  <c r="BE204"/>
  <c r="BE207"/>
  <c r="BE216"/>
  <c r="BE219"/>
  <c r="BE321"/>
  <c r="BE336"/>
  <c r="BE339"/>
  <c r="BE342"/>
  <c i="33" r="BE165"/>
  <c r="BE174"/>
  <c r="BE195"/>
  <c r="BE240"/>
  <c i="34" r="BE153"/>
  <c r="BE159"/>
  <c r="BE174"/>
  <c r="BE225"/>
  <c r="BE228"/>
  <c r="BE243"/>
  <c r="BE246"/>
  <c r="BE255"/>
  <c i="35" r="BE204"/>
  <c r="BE222"/>
  <c i="36" r="BE155"/>
  <c r="BE160"/>
  <c r="BE181"/>
  <c r="BE193"/>
  <c r="BE195"/>
  <c r="BE220"/>
  <c r="BE254"/>
  <c r="BE268"/>
  <c r="BE328"/>
  <c r="BE332"/>
  <c r="BE348"/>
  <c i="4" r="J38"/>
  <c i="1" r="AW100"/>
  <c r="AU111"/>
  <c i="32" r="F37"/>
  <c i="1" r="BD147"/>
  <c i="29" r="F36"/>
  <c i="1" r="BC144"/>
  <c i="25" r="F39"/>
  <c i="1" r="BD140"/>
  <c i="7" r="F39"/>
  <c i="1" r="BB107"/>
  <c i="13" r="F39"/>
  <c i="1" r="BB118"/>
  <c r="BB117"/>
  <c r="AX117"/>
  <c i="29" r="F37"/>
  <c i="1" r="BD144"/>
  <c i="13" r="J38"/>
  <c i="1" r="AW118"/>
  <c i="27" r="J34"/>
  <c i="1" r="AW142"/>
  <c i="32" r="J30"/>
  <c i="1" r="AG147"/>
  <c r="AS123"/>
  <c i="5" r="F39"/>
  <c i="1" r="BB102"/>
  <c r="BB101"/>
  <c r="AX101"/>
  <c i="28" r="F37"/>
  <c i="1" r="BD143"/>
  <c i="20" r="F41"/>
  <c i="1" r="BD132"/>
  <c r="BD131"/>
  <c i="36" r="J34"/>
  <c i="1" r="AW151"/>
  <c i="13" r="F41"/>
  <c i="1" r="BD118"/>
  <c r="BD117"/>
  <c i="20" r="F39"/>
  <c i="1" r="BB132"/>
  <c r="BB131"/>
  <c r="AX131"/>
  <c i="34" r="J34"/>
  <c i="1" r="AW149"/>
  <c i="5" r="F38"/>
  <c i="1" r="BA102"/>
  <c r="BA101"/>
  <c r="AW101"/>
  <c i="21" r="F41"/>
  <c i="1" r="BD134"/>
  <c r="BD133"/>
  <c i="31" r="J34"/>
  <c i="1" r="AW146"/>
  <c i="20" r="F40"/>
  <c i="1" r="BC132"/>
  <c r="BC131"/>
  <c r="AY131"/>
  <c i="5" r="F40"/>
  <c i="1" r="BC102"/>
  <c r="BC101"/>
  <c r="AY101"/>
  <c i="10" r="F38"/>
  <c i="1" r="BA112"/>
  <c r="BA111"/>
  <c r="AW111"/>
  <c i="23" r="J34"/>
  <c i="1" r="AW137"/>
  <c i="12" r="F41"/>
  <c i="1" r="BD116"/>
  <c i="20" r="F38"/>
  <c i="1" r="BA132"/>
  <c r="BA131"/>
  <c r="AW131"/>
  <c i="20" r="J38"/>
  <c i="1" r="AW132"/>
  <c i="32" r="F35"/>
  <c i="1" r="BB147"/>
  <c i="3" r="J38"/>
  <c i="1" r="AW98"/>
  <c i="5" r="F41"/>
  <c i="1" r="BD102"/>
  <c r="BD101"/>
  <c i="20" r="J34"/>
  <c i="1" r="AG132"/>
  <c i="35" r="J34"/>
  <c i="1" r="AW150"/>
  <c i="2" r="F41"/>
  <c i="1" r="BD97"/>
  <c i="2" r="F40"/>
  <c i="1" r="BC97"/>
  <c i="28" r="F35"/>
  <c i="1" r="BB143"/>
  <c i="35" r="F35"/>
  <c i="1" r="BB150"/>
  <c i="3" r="F41"/>
  <c i="1" r="BD98"/>
  <c i="11" r="J38"/>
  <c i="1" r="AW115"/>
  <c i="16" r="F38"/>
  <c i="1" r="BA125"/>
  <c i="15" r="F39"/>
  <c i="1" r="BB122"/>
  <c r="BB121"/>
  <c r="AX121"/>
  <c i="33" r="F34"/>
  <c i="1" r="BA148"/>
  <c r="AU101"/>
  <c i="26" r="F34"/>
  <c i="1" r="BA141"/>
  <c i="2" r="J38"/>
  <c i="1" r="AW97"/>
  <c i="5" r="J38"/>
  <c i="1" r="AW102"/>
  <c i="18" r="F38"/>
  <c i="1" r="BA128"/>
  <c r="BA127"/>
  <c r="AW127"/>
  <c i="10" r="J38"/>
  <c i="1" r="AW112"/>
  <c i="19" r="F39"/>
  <c i="1" r="BB130"/>
  <c r="BB129"/>
  <c r="AX129"/>
  <c i="14" r="J34"/>
  <c i="1" r="AG120"/>
  <c r="AG119"/>
  <c r="AS95"/>
  <c i="4" r="F38"/>
  <c i="1" r="BA100"/>
  <c r="BA99"/>
  <c r="AW99"/>
  <c i="18" r="F40"/>
  <c i="1" r="BC128"/>
  <c r="BC127"/>
  <c r="AY127"/>
  <c i="31" r="F35"/>
  <c i="1" r="BB146"/>
  <c i="21" r="J38"/>
  <c i="1" r="AW134"/>
  <c i="30" r="F35"/>
  <c i="1" r="BB145"/>
  <c i="15" r="J38"/>
  <c i="1" r="AW122"/>
  <c i="19" r="J38"/>
  <c i="1" r="AW130"/>
  <c i="25" r="J36"/>
  <c i="1" r="AW140"/>
  <c i="16" r="J38"/>
  <c i="1" r="AW125"/>
  <c i="36" r="F37"/>
  <c i="1" r="BD151"/>
  <c i="31" r="F36"/>
  <c i="1" r="BC146"/>
  <c i="2" r="J34"/>
  <c i="1" r="AG97"/>
  <c i="14" r="F39"/>
  <c i="1" r="BB120"/>
  <c r="BB119"/>
  <c r="AX119"/>
  <c i="6" r="F38"/>
  <c i="1" r="BA104"/>
  <c r="BA103"/>
  <c r="AW103"/>
  <c i="22" r="F39"/>
  <c i="1" r="BB136"/>
  <c r="BB135"/>
  <c r="AX135"/>
  <c i="23" r="F37"/>
  <c i="1" r="BD137"/>
  <c i="27" r="F34"/>
  <c i="1" r="BA142"/>
  <c i="21" r="F39"/>
  <c i="1" r="BB134"/>
  <c r="BB133"/>
  <c r="AX133"/>
  <c i="10" r="F41"/>
  <c i="1" r="BD112"/>
  <c r="BD111"/>
  <c i="19" r="F38"/>
  <c i="1" r="BA130"/>
  <c r="BA129"/>
  <c r="AW129"/>
  <c i="33" r="F36"/>
  <c i="1" r="BC148"/>
  <c i="14" r="J38"/>
  <c i="1" r="AW120"/>
  <c i="16" r="F41"/>
  <c i="1" r="BD125"/>
  <c i="31" r="F34"/>
  <c i="1" r="BA146"/>
  <c i="33" r="F37"/>
  <c i="1" r="BD148"/>
  <c r="AU129"/>
  <c i="8" r="F39"/>
  <c i="1" r="BB108"/>
  <c i="24" r="F37"/>
  <c i="1" r="BB139"/>
  <c i="11" r="F39"/>
  <c i="1" r="BB115"/>
  <c i="26" r="F36"/>
  <c i="1" r="BC141"/>
  <c i="36" r="F34"/>
  <c i="1" r="BA151"/>
  <c i="17" r="F38"/>
  <c i="1" r="BA126"/>
  <c i="22" r="J38"/>
  <c i="1" r="AW136"/>
  <c i="31" r="F37"/>
  <c i="1" r="BD146"/>
  <c i="12" r="J38"/>
  <c i="1" r="AW116"/>
  <c i="36" r="F35"/>
  <c i="1" r="BB151"/>
  <c i="17" r="F39"/>
  <c i="1" r="BB126"/>
  <c i="23" r="F36"/>
  <c i="1" r="BC137"/>
  <c i="36" r="F36"/>
  <c i="1" r="BC151"/>
  <c r="AU103"/>
  <c i="34" r="F36"/>
  <c i="1" r="BC149"/>
  <c i="8" r="F40"/>
  <c i="1" r="BC108"/>
  <c i="28" r="F36"/>
  <c i="1" r="BC143"/>
  <c i="25" r="F38"/>
  <c i="1" r="BC140"/>
  <c i="35" r="F34"/>
  <c i="1" r="BA150"/>
  <c i="12" r="F39"/>
  <c i="1" r="BB116"/>
  <c i="28" r="F34"/>
  <c i="1" r="BA143"/>
  <c i="3" r="F39"/>
  <c i="1" r="BB98"/>
  <c i="35" r="F37"/>
  <c i="1" r="BD150"/>
  <c i="16" r="F39"/>
  <c i="1" r="BB125"/>
  <c i="32" r="F36"/>
  <c i="1" r="BC147"/>
  <c i="8" r="F38"/>
  <c i="1" r="BA108"/>
  <c i="23" r="F35"/>
  <c i="1" r="BB137"/>
  <c i="30" r="F34"/>
  <c i="1" r="BA145"/>
  <c i="6" r="F40"/>
  <c i="1" r="BC104"/>
  <c r="BC103"/>
  <c r="AY103"/>
  <c i="14" r="F41"/>
  <c i="1" r="BD120"/>
  <c r="BD119"/>
  <c i="22" r="F38"/>
  <c i="1" r="BA136"/>
  <c r="BA135"/>
  <c r="AW135"/>
  <c i="34" r="F35"/>
  <c i="1" r="BB149"/>
  <c i="7" r="F40"/>
  <c i="1" r="BC107"/>
  <c i="21" r="F40"/>
  <c i="1" r="BC134"/>
  <c r="BC133"/>
  <c r="AY133"/>
  <c i="3" r="F38"/>
  <c i="1" r="BA98"/>
  <c i="9" r="F40"/>
  <c i="1" r="BC110"/>
  <c r="BC109"/>
  <c r="AY109"/>
  <c i="16" r="F40"/>
  <c i="1" r="BC125"/>
  <c i="33" r="J30"/>
  <c i="1" r="AG148"/>
  <c i="33" r="J34"/>
  <c i="1" r="AW148"/>
  <c i="6" r="F41"/>
  <c i="1" r="BD104"/>
  <c r="BD103"/>
  <c i="15" r="F40"/>
  <c i="1" r="BC122"/>
  <c r="BC121"/>
  <c r="AY121"/>
  <c i="26" r="F37"/>
  <c i="1" r="BD141"/>
  <c i="4" r="F39"/>
  <c i="1" r="BB100"/>
  <c r="BB99"/>
  <c r="AX99"/>
  <c i="32" r="J34"/>
  <c i="1" r="AW147"/>
  <c i="7" r="F38"/>
  <c i="1" r="BA107"/>
  <c i="12" r="F40"/>
  <c i="1" r="BC116"/>
  <c i="29" r="F34"/>
  <c i="1" r="BA144"/>
  <c i="13" r="F40"/>
  <c i="1" r="BC118"/>
  <c r="BC117"/>
  <c r="AY117"/>
  <c i="34" r="F37"/>
  <c i="1" r="BD149"/>
  <c i="13" r="F38"/>
  <c i="1" r="BA118"/>
  <c r="BA117"/>
  <c r="AW117"/>
  <c i="26" r="J34"/>
  <c i="1" r="AW141"/>
  <c i="26" r="F35"/>
  <c i="1" r="BB141"/>
  <c i="8" r="J38"/>
  <c i="1" r="AW108"/>
  <c i="34" r="F34"/>
  <c i="1" r="BA149"/>
  <c i="4" r="F40"/>
  <c i="1" r="BC100"/>
  <c r="BC99"/>
  <c r="AY99"/>
  <c i="15" r="F38"/>
  <c i="1" r="BA122"/>
  <c r="BA121"/>
  <c r="AW121"/>
  <c i="17" r="F41"/>
  <c i="1" r="BD126"/>
  <c r="AU133"/>
  <c i="29" r="J34"/>
  <c i="1" r="AW144"/>
  <c i="7" r="F41"/>
  <c i="1" r="BD107"/>
  <c i="14" r="F40"/>
  <c i="1" r="BC120"/>
  <c r="BC119"/>
  <c r="AY119"/>
  <c r="AS105"/>
  <c i="13" r="J34"/>
  <c i="1" r="AG118"/>
  <c r="AS113"/>
  <c i="27" r="F37"/>
  <c i="1" r="BD142"/>
  <c i="11" r="F40"/>
  <c i="1" r="BC115"/>
  <c i="29" r="F35"/>
  <c i="1" r="BB144"/>
  <c i="18" r="F41"/>
  <c i="1" r="BD128"/>
  <c r="BD127"/>
  <c r="AU135"/>
  <c i="23" r="F34"/>
  <c i="1" r="BA137"/>
  <c i="11" r="F38"/>
  <c i="1" r="BA115"/>
  <c i="4" r="F41"/>
  <c i="1" r="BD100"/>
  <c r="BD99"/>
  <c i="24" r="F39"/>
  <c i="1" r="BD139"/>
  <c i="9" r="F38"/>
  <c i="1" r="BA110"/>
  <c r="BA109"/>
  <c r="AW109"/>
  <c r="AU131"/>
  <c i="6" r="J38"/>
  <c i="1" r="AW104"/>
  <c i="10" r="F39"/>
  <c i="1" r="BB112"/>
  <c r="BB111"/>
  <c r="AX111"/>
  <c i="27" r="F35"/>
  <c i="1" r="BB142"/>
  <c i="12" r="F38"/>
  <c i="1" r="BA116"/>
  <c i="32" r="F34"/>
  <c i="1" r="BA147"/>
  <c i="10" r="F40"/>
  <c i="1" r="BC112"/>
  <c r="BC111"/>
  <c r="AY111"/>
  <c i="24" r="F38"/>
  <c i="1" r="BC139"/>
  <c i="15" r="F41"/>
  <c i="1" r="BD122"/>
  <c r="BD121"/>
  <c i="25" r="F36"/>
  <c i="1" r="BA140"/>
  <c i="3" r="F40"/>
  <c i="1" r="BC98"/>
  <c i="8" r="F41"/>
  <c i="1" r="BD108"/>
  <c i="25" r="F37"/>
  <c i="1" r="BB140"/>
  <c i="30" r="F37"/>
  <c i="1" r="BD145"/>
  <c i="19" r="F40"/>
  <c i="1" r="BC130"/>
  <c r="BC129"/>
  <c r="AY129"/>
  <c i="33" r="F35"/>
  <c i="1" r="BB148"/>
  <c i="24" r="J36"/>
  <c i="1" r="AW139"/>
  <c i="2" r="F38"/>
  <c i="1" r="BA97"/>
  <c i="7" r="J38"/>
  <c i="1" r="AW107"/>
  <c i="9" r="F39"/>
  <c i="1" r="BB110"/>
  <c r="BB109"/>
  <c r="AX109"/>
  <c i="28" r="J34"/>
  <c i="1" r="AW143"/>
  <c i="6" r="F39"/>
  <c i="1" r="BB104"/>
  <c r="BB103"/>
  <c r="AX103"/>
  <c i="17" r="F40"/>
  <c i="1" r="BC126"/>
  <c i="9" r="J38"/>
  <c i="1" r="AW110"/>
  <c i="18" r="J38"/>
  <c i="1" r="AW128"/>
  <c i="30" r="F36"/>
  <c i="1" r="BC145"/>
  <c i="19" r="F41"/>
  <c i="1" r="BD130"/>
  <c r="BD129"/>
  <c i="30" r="J34"/>
  <c i="1" r="AW145"/>
  <c i="11" r="F41"/>
  <c i="1" r="BD115"/>
  <c i="15" r="J34"/>
  <c i="1" r="AG122"/>
  <c r="AG121"/>
  <c i="17" r="J38"/>
  <c i="1" r="AW126"/>
  <c i="30" r="J30"/>
  <c i="1" r="AG145"/>
  <c i="2" r="F39"/>
  <c i="1" r="BB97"/>
  <c i="21" r="F38"/>
  <c i="1" r="BA134"/>
  <c r="BA133"/>
  <c r="AW133"/>
  <c i="6" r="J34"/>
  <c i="1" r="AG104"/>
  <c i="27" r="F36"/>
  <c i="1" r="BC142"/>
  <c i="14" r="F38"/>
  <c i="1" r="BA120"/>
  <c r="BA119"/>
  <c r="AW119"/>
  <c i="22" r="F41"/>
  <c i="1" r="BD136"/>
  <c r="BD135"/>
  <c i="24" r="F36"/>
  <c i="1" r="BA139"/>
  <c i="34" r="J30"/>
  <c i="1" r="AG149"/>
  <c i="35" r="F36"/>
  <c i="1" r="BC150"/>
  <c r="AU127"/>
  <c i="9" r="F41"/>
  <c i="1" r="BD110"/>
  <c r="BD109"/>
  <c i="31" r="J30"/>
  <c i="1" r="AG146"/>
  <c r="AU117"/>
  <c r="AU121"/>
  <c i="9" l="1" r="T126"/>
  <c i="10" r="T126"/>
  <c i="36" r="P125"/>
  <c i="1" r="AU151"/>
  <c i="24" r="R130"/>
  <c r="T176"/>
  <c r="T130"/>
  <c r="T129"/>
  <c i="4" r="P126"/>
  <c i="1" r="AU100"/>
  <c i="9" r="P126"/>
  <c i="1" r="AU110"/>
  <c i="25" r="P124"/>
  <c i="1" r="AU140"/>
  <c i="24" r="P176"/>
  <c r="P129"/>
  <c i="1" r="AU139"/>
  <c i="4" r="T126"/>
  <c i="25" r="R124"/>
  <c i="36" r="T125"/>
  <c r="R125"/>
  <c i="25" r="T124"/>
  <c i="9" r="R126"/>
  <c i="24" r="R176"/>
  <c i="6" r="J100"/>
  <c i="22" r="J126"/>
  <c r="J101"/>
  <c i="36" r="BK125"/>
  <c r="J125"/>
  <c i="10" r="BK126"/>
  <c r="J126"/>
  <c r="J100"/>
  <c i="17" r="J128"/>
  <c r="J102"/>
  <c i="18" r="J126"/>
  <c r="J101"/>
  <c i="23" r="BK117"/>
  <c r="J117"/>
  <c i="30" r="J96"/>
  <c i="2" r="J100"/>
  <c i="17" r="BK126"/>
  <c r="J126"/>
  <c i="25" r="BK125"/>
  <c r="J125"/>
  <c r="J99"/>
  <c i="32" r="J96"/>
  <c i="3" r="BK127"/>
  <c r="J127"/>
  <c r="J101"/>
  <c i="7" r="BK127"/>
  <c r="J127"/>
  <c i="13" r="J100"/>
  <c i="15" r="J100"/>
  <c i="19" r="BK126"/>
  <c r="J126"/>
  <c r="J100"/>
  <c i="25" r="BK142"/>
  <c r="J142"/>
  <c r="J101"/>
  <c i="33" r="J96"/>
  <c i="2" r="J128"/>
  <c r="J101"/>
  <c i="20" r="J100"/>
  <c i="24" r="BK130"/>
  <c r="J130"/>
  <c r="J99"/>
  <c i="6" r="J129"/>
  <c r="J102"/>
  <c i="14" r="J100"/>
  <c i="16" r="BK127"/>
  <c r="J127"/>
  <c r="J100"/>
  <c i="31" r="J96"/>
  <c i="24" r="J177"/>
  <c r="J104"/>
  <c i="5" r="BK125"/>
  <c r="J125"/>
  <c r="J100"/>
  <c i="9" r="BK126"/>
  <c r="J126"/>
  <c r="J100"/>
  <c i="4" r="BK126"/>
  <c r="J126"/>
  <c r="J100"/>
  <c i="8" r="BK127"/>
  <c r="J127"/>
  <c r="J101"/>
  <c i="34" r="J96"/>
  <c i="1" r="AS94"/>
  <c r="AU109"/>
  <c i="11" r="J34"/>
  <c i="1" r="AG115"/>
  <c i="18" r="J34"/>
  <c i="1" r="AG128"/>
  <c i="23" r="J30"/>
  <c i="1" r="AG137"/>
  <c i="7" r="J37"/>
  <c i="1" r="AV107"/>
  <c r="AT107"/>
  <c r="BB96"/>
  <c r="AX96"/>
  <c r="BD114"/>
  <c r="BD113"/>
  <c i="24" r="J35"/>
  <c i="1" r="AV139"/>
  <c r="AT139"/>
  <c r="BA96"/>
  <c r="AW96"/>
  <c r="BC114"/>
  <c r="BC113"/>
  <c r="AY113"/>
  <c i="25" r="F35"/>
  <c i="1" r="AZ140"/>
  <c i="3" r="F37"/>
  <c i="1" r="AZ98"/>
  <c i="7" r="F37"/>
  <c i="1" r="AZ107"/>
  <c i="9" r="J37"/>
  <c i="1" r="AV110"/>
  <c r="AT110"/>
  <c i="13" r="J37"/>
  <c i="1" r="AV118"/>
  <c r="AT118"/>
  <c i="15" r="F37"/>
  <c i="1" r="AZ122"/>
  <c r="AZ121"/>
  <c r="AV121"/>
  <c r="AT121"/>
  <c i="21" r="F37"/>
  <c i="1" r="AZ134"/>
  <c r="AZ133"/>
  <c r="AV133"/>
  <c r="AT133"/>
  <c i="28" r="F33"/>
  <c i="1" r="AZ143"/>
  <c i="14" r="J37"/>
  <c i="1" r="AV120"/>
  <c r="AT120"/>
  <c r="AN120"/>
  <c r="BC124"/>
  <c r="AY124"/>
  <c i="28" r="J30"/>
  <c i="1" r="AG143"/>
  <c r="AG103"/>
  <c r="BD124"/>
  <c r="BD123"/>
  <c i="34" r="J33"/>
  <c i="1" r="AV149"/>
  <c r="AT149"/>
  <c i="37" r="J33"/>
  <c i="1" r="AV152"/>
  <c r="AT152"/>
  <c i="12" r="J37"/>
  <c i="1" r="AV116"/>
  <c r="AT116"/>
  <c i="28" r="J33"/>
  <c i="1" r="AV143"/>
  <c r="AT143"/>
  <c r="AU124"/>
  <c r="AU123"/>
  <c i="11" r="J37"/>
  <c i="1" r="AV115"/>
  <c r="AT115"/>
  <c r="AU99"/>
  <c i="12" r="J34"/>
  <c i="1" r="AG116"/>
  <c r="AN116"/>
  <c i="36" r="J30"/>
  <c i="1" r="AG151"/>
  <c i="17" r="J34"/>
  <c i="1" r="AG126"/>
  <c i="29" r="J30"/>
  <c i="1" r="AG144"/>
  <c i="22" r="J34"/>
  <c i="1" r="AG136"/>
  <c i="19" r="F37"/>
  <c i="1" r="AZ130"/>
  <c r="AZ129"/>
  <c r="AV129"/>
  <c r="AT129"/>
  <c i="17" r="J37"/>
  <c i="1" r="AV126"/>
  <c r="AT126"/>
  <c i="30" r="F33"/>
  <c i="1" r="AZ145"/>
  <c i="20" r="J37"/>
  <c i="1" r="AV132"/>
  <c r="AT132"/>
  <c i="18" r="J37"/>
  <c i="1" r="AV128"/>
  <c r="AT128"/>
  <c i="33" r="F33"/>
  <c i="1" r="AZ148"/>
  <c i="26" r="J30"/>
  <c i="1" r="AG141"/>
  <c i="35" r="J30"/>
  <c i="1" r="AG150"/>
  <c i="15" r="J37"/>
  <c i="1" r="AV122"/>
  <c r="AT122"/>
  <c r="AN122"/>
  <c r="BB124"/>
  <c r="AX124"/>
  <c i="29" r="F33"/>
  <c i="1" r="AZ144"/>
  <c i="31" r="F33"/>
  <c i="1" r="AZ146"/>
  <c i="23" r="F33"/>
  <c i="1" r="AZ137"/>
  <c i="7" r="J34"/>
  <c i="1" r="AG107"/>
  <c r="AN107"/>
  <c r="AG131"/>
  <c i="9" r="F37"/>
  <c i="1" r="AZ110"/>
  <c r="AZ109"/>
  <c r="AV109"/>
  <c r="AT109"/>
  <c r="BD106"/>
  <c r="BD105"/>
  <c i="26" r="J33"/>
  <c i="1" r="AV141"/>
  <c r="AT141"/>
  <c i="29" r="J33"/>
  <c i="1" r="AV144"/>
  <c r="AT144"/>
  <c i="25" r="J35"/>
  <c i="1" r="AV140"/>
  <c r="AT140"/>
  <c i="34" r="F33"/>
  <c i="1" r="AZ149"/>
  <c i="21" r="J34"/>
  <c i="1" r="AG134"/>
  <c r="AG133"/>
  <c r="AN133"/>
  <c i="37" r="J30"/>
  <c i="1" r="AG152"/>
  <c r="AN152"/>
  <c r="BA114"/>
  <c r="AW114"/>
  <c r="AU114"/>
  <c r="AU113"/>
  <c i="17" r="F37"/>
  <c i="1" r="AZ126"/>
  <c i="32" r="J33"/>
  <c i="1" r="AV147"/>
  <c r="AT147"/>
  <c i="6" r="F37"/>
  <c i="1" r="AZ104"/>
  <c r="AZ103"/>
  <c r="AV103"/>
  <c r="AT103"/>
  <c i="22" r="F37"/>
  <c i="1" r="AZ136"/>
  <c r="AZ135"/>
  <c r="AV135"/>
  <c r="AT135"/>
  <c i="32" r="F33"/>
  <c i="1" r="AZ147"/>
  <c i="19" r="J37"/>
  <c i="1" r="AV130"/>
  <c r="AT130"/>
  <c i="3" r="J37"/>
  <c i="1" r="AV98"/>
  <c r="AT98"/>
  <c i="36" r="F33"/>
  <c i="1" r="AZ151"/>
  <c r="AU106"/>
  <c r="AU105"/>
  <c i="27" r="J30"/>
  <c i="1" r="AG142"/>
  <c r="AG117"/>
  <c r="BD96"/>
  <c r="BD95"/>
  <c r="BC138"/>
  <c r="AY138"/>
  <c i="20" r="F37"/>
  <c i="1" r="AZ132"/>
  <c r="AZ131"/>
  <c r="AV131"/>
  <c r="AT131"/>
  <c i="35" r="J33"/>
  <c i="1" r="AV150"/>
  <c r="AT150"/>
  <c i="10" r="F37"/>
  <c i="1" r="AZ112"/>
  <c r="AZ111"/>
  <c r="AV111"/>
  <c r="AT111"/>
  <c r="BA124"/>
  <c r="BA123"/>
  <c r="AW123"/>
  <c i="21" r="J37"/>
  <c i="1" r="AV134"/>
  <c r="AT134"/>
  <c i="16" r="F37"/>
  <c i="1" r="AZ125"/>
  <c i="22" r="J37"/>
  <c i="1" r="AV136"/>
  <c r="AT136"/>
  <c r="BA138"/>
  <c r="AW138"/>
  <c r="BC106"/>
  <c r="BC105"/>
  <c r="AY105"/>
  <c i="16" r="J37"/>
  <c i="1" r="AV125"/>
  <c r="AT125"/>
  <c i="36" r="J33"/>
  <c i="1" r="AV151"/>
  <c r="AT151"/>
  <c i="4" r="F37"/>
  <c i="1" r="AZ100"/>
  <c r="AZ99"/>
  <c r="AV99"/>
  <c r="AT99"/>
  <c i="10" r="J37"/>
  <c i="1" r="AV112"/>
  <c r="AT112"/>
  <c r="BC96"/>
  <c r="AY96"/>
  <c i="24" r="F35"/>
  <c i="1" r="AZ139"/>
  <c r="BA106"/>
  <c r="AW106"/>
  <c r="BD138"/>
  <c i="26" r="F33"/>
  <c i="1" r="AZ141"/>
  <c i="27" r="J33"/>
  <c i="1" r="AV142"/>
  <c r="AT142"/>
  <c i="6" r="J37"/>
  <c i="1" r="AV104"/>
  <c r="AT104"/>
  <c r="AU96"/>
  <c r="AU95"/>
  <c i="13" r="F37"/>
  <c i="1" r="AZ118"/>
  <c r="AZ117"/>
  <c r="AV117"/>
  <c r="AT117"/>
  <c i="4" r="J37"/>
  <c i="1" r="AV100"/>
  <c r="AT100"/>
  <c i="2" r="J37"/>
  <c i="1" r="AV97"/>
  <c r="AT97"/>
  <c i="14" r="F37"/>
  <c i="1" r="AZ120"/>
  <c r="AZ119"/>
  <c r="AV119"/>
  <c r="AT119"/>
  <c r="BB106"/>
  <c r="AX106"/>
  <c i="18" r="F37"/>
  <c i="1" r="AZ128"/>
  <c r="AZ127"/>
  <c r="AV127"/>
  <c r="AT127"/>
  <c r="BB114"/>
  <c r="BB113"/>
  <c r="AX113"/>
  <c i="8" r="F37"/>
  <c i="1" r="AZ108"/>
  <c i="11" r="F37"/>
  <c i="1" r="AZ115"/>
  <c i="31" r="J33"/>
  <c i="1" r="AV146"/>
  <c r="AT146"/>
  <c i="5" r="F37"/>
  <c i="1" r="AZ102"/>
  <c r="AZ101"/>
  <c r="AV101"/>
  <c r="AT101"/>
  <c i="8" r="J37"/>
  <c i="1" r="AV108"/>
  <c r="AT108"/>
  <c i="37" r="F33"/>
  <c i="1" r="AZ152"/>
  <c i="5" r="J37"/>
  <c i="1" r="AV102"/>
  <c r="AT102"/>
  <c i="2" r="F37"/>
  <c i="1" r="AZ97"/>
  <c i="33" r="J33"/>
  <c i="1" r="AV148"/>
  <c r="AT148"/>
  <c i="23" r="J33"/>
  <c i="1" r="AV137"/>
  <c r="AT137"/>
  <c i="27" r="F33"/>
  <c i="1" r="AZ142"/>
  <c i="30" r="J33"/>
  <c i="1" r="AV145"/>
  <c r="AT145"/>
  <c r="BB138"/>
  <c r="AX138"/>
  <c i="12" r="F37"/>
  <c i="1" r="AZ116"/>
  <c i="35" r="F33"/>
  <c i="1" r="AZ150"/>
  <c i="24" l="1" r="R129"/>
  <c i="17" r="J43"/>
  <c i="37" r="J39"/>
  <c i="36" r="J39"/>
  <c i="22" r="J43"/>
  <c i="35" r="J39"/>
  <c i="11" r="J43"/>
  <c i="21" r="J43"/>
  <c i="23" r="J39"/>
  <c i="26" r="J39"/>
  <c i="12" r="J43"/>
  <c i="29" r="J39"/>
  <c i="18" r="J43"/>
  <c i="7" r="J43"/>
  <c i="27" r="J39"/>
  <c i="28" r="J39"/>
  <c i="8" r="BK126"/>
  <c r="J126"/>
  <c i="13" r="J43"/>
  <c i="23" r="J96"/>
  <c i="6" r="J43"/>
  <c i="36" r="J96"/>
  <c i="3" r="BK126"/>
  <c r="J126"/>
  <c i="25" r="BK124"/>
  <c r="J124"/>
  <c i="17" r="J100"/>
  <c i="34" r="J39"/>
  <c i="31" r="J39"/>
  <c i="33" r="J39"/>
  <c i="7" r="J100"/>
  <c i="20" r="J43"/>
  <c i="24" r="BK129"/>
  <c r="J129"/>
  <c r="J98"/>
  <c i="1" r="AN134"/>
  <c i="30" r="J39"/>
  <c i="2" r="J43"/>
  <c i="32" r="J39"/>
  <c i="14" r="J43"/>
  <c i="15" r="J43"/>
  <c i="1" r="AN147"/>
  <c r="AN132"/>
  <c r="AN119"/>
  <c r="AN97"/>
  <c r="AN148"/>
  <c r="AN118"/>
  <c r="AN121"/>
  <c r="AN145"/>
  <c r="AN104"/>
  <c r="AN149"/>
  <c r="AN146"/>
  <c r="AN115"/>
  <c r="AN128"/>
  <c r="AN137"/>
  <c r="AN143"/>
  <c r="AN103"/>
  <c r="AN151"/>
  <c r="AN126"/>
  <c r="AN144"/>
  <c r="AN136"/>
  <c r="AN141"/>
  <c r="AN150"/>
  <c r="AN131"/>
  <c r="AN142"/>
  <c r="AN117"/>
  <c r="BD94"/>
  <c r="W33"/>
  <c r="AZ96"/>
  <c r="AV96"/>
  <c r="AT96"/>
  <c r="AZ138"/>
  <c r="AV138"/>
  <c r="AT138"/>
  <c r="AZ114"/>
  <c r="AZ113"/>
  <c r="AV113"/>
  <c r="BC123"/>
  <c r="AY123"/>
  <c i="5" r="J34"/>
  <c i="1" r="AG102"/>
  <c r="AG101"/>
  <c r="AN101"/>
  <c r="BB105"/>
  <c r="AX105"/>
  <c r="AZ124"/>
  <c r="AZ123"/>
  <c r="AV123"/>
  <c r="AT123"/>
  <c r="AG114"/>
  <c r="BA105"/>
  <c r="AW105"/>
  <c r="BB95"/>
  <c r="AX95"/>
  <c i="10" r="J34"/>
  <c i="1" r="AG112"/>
  <c r="AG111"/>
  <c r="AN111"/>
  <c i="4" r="J34"/>
  <c i="1" r="AG100"/>
  <c r="AN100"/>
  <c r="AX114"/>
  <c r="AZ106"/>
  <c r="AV106"/>
  <c r="AT106"/>
  <c r="BB123"/>
  <c r="AX123"/>
  <c r="AY114"/>
  <c i="19" r="J34"/>
  <c i="1" r="AG130"/>
  <c r="AN130"/>
  <c i="8" r="J34"/>
  <c i="1" r="AG108"/>
  <c r="AN108"/>
  <c r="BA95"/>
  <c r="AW95"/>
  <c r="AG135"/>
  <c r="AN135"/>
  <c r="AW124"/>
  <c r="AY106"/>
  <c r="AU138"/>
  <c i="3" r="J34"/>
  <c i="1" r="AG98"/>
  <c r="AN98"/>
  <c i="16" r="J34"/>
  <c i="1" r="AG125"/>
  <c r="AN125"/>
  <c r="BA113"/>
  <c r="AW113"/>
  <c r="BC95"/>
  <c r="BC94"/>
  <c r="W32"/>
  <c i="25" r="J32"/>
  <c i="1" r="AG140"/>
  <c r="AN140"/>
  <c r="AG127"/>
  <c r="AN127"/>
  <c i="9" r="J34"/>
  <c i="1" r="AG110"/>
  <c r="AG109"/>
  <c r="AN109"/>
  <c l="1" r="AN102"/>
  <c i="8" r="J43"/>
  <c i="9" r="J43"/>
  <c i="16" r="J43"/>
  <c i="3" r="J43"/>
  <c r="J100"/>
  <c i="1" r="AN112"/>
  <c i="19" r="J43"/>
  <c i="25" r="J98"/>
  <c r="J41"/>
  <c i="1" r="AN110"/>
  <c i="8" r="J100"/>
  <c i="10" r="J43"/>
  <c i="4" r="J43"/>
  <c i="5" r="J43"/>
  <c i="1" r="AU94"/>
  <c r="AZ95"/>
  <c r="BA94"/>
  <c r="W30"/>
  <c r="AV114"/>
  <c r="AT114"/>
  <c r="AY94"/>
  <c r="AZ105"/>
  <c r="AV105"/>
  <c r="AT105"/>
  <c r="BB94"/>
  <c r="W31"/>
  <c r="AG99"/>
  <c r="AN99"/>
  <c r="AG106"/>
  <c r="AG105"/>
  <c r="AN105"/>
  <c r="AV124"/>
  <c r="AT124"/>
  <c i="24" r="J32"/>
  <c i="1" r="AG139"/>
  <c r="AN139"/>
  <c r="AG129"/>
  <c r="AN129"/>
  <c r="AY95"/>
  <c r="AG96"/>
  <c r="AG95"/>
  <c r="AT113"/>
  <c r="AG113"/>
  <c r="AN113"/>
  <c r="AG124"/>
  <c r="AG123"/>
  <c r="AN123"/>
  <c l="1" r="AN96"/>
  <c i="24" r="J41"/>
  <c i="1" r="AN124"/>
  <c r="AN106"/>
  <c r="AN114"/>
  <c r="AZ94"/>
  <c r="W29"/>
  <c r="AX94"/>
  <c r="AV95"/>
  <c r="AT95"/>
  <c r="AG138"/>
  <c r="AN138"/>
  <c r="AW94"/>
  <c r="AK30"/>
  <c l="1" r="AN95"/>
  <c r="AG94"/>
  <c r="AK26"/>
  <c r="AV94"/>
  <c r="AK29"/>
  <c l="1" r="AK35"/>
  <c r="AT94"/>
  <c l="1"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<sst xmlns="http://schemas.openxmlformats.org/spreadsheetml/2006/main">
  <si>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</si>
  <si>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</si>
  <si>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</si>
  <si>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</si>
  <si>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</si>
  <si>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</si>
  <si>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</si>
  <si>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</si>
  <si>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</si>
  <si>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</si>
  <si>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</si>
  <si>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</si>
  <si>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</si>
  <si>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</si>
  <si>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</si>
  <si>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</si>
  <si>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</si>
  <si>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</si>
  <si>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</si>
  <si>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</si>
  <si>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</si>
  <si>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</si>
  <si>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</si>
  <si>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</si>
  <si>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</si>
  <si>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</si>
  <si>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</si>
  <si>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</si>
  <si>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</si>
  <si>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</si>
  <si>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</si>
  <si>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</si>
  <si>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</si>
  <si>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</si>
  <si>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</si>
  <si>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</si>
  <si>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</si>
  <si>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</si>
  <si>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</si>
  <si>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</si>
  <si>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</si>
  <si>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</si>
  <si>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</si>
  <si>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</si>
  <si>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</si>
  <si>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</si>
  <si>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</si>
  <si>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</si>
  <si>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</si>
  <si>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</si>
  <si>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</si>
  <si>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</si>
  <si>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</si>
  <si>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</si>
  <si>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</si>
  <si>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</si>
  <si>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</si>
  <si>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</si>
  <si>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</si>
  <si>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</si>
  <si>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</si>
  <si>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</si>
  <si>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</si>
  <si>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</si>
  <si>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</si>
  <si>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</si>
  <si>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</si>
  <si>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</si>
  <si>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</si>
  <si>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</si>
  <si>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</si>
  <si>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</si>
  <si>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</si>
  <si>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</si>
  <si>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</si>
  <si>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</si>
  <si>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</si>
  <si>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</si>
  <si>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</si>
  <si>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</si>
  <si>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</si>
  <si>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</si>
  <si>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</si>
  <si>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</si>
  <si>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</si>
  <si>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</si>
  <si>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</si>
  <si>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</si>
  <si>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</si>
  <si>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</si>
  <si>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</si>
  <si>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</si>
  <si>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</si>
  <si>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</si>
  <si>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</si>
  <si>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</si>
  <si>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</si>
  <si>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</si>
  <si>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</si>
  <si>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</si>
  <si>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</si>
  <si>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</si>
  <si>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</si>
  <si>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</si>
  <si>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</si>
  <si>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</si>
  <si>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</si>
  <si>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</si>
  <si>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</si>
  <si>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</si>
  <si>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</si>
  <si>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</si>
  <si>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</si>
  <si>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</si>
  <si>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</si>
  <si>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</si>
  <si>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</si>
  <si>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</si>
  <si>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</si>
  <si>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</si>
  <si>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</si>
  <si>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</si>
  <si>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</si>
  <si>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</si>
  <si>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</si>
  <si>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</si>
  <si>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</si>
  <si>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</si>
  <si>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</si>
  <si>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</si>
  <si>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</si>
  <si>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</si>
  <si>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</si>
  <si>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</si>
  <si>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</si>
  <si>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</si>
  <si>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</si>
  <si>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</si>
  <si>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</si>
  <si>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</si>
  <si>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</si>
  <si>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</si>
  <si>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</si>
  <si>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</si>
  <si>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</si>
  <si>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</si>
  <si>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</si>
  <si>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</si>
  <si>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</si>
  <si>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</si>
  <si>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</si>
  <si>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</si>
  <si>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</si>
  <si>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</si>
  <si>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</si>
  <si>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</si>
  <si>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</si>
  <si>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</si>
  <si>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</si>
  <si>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</si>
  <si>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</si>
  <si>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</si>
  <si>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</si>
  <si>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</si>
  <si>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</si>
  <si>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</si>
  <si>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</si>
  <si>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</si>
  <si>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</si>
  <si>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</si>
  <si>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</si>
  <si>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</si>
  <si>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</si>
  <si>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</si>
  <si>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</si>
  <si>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</si>
  <si>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</si>
  <si>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</si>
  <si>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</si>
  <si>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</si>
  <si>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</si>
  <si>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</si>
  <si>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</si>
  <si>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</si>
  <si>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</si>
  <si>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</si>
  <si>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</si>
  <si>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</si>
  <si>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</si>
  <si>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</si>
  <si>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</si>
  <si>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</si>
  <si>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</si>
  <si>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</si>
  <si>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</si>
  <si>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</si>
  <si>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</si>
  <si>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</si>
  <si>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</si>
  <si>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</si>
  <si>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</si>
  <si>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</si>
  <si>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</si>
  <si>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</si>
  <si>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</si>
  <si>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</si>
  <si>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</si>
  <si>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</si>
  <si>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</si>
  <si>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</si>
  <si>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</si>
  <si>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</si>
  <si>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</si>
  <si>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</si>
  <si>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</si>
  <si>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</si>
  <si>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</si>
  <si>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</si>
  <si>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</si>
  <si>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</si>
  <si>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</si>
  <si>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</si>
  <si>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</si>
  <si>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</si>
  <si>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</si>
  <si>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</si>
  <si>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</si>
  <si>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</si>
  <si>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</si>
  <si>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</si>
  <si>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</si>
  <si>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</si>
  <si>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</si>
  <si>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</si>
  <si>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</si>
  <si>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</si>
  <si>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</si>
  <si>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</si>
  <si>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</si>
  <si>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</si>
  <si>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</si>
  <si>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</si>
  <si>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</si>
  <si>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</si>
  <si>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</si>
  <si>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</si>
  <si>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</si>
  <si>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</si>
  <si>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</si>
  <si>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</si>
  <si>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</si>
  <si>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</si>
  <si>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</si>
  <si>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</si>
  <si>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</si>
  <si>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</si>
  <si>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</si>
  <si>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</si>
  <si>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</si>
  <si>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</si>
  <si>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</si>
  <si>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</si>
  <si>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</si>
  <si>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</si>
  <si>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</si>
  <si>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</si>
  <si>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</si>
  <si>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</si>
  <si>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</si>
  <si>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</si>
  <si>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</si>
  <si>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</si>
  <si>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</si>
  <si>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</si>
  <si>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</si>
  <si>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</si>
  <si>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</si>
  <si>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</si>
  <si>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</si>
  <si>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</si>
  <si>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</si>
  <si>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</si>
  <si>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</si>
  <si>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</si>
  <si>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</si>
  <si>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</si>
  <si>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</si>
  <si>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</si>
  <si>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</si>
  <si>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</si>
  <si>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</si>
  <si>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</si>
  <si>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</si>
  <si>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</si>
  <si>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</si>
  <si>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</si>
  <si>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</si>
  <si>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</si>
  <si>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</si>
  <si>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</si>
  <si>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</si>
  <si>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</si>
  <si>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</si>
  <si>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</si>
  <si>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</si>
  <si>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</si>
  <si>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</si>
  <si>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</si>
  <si>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</si>
  <si>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</si>
  <si>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</si>
  <si>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</si>
  <si>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</si>
  <si>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</si>
  <si>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</si>
  <si>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</si>
  <si>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</si>
  <si>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</si>
  <si>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</si>
  <si>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</si>
  <si>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</si>
  <si>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</si>
  <si>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</si>
  <si>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</si>
  <si>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</si>
  <si>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</si>
  <si>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</si>
  <si>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</si>
  <si>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</si>
  <si>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</si>
  <si>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</si>
  <si>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</si>
  <si>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</si>
  <si>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</si>
  <si>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</si>
  <si>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</si>
  <si>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</si>
  <si>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</si>
  <si>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</si>
  <si>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</si>
  <si>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</si>
  <si>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</si>
  <si>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</si>
  <si>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</si>
  <si>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</si>
  <si>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</si>
  <si>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</si>
  <si>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</si>
  <si>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</si>
  <si>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</si>
  <si>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</si>
  <si>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</si>
  <si>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</si>
  <si>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</si>
  <si>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</si>
  <si>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</si>
  <si>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</si>
  <si>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</si>
  <si>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</si>
  <si>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</si>
  <si>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</si>
  <si>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</si>
  <si>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</si>
  <si>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</si>
  <si>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</si>
  <si>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</si>
  <si>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</si>
  <si>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</si>
  <si>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</si>
  <si>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</si>
  <si>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</si>
  <si>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</si>
  <si>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</si>
  <si>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</si>
  <si>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</si>
  <si>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</si>
  <si>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</si>
  <si>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</si>
  <si>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</si>
  <si>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</si>
  <si>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</si>
  <si>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</si>
  <si>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</si>
  <si>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</si>
  <si>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</si>
  <si>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</si>
  <si>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</si>
  <si>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</si>
  <si>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</si>
  <si>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</si>
  <si>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</si>
  <si>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</si>
  <si>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</si>
  <si>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</si>
  <si>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</si>
  <si>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</si>
  <si>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</si>
  <si>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</si>
  <si>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</si>
  <si>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</si>
  <si>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</si>
  <si>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</si>
  <si>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</si>
  <si>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</si>
  <si>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</si>
  <si>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</si>
  <si>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</si>
  <si>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</si>
  <si>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</si>
  <si>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</si>
  <si>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</si>
  <si>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</si>
  <si>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</si>
  <si>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</si>
  <si>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</si>
  <si>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</si>
  <si>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</si>
  <si>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</si>
  <si>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</si>
  <si>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</si>
  <si>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</si>
  <si>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</si>
  <si>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</si>
  <si>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</si>
  <si>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</si>
  <si>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</si>
  <si>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</si>
  <si>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</si>
  <si>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</si>
  <si>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</si>
  <si>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</si>
  <si>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</si>
  <si>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</si>
  <si>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</si>
  <si>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</si>
  <si>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</si>
  <si>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</si>
  <si>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</si>
  <si>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</si>
  <si>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</si>
  <si>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</si>
  <si>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</si>
  <si>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</si>
  <si>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</si>
  <si>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</si>
  <si>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</si>
  <si>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</si>
  <si>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</si>
  <si>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</si>
  <si>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</si>
  <si>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</si>
  <si>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</si>
  <si>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</si>
  <si>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</si>
  <si>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</si>
  <si>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</si>
  <si>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</si>
  <si>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</si>
  <si>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</si>
  <si>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</si>
  <si>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</si>
  <si>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</si>
  <si>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</si>
  <si>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</si>
  <si>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</si>
  <si>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</si>
  <si>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</si>
  <si>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</si>
  <si>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</si>
  <si>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</si>
  <si>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</si>
  <si>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</si>
  <si>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</si>
  <si>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</si>
  <si>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</si>
  <si>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</si>
  <si>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</si>
  <si>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</si>
  <si>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</si>
  <si>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</si>
  <si>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</si>
  <si>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</si>
  <si>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</si>
  <si>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</si>
  <si>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</si>
  <si>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</si>
  <si>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</si>
  <si>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</si>
  <si>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</si>
  <si>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</si>
  <si>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</si>
  <si>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</si>
  <si>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</si>
  <si>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</si>
  <si>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</si>
  <si>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</si>
  <si>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</si>
  <si>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</si>
  <si>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</si>
  <si>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</si>
  <si>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</si>
  <si>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</si>
  <si>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</si>
  <si>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</si>
  <si>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</si>
  <si>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</si>
  <si>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</si>
  <si>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</si>
  <si>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</si>
  <si>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</si>
  <si>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</si>
  <si>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</si>
  <si>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</si>
  <si>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</si>
  <si>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</si>
  <si>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</si>
  <si>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</si>
  <si>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</si>
  <si>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</si>
  <si>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</si>
  <si>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</si>
  <si>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</si>
  <si>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</si>
  <si>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</si>
  <si>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</si>
  <si>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</si>
  <si>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</si>
  <si>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</si>
  <si>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</si>
  <si>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</si>
  <si>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</si>
  <si>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</si>
  <si>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</si>
  <si>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</si>
  <si>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</si>
  <si>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</si>
  <si>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</si>
  <si>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</si>
  <si>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</si>
  <si>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</si>
  <si>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</si>
  <si>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</si>
  <si>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</si>
  <si>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</si>
  <si>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</si>
  <si>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</si>
  <si>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</si>
  <si>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</si>
  <si>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</si>
  <si>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</si>
  <si>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</si>
  <si>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</si>
  <si>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</si>
  <si>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</si>
  <si>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</si>
  <si>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</si>
  <si>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</si>
  <si>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</si>
  <si>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</si>
  <si>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</si>
  <si>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</si>
  <si>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</si>
  <si>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</si>
  <si>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</si>
  <si>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</si>
  <si>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</si>
  <si>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</si>
  <si>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</si>
  <si>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</si>
  <si>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</si>
  <si>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</si>
  <si>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</si>
  <si>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</si>
  <si>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</si>
  <si>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</si>
  <si>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</si>
  <si>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</si>
  <si>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</si>
  <si>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</si>
  <si>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</si>
  <si>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</si>
  <si>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</si>
  <si>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</si>
  <si>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</si>
  <si>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</si>
  <si>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</si>
  <si>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</si>
  <si>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</si>
  <si>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</si>
  <si>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</si>
  <si>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</si>
  <si>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</si>
  <si>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</si>
  <si>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</si>
  <si>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</si>
  <si>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</si>
  <si>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</si>
  <si>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</si>
  <si>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</si>
  <si>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</si>
  <si>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</si>
  <si>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</si>
  <si>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</si>
  <si>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</si>
  <si>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</si>
  <si>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</si>
  <si>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</si>
  <si>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</si>
  <si>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</si>
  <si>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</si>
  <si>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</si>
  <si>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</si>
  <si>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</si>
  <si>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</si>
  <si>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</si>
  <si>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</si>
  <si>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</si>
  <si>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</si>
  <si>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</si>
  <si>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</si>
  <si>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</si>
  <si>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</si>
  <si>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</si>
  <si>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</si>
  <si>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</si>
  <si>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</si>
  <si>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</si>
  <si>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</si>
  <si>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</si>
  <si>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</si>
  <si>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</si>
  <si>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</si>
  <si>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</si>
  <si>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</si>
  <si>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</si>
  <si>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</si>
  <si>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</si>
  <si>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</si>
  <si>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</si>
  <si>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</si>
  <si>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</si>
  <si>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</si>
  <si>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</si>
  <si>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</si>
  <si>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</si>
  <si>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</si>
  <si>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</si>
  <si>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</si>
  <si>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</si>
  <si>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</si>
  <si>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</si>
  <si>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</si>
  <si>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</si>
  <si>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</si>
  <si>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</si>
  <si>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</si>
  <si>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</si>
  <si>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</si>
  <si>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</si>
  <si>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</si>
  <si>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</si>
  <si>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</si>
  <si>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</si>
  <si>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</si>
  <si>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</si>
  <si>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</si>
  <si>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</si>
  <si>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</si>
  <si>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</si>
  <si>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</si>
  <si>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</si>
  <si>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</si>
  <si>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</si>
  <si>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</si>
  <si>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</si>
  <si>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</si>
  <si>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</si>
  <si>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</si>
  <si>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</si>
  <si>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</si>
  <si>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</si>
  <si>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</si>
  <si>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</si>
  <si>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</si>
  <si>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</si>
  <si>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</si>
  <si>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</si>
  <si>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</si>
  <si>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</si>
  <si>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</si>
  <si>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</si>
  <si>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</si>
  <si>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</si>
  <si>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</si>
  <si>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</si>
  <si>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</si>
  <si>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</si>
  <si>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</si>
  <si>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</si>
  <si>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</si>
  <si>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</si>
  <si>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</si>
  <si>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</si>
  <si>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</si>
  <si>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</si>
  <si>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</si>
  <si>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</si>
  <si>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</si>
  <si>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</si>
  <si>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</si>
  <si>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</si>
  <si>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</si>
  <si>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</si>
  <si>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</si>
  <si>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</si>
  <si>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</si>
  <si>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</si>
  <si>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</si>
  <si>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</si>
  <si>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</si>
  <si>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</si>
  <si>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</si>
  <si>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</si>
  <si>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</si>
  <si>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</si>
  <si>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</si>
  <si>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</si>
  <si>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</si>
  <si>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</si>
  <si>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</si>
  <si>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</si>
  <si>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</si>
  <si>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</si>
  <si>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</si>
  <si>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</si>
  <si>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</si>
  <si>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</si>
  <si>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</si>
  <si>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</si>
  <si>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</si>
  <si>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</si>
  <si>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</si>
  <si>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</si>
  <si>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</si>
  <si>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</si>
  <si>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</si>
  <si>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</si>
  <si>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</si>
  <si>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</si>
  <si>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</si>
  <si>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</si>
  <si>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</si>
  <si>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</si>
  <si>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</si>
  <si>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</si>
  <si>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</si>
  <si>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</si>
  <si>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</si>
  <si>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</si>
  <si>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</si>
  <si>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</si>
  <si>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</si>
  <si>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</si>
  <si>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</si>
  <si>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</si>
  <si>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</si>
  <si>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</si>
  <si>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</si>
  <si>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</si>
  <si>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</si>
  <si>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</si>
  <si>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</si>
  <si>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</si>
  <si>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</si>
  <si>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</si>
  <si>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</si>
  <si>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</si>
  <si>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</si>
  <si>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</si>
  <si>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</si>
  <si>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</si>
  <si>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</si>
  <si>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</si>
  <si>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</si>
  <si>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</si>
  <si>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</si>
  <si>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</si>
  <si>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</si>
  <si>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</si>
  <si>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</si>
  <si>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</si>
  <si>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</si>
  <si>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</si>
  <si>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</si>
  <si>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</si>
  <si>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</si>
  <si>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</si>
  <si>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</si>
  <si>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</si>
  <si>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</si>
  <si>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</si>
  <si>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</si>
  <si>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</si>
  <si>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</si>
  <si>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</si>
  <si>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</si>
  <si>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</si>
  <si>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</si>
  <si>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</si>
  <si>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</si>
  <si>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</si>
  <si>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</si>
  <si>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</si>
  <si>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</si>
  <si>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</si>
  <si>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</si>
  <si>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</si>
  <si>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</si>
  <si>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</si>
  <si>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</si>
  <si>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</si>
  <si>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</si>
  <si>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</si>
  <si>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</si>
  <si>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</si>
  <si>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</si>
  <si>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</si>
  <si>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</si>
  <si>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</si>
  <si>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</si>
  <si>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</si>
  <si>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</si>
  <si>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</si>
  <si>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</si>
  <si>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</si>
  <si>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</si>
  <si>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</si>
  <si>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</si>
  <si>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</si>
  <si>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</si>
  <si>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</si>
  <si>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</si>
  <si>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</si>
  <si>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</si>
  <si>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</si>
  <si>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</si>
  <si>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</si>
  <si>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</si>
  <si>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</si>
  <si>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</si>
  <si>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</si>
  <si>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</si>
  <si>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</si>
  <si>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</si>
  <si>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</si>
  <si>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</si>
  <si>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</si>
  <si>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</si>
  <si>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</si>
  <si>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</si>
  <si>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</si>
  <si>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</si>
  <si>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</si>
  <si>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</si>
  <si>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</si>
  <si>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</si>
  <si>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</si>
  <si>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</si>
  <si>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</si>
  <si>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</si>
  <si>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</si>
  <si>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</si>
  <si>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</si>
  <si>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</si>
  <si>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</si>
  <si>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</si>
  <si>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</si>
  <si>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</si>
  <si>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</si>
  <si>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</si>
  <si>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</si>
  <si>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</si>
  <si>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</si>
  <si>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</si>
  <si>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</si>
  <si>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</si>
  <si>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</si>
  <si>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</si>
  <si>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</si>
  <si>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</si>
  <si>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</si>
  <si>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</si>
  <si>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</si>
  <si>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</si>
  <si>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</si>
  <si>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</si>
  <si>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</si>
  <si>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</si>
  <si>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</si>
  <si>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</si>
  <si>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</si>
  <si>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</si>
  <si>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</si>
  <si>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</si>
  <si>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</si>
  <si>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</si>
  <si>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</si>
  <si>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</si>
  <si>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</si>
  <si>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</si>
  <si>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</si>
  <si>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</si>
  <si>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</si>
  <si>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</si>
  <si>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</si>
  <si>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</si>
  <si>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</si>
  <si>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</si>
  <si>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</si>
  <si>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</si>
  <si>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</si>
  <si>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</si>
  <si>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</si>
  <si>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</si>
  <si>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</si>
  <si>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</si>
  <si>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</si>
  <si>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</si>
  <si>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</si>
  <si>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</si>
  <si>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</si>
  <si>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</si>
  <si>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</si>
  <si>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</si>
  <si>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</si>
  <si>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</si>
  <si>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</si>
  <si>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</si>
  <si>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</si>
  <si>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</si>
  <si>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</si>
  <si>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</si>
  <si>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</si>
  <si>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</si>
  <si>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</si>
  <si>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</si>
  <si>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</si>
  <si>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</si>
  <si>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</si>
  <si>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</si>
  <si>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</si>
  <si>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</si>
  <si>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</si>
  <si>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</si>
  <si>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</si>
  <si>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</si>
  <si>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</si>
  <si>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</si>
  <si>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</si>
  <si>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</si>
  <si>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</si>
  <si>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</si>
  <si>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</si>
  <si>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</si>
  <si>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</si>
  <si>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</si>
  <si>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</si>
  <si>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</si>
  <si>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</si>
  <si>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</si>
  <si>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</si>
  <si>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</si>
  <si>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</si>
  <si>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</si>
  <si>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</si>
  <si>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</si>
  <si>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</si>
  <si>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</si>
  <si>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</si>
  <si>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</si>
  <si>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</si>
  <si>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</si>
  <si>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</si>
  <si>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</si>
  <si>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</si>
  <si>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</si>
  <si>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</si>
  <si>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</si>
  <si>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</si>
  <si>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</si>
  <si>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</si>
  <si>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</si>
  <si>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</si>
  <si>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</si>
  <si>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</si>
  <si>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</si>
  <si>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</si>
  <si>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</si>
  <si>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</si>
  <si>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</si>
  <si>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</si>
  <si>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</si>
  <si>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</si>
  <si>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</si>
  <si>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</si>
  <si>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</si>
  <si>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</si>
  <si>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</si>
  <si>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</si>
  <si>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</si>
  <si>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</si>
  <si>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</si>
  <si>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</si>
  <si>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</si>
  <si>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</si>
  <si>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</si>
  <si>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</si>
  <si>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</si>
  <si>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</si>
  <si>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</si>
  <si>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</si>
  <si>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</si>
  <si>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</si>
  <si>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</si>
  <si>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</si>
  <si>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</si>
  <si>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</si>
  <si>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</si>
  <si>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</si>
  <si>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</si>
  <si>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</si>
  <si>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</si>
  <si>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</si>
  <si>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</si>
  <si>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</si>
  <si>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</si>
  <si>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</si>
  <si>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</si>
  <si>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</si>
  <si>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</si>
  <si>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</si>
  <si>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</si>
  <si>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</si>
  <si>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</si>
  <si>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</si>
  <si>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</si>
  <si>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</si>
  <si>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</si>
  <si>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</si>
  <si>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</si>
  <si>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</si>
  <si>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</si>
  <si>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</si>
  <si>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</si>
  <si>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</si>
  <si>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</si>
  <si>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</si>
  <si>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</si>
  <si>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</si>
  <si>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</si>
  <si>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</si>
  <si>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</si>
  <si>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</si>
  <si>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</si>
  <si>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</si>
  <si>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</si>
  <si>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</si>
  <si>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</si>
  <si>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</si>
  <si>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</si>
  <si>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</si>
  <si>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</si>
  <si>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</si>
  <si>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</si>
  <si>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</si>
  <si>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</si>
  <si>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</si>
  <si>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</si>
  <si>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</si>
  <si>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</si>
  <si>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</si>
  <si>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</si>
  <si>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</si>
  <si>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</si>
  <si>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</si>
  <si>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</si>
  <si>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</si>
  <si>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</si>
  <si>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</si>
  <si>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</si>
  <si>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</si>
  <si>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</si>
  <si>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</si>
  <si>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</si>
  <si>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</si>
  <si>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</si>
  <si>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</si>
  <si>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</si>
  <si>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</si>
  <si>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</si>
  <si>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</si>
  <si>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</si>
  <si>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</si>
  <si>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</si>
  <si>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</si>
  <si>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</si>
  <si>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</si>
  <si>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</si>
  <si>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</si>
  <si>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</si>
  <si>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</si>
  <si>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</si>
  <si>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</si>
  <si>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</si>
  <si>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</si>
  <si>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</si>
  <si>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</si>
  <si>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</si>
  <si>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</si>
  <si>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</si>
  <si>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</si>
  <si>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</si>
  <si>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</si>
  <si>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</si>
  <si>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</si>
  <si>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</si>
  <si>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</si>
  <si>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</si>
  <si>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</si>
  <si>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</si>
  <si>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</si>
  <si>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</si>
  <si>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</si>
  <si>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</si>
  <si>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</si>
  <si>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</si>
  <si>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</si>
  <si>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</si>
  <si>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</si>
  <si>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</si>
  <si>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</si>
  <si>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</si>
  <si>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</si>
  <si>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</si>
  <si>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</si>
  <si>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</si>
  <si>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</si>
  <si>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</si>
  <si>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</si>
  <si>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</si>
  <si>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</si>
  <si>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</si>
  <si>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</si>
  <si>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</si>
  <si>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</si>
  <si>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</si>
  <si>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</si>
  <si>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</si>
  <si>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</si>
  <si>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</si>
  <si>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</si>
  <si>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</si>
  <si>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</si>
  <si>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</si>
  <si>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</si>
  <si>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</si>
  <si>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</si>
  <si>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</si>
  <si>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</si>
  <si>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</si>
  <si>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</si>
  <si>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</si>
  <si>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</si>
  <si>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</si>
  <si>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</si>
  <si>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</si>
  <si>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</si>
  <si>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</si>
  <si>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</si>
  <si>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</si>
  <si>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</si>
  <si>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</si>
  <si>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</si>
  <si>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</si>
  <si>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</si>
  <si>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</si>
  <si>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</si>
  <si>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</si>
  <si>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</si>
  <si>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</si>
  <si>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</si>
  <si>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</si>
  <si>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</si>
  <si>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</si>
  <si>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</si>
  <si>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</si>
  <si>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</si>
  <si>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</si>
  <si>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</si>
  <si>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</si>
  <si>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</si>
  <si>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</si>
  <si>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</si>
  <si>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</si>
  <si>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</si>
  <si>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</si>
  <si>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</si>
  <si>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</si>
  <si>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</si>
  <si>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</si>
  <si>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</si>
  <si>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</si>
  <si>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</si>
  <si>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</si>
  <si>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</si>
  <si>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</si>
  <si>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</si>
  <si>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</si>
  <si>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</si>
  <si>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</si>
  <si>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</si>
  <si>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</si>
  <si>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</si>
  <si>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</si>
  <si>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</si>
  <si>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</si>
  <si>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</si>
  <si>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</si>
  <si>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</si>
  <si>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</si>
  <si>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</si>
  <si>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</si>
  <si>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</si>
  <si>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</si>
  <si>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</si>
  <si>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</si>
  <si>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</si>
  <si>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</si>
  <si>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</si>
  <si>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</si>
  <si>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</si>
  <si>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</si>
  <si>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</si>
  <si>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</si>
  <si>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</si>
  <si>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</si>
  <si>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</si>
  <si>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</si>
  <si>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</si>
  <si>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</si>
  <si>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</si>
  <si>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</si>
  <si>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</si>
  <si>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</si>
  <si>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</si>
  <si>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</si>
  <si>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</si>
  <si>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</si>
  <si>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</si>
  <si>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</si>
  <si>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</si>
  <si>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</si>
  <si>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</si>
  <si>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</si>
  <si>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</si>
  <si>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</si>
  <si>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</si>
  <si>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</si>
  <si>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</si>
  <si>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</si>
  <si>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</si>
  <si>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</si>
  <si>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</si>
  <si>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</si>
  <si>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</si>
  <si>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</si>
  <si>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</si>
  <si>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</si>
  <si>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</si>
  <si>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</si>
  <si>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</si>
  <si>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</si>
  <si>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</si>
  <si>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</si>
  <si>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</si>
  <si>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</si>
  <si>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</si>
  <si>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kol.č. 1:  km 310,118–3,6m; 311,315-7,2m =10,8m  kol.č. 2:  km 310,118–3,6m; 311,315-2*7,2m =18m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</si>
  <si>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</si>
  <si>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</si>
  <si>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</si>
  <si>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5913035230</t>
  </si>
  <si>
    <t>Demontáž celopryžové přejezdové konstrukce silně zatížené v koleji část vnější a vnitřní včetně závěrných zídek Poznámka: 1. V cenách jsou započteny náklady na demontáž konstrukce, naložení na dopravní prostředek.</t>
  </si>
  <si>
    <t>393851308</t>
  </si>
  <si>
    <t xml:space="preserve">Poznámka k položce:_x000d_
Poznámka k položce: celkem :  2*8,4=16,80 m</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</si>
  <si>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</si>
  <si>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</si>
  <si>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-1248374876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</si>
  <si>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</si>
  <si>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</si>
  <si>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</si>
  <si>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</si>
  <si>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5914125040</t>
  </si>
  <si>
    <t>Montáž nástupištních desek Sudop K 230 Poznámka: 1. V cenách jsou započteny náklady na manipulaci a montáž desek podle vzorového listu. 2. V cenách nejsou obsaženy náklady na dodávku materiálu.</t>
  </si>
  <si>
    <t>-1844811425</t>
  </si>
  <si>
    <t>7596207010</t>
  </si>
  <si>
    <t>Demontáž indikátoru horkoběžnosti</t>
  </si>
  <si>
    <t>-751282763</t>
  </si>
  <si>
    <t>Poznámka k položce:_x000d_
dle ZD: kol. č. 1: ASDEK - 1 ks</t>
  </si>
  <si>
    <t>7596207040</t>
  </si>
  <si>
    <t>Demontáž indikátoru plochých kol</t>
  </si>
  <si>
    <t>1480299108</t>
  </si>
  <si>
    <t>7596207030</t>
  </si>
  <si>
    <t>Demontáž vyhodnocovací části</t>
  </si>
  <si>
    <t>-473453677</t>
  </si>
  <si>
    <t>7596205010</t>
  </si>
  <si>
    <t>Montáž indikátoru horkoběžnosti</t>
  </si>
  <si>
    <t>171373700</t>
  </si>
  <si>
    <t>45</t>
  </si>
  <si>
    <t>7596205040</t>
  </si>
  <si>
    <t>Montáž indikátoru plochých kol</t>
  </si>
  <si>
    <t>-215355967</t>
  </si>
  <si>
    <t>7596205030</t>
  </si>
  <si>
    <t>Montáž vyhodnocovací části</t>
  </si>
  <si>
    <t>606065539</t>
  </si>
  <si>
    <t>47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</si>
  <si>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</si>
  <si>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</si>
  <si>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</si>
  <si>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</si>
  <si>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</si>
  <si>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</si>
  <si>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</si>
  <si>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</si>
  <si>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49</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</si>
  <si>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</si>
  <si>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</si>
  <si>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</si>
  <si>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</si>
  <si>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</si>
  <si>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</si>
  <si>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</si>
  <si>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</si>
  <si>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51</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</si>
  <si>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</si>
  <si>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</si>
  <si>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</si>
  <si>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</si>
  <si>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</si>
  <si>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</si>
  <si>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</si>
  <si>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53</t>
  </si>
  <si>
    <t>5912080020</t>
  </si>
  <si>
    <t>Montáž magnetických bodů pro měřicí vůz (MV) Poznámka: 1. V cenách jsou započteny náklady montáž magnetických bodů včetně manipulace s kamenivem. 2. V cenách nejsou obsaženy náklady na dodávku materiálu.</t>
  </si>
  <si>
    <t>84</t>
  </si>
  <si>
    <t>86</t>
  </si>
  <si>
    <t xml:space="preserve">Poznámka k položce:_x000d_
Poznámka k položce: celkem v k.č. 1 a 2 :  30,00 ks</t>
  </si>
  <si>
    <t>55</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</si>
  <si>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</si>
  <si>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</si>
  <si>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</si>
  <si>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</si>
  <si>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celkem v k.č. 1 a 2 :  30,00 ks</t>
  </si>
  <si>
    <t>R2</t>
  </si>
  <si>
    <t>Sejmutí drnu</t>
  </si>
  <si>
    <t>90</t>
  </si>
  <si>
    <t>Poznámka k položce:_x000d_
Oprava nivelety přejezdu P4905_x000d_
 dle ZD 150m2</t>
  </si>
  <si>
    <t>57</t>
  </si>
  <si>
    <t>R3</t>
  </si>
  <si>
    <t>Odstranění krytu zpevněných ploch s asfaltovým pojivem</t>
  </si>
  <si>
    <t>92</t>
  </si>
  <si>
    <t xml:space="preserve">Poznámka k položce:_x000d_
Oprava nivelety přejezdu P4905_x000d_
celkem :  60,0*0,08+64*0,08 = 9.920 m3</t>
  </si>
  <si>
    <t>R4</t>
  </si>
  <si>
    <t>Odstranění podkladů zpevněných ploch z kameniva nestmeleného</t>
  </si>
  <si>
    <t>94</t>
  </si>
  <si>
    <t xml:space="preserve">Poznámka k položce:_x000d_
Oprava nivelety přejezdu P4905_x000d_
celkem :  60*0,15 + 75*0,15 = 20,250</t>
  </si>
  <si>
    <t>59</t>
  </si>
  <si>
    <t>R5</t>
  </si>
  <si>
    <t>Odkop pro spod stavbu silnic a železnic tř. I</t>
  </si>
  <si>
    <t>96</t>
  </si>
  <si>
    <t xml:space="preserve">Poznámka k položce:_x000d_
Oprava nivelety přejezdu P4905_x000d_
celkem :   112,343*1,05 = 117.960 m3</t>
  </si>
  <si>
    <t>R6</t>
  </si>
  <si>
    <t>Zemní krajnice a dosypávky se zhutněním</t>
  </si>
  <si>
    <t>98</t>
  </si>
  <si>
    <t xml:space="preserve">Poznámka k položce:_x000d_
Oprava nivelety přejezdu P4905_x000d_
celkem :  0,1*36,9 = 3.690 m3</t>
  </si>
  <si>
    <t>61</t>
  </si>
  <si>
    <t>R7</t>
  </si>
  <si>
    <t>Úprava pláně se zhutněním v hornině tř. I</t>
  </si>
  <si>
    <t>100</t>
  </si>
  <si>
    <t xml:space="preserve">Poznámka k položce:_x000d_
Oprava nivelety přejezdu P4905_x000d_
celkem :  3,85*36,9 = 142.065 m2</t>
  </si>
  <si>
    <t>R8</t>
  </si>
  <si>
    <t>Úprava povrchů srovnáním území v tl. do 0,5 m</t>
  </si>
  <si>
    <t>102</t>
  </si>
  <si>
    <t>Poznámka k položce:_x000d_
Oprava nivelety přejezdu P4905_x000d_
dle ZD 200 m2</t>
  </si>
  <si>
    <t>63</t>
  </si>
  <si>
    <t>R9</t>
  </si>
  <si>
    <t>Založení trávníku hydroosevem na ornici</t>
  </si>
  <si>
    <t>104</t>
  </si>
  <si>
    <t>Poznámka k položce:_x000d_
Oprava nivelety přejezdu P4905_x000d_
dle ZD 130 m2</t>
  </si>
  <si>
    <t>R10</t>
  </si>
  <si>
    <t>Rozprostření ornice ve svahu</t>
  </si>
  <si>
    <t>-1440949607</t>
  </si>
  <si>
    <t>Poznámka k položce:_x000d_
Oprava nivelety přejezdu P4905_x000d_
celkem: 130*0,2 = 26 m3</t>
  </si>
  <si>
    <t>65</t>
  </si>
  <si>
    <t>R11</t>
  </si>
  <si>
    <t>Trativody kompl. Z trub z plast. Hm. DN do 150mm, rýha tř. I</t>
  </si>
  <si>
    <t>108</t>
  </si>
  <si>
    <t>Poznámka k položce:_x000d_
Oprava nivelety přejezdu P4905_x000d_
dle ZD 19m</t>
  </si>
  <si>
    <t>R12</t>
  </si>
  <si>
    <t>Opláštění (zpevění) z geotextílie a geomřížovin</t>
  </si>
  <si>
    <t>110</t>
  </si>
  <si>
    <t>Poznámka k položce:_x000d_
Oprava nivelety přejezdu P4905</t>
  </si>
  <si>
    <t>67</t>
  </si>
  <si>
    <t>R13</t>
  </si>
  <si>
    <t>Opláštění (zpevění) z geotextílie</t>
  </si>
  <si>
    <t>112</t>
  </si>
  <si>
    <t xml:space="preserve">Poznámka k položce:_x000d_
Oprava nivelety přejezdu P4905_x000d_
celkem :   (0,45+0,6+0,5+0,5)*19*1,1 = 42.845 m2</t>
  </si>
  <si>
    <t>R14</t>
  </si>
  <si>
    <t>Vozovkové vrstvy ze štěrkodrti</t>
  </si>
  <si>
    <t>114</t>
  </si>
  <si>
    <t xml:space="preserve">Poznámka k položce:_x000d_
Oprava nivelety přejezdu P4905_x000d_
celkem :  1,2*1,1*36,9 = 48.708 m3</t>
  </si>
  <si>
    <t>69</t>
  </si>
  <si>
    <t>R15</t>
  </si>
  <si>
    <t>Vozovkové vrstvy z recyklovaného materiálu</t>
  </si>
  <si>
    <t>-1080527850</t>
  </si>
  <si>
    <t>Poznámka k položce:_x000d_
Oprava nivelety přejezdu P4905_x000d_
celkem : 36,9*1,1*0,45 = 18.266 m3</t>
  </si>
  <si>
    <t>R16</t>
  </si>
  <si>
    <t>Zpevnění krajnic z recyklovaného materiálu</t>
  </si>
  <si>
    <t>-1473746307</t>
  </si>
  <si>
    <t>Poznámka k položce:_x000d_
Oprava nivelety přejezdu P4905_x000d_
(0,1 x 14,35+0,1*12)*2 (0,1*14,35+0,1*12)*2 = 5,270 m: 46*0,15=6,900 m3 celkem : (5,270+6,900)*1,05=12,779 m3</t>
  </si>
  <si>
    <t>71</t>
  </si>
  <si>
    <t>R17</t>
  </si>
  <si>
    <t>Dvouvrstvý asfaltový nátěr do 2,5 kg/m2</t>
  </si>
  <si>
    <t>369327702</t>
  </si>
  <si>
    <t>Poznámka k položce:_x000d_
Oprava nivelety přejezdu P4905_x000d_
dle ZD 155 m2</t>
  </si>
  <si>
    <t>R18</t>
  </si>
  <si>
    <t>Výplň spár modifikovaným asfaltem</t>
  </si>
  <si>
    <t>122</t>
  </si>
  <si>
    <t>Poznámka k položce:_x000d_
Oprava nivelety přejezdu P4905_x000d_
dle ZD 6,3 m</t>
  </si>
  <si>
    <t>73</t>
  </si>
  <si>
    <t>R19</t>
  </si>
  <si>
    <t>Izolace běžných konstrukcí proti zemní vlhkosti asfaltovými nátěry</t>
  </si>
  <si>
    <t>124</t>
  </si>
  <si>
    <t xml:space="preserve">Poznámka k položce:_x000d_
Oprava nivelety přejezdu P4905_x000d_
celkem :   4,5*0,5*4 = 9.000 m2</t>
  </si>
  <si>
    <t>R20</t>
  </si>
  <si>
    <t>Potrubí z trumb plastových odpadních DN do 150 mm</t>
  </si>
  <si>
    <t>126</t>
  </si>
  <si>
    <t xml:space="preserve">Poznámka k položce:_x000d_
Oprava nivelety přejezdu P4905_x000d_
celkem :  2+2= 4 m</t>
  </si>
  <si>
    <t>75</t>
  </si>
  <si>
    <t>R21</t>
  </si>
  <si>
    <t>Drenážní výusť z prost. Betonu</t>
  </si>
  <si>
    <t>Poznámka k položce:_x000d_
Oprava nivelety přejezdu P4905_x000d_
dle ZD 1 kus</t>
  </si>
  <si>
    <t>R22</t>
  </si>
  <si>
    <t>Řezání asfaltového krytu vozovek tl. Do 100 mm</t>
  </si>
  <si>
    <t>130</t>
  </si>
  <si>
    <t>77</t>
  </si>
  <si>
    <t>R23</t>
  </si>
  <si>
    <t>Prahová vpusť</t>
  </si>
  <si>
    <t>132</t>
  </si>
  <si>
    <t>R24</t>
  </si>
  <si>
    <t>Příkopové žlaby z beton. tvárnic šířky do 900 mm do betonu tl. 100 mm</t>
  </si>
  <si>
    <t>134</t>
  </si>
  <si>
    <t>79</t>
  </si>
  <si>
    <t>R25</t>
  </si>
  <si>
    <t>Drobné doplňkové konstr. beton. monolit</t>
  </si>
  <si>
    <t>136</t>
  </si>
  <si>
    <t>R26</t>
  </si>
  <si>
    <t>Vybourání částí konstrukcí z beton. dílců</t>
  </si>
  <si>
    <t>138</t>
  </si>
  <si>
    <t>81</t>
  </si>
  <si>
    <t>R27</t>
  </si>
  <si>
    <t>Vybourání částí konstrukcí z betonu</t>
  </si>
  <si>
    <t>140</t>
  </si>
  <si>
    <t>R28</t>
  </si>
  <si>
    <t>Vybourání drobných předmětů betonových</t>
  </si>
  <si>
    <t>142</t>
  </si>
  <si>
    <t>83</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</si>
  <si>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</si>
  <si>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</si>
  <si>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</si>
  <si>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</si>
  <si>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</si>
  <si>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</si>
  <si>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</si>
  <si>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</si>
  <si>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</si>
  <si>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</si>
  <si>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</si>
  <si>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</si>
  <si>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</si>
  <si>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</si>
  <si>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</si>
  <si>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</si>
  <si>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</si>
  <si>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</si>
  <si>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</si>
  <si>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</si>
  <si>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</si>
  <si>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</si>
  <si>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</si>
  <si>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</si>
  <si>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</si>
  <si>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</si>
  <si>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</si>
  <si>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</si>
  <si>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</si>
  <si>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</si>
  <si>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</si>
  <si>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</si>
  <si>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</si>
  <si>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</si>
  <si>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</si>
  <si>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</si>
  <si>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</si>
  <si>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</si>
  <si>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</si>
  <si>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</si>
  <si>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</si>
  <si>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</si>
  <si>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</si>
  <si>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</si>
  <si>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</si>
  <si>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</si>
  <si>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</si>
  <si>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</si>
  <si>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</si>
  <si>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</si>
  <si>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</si>
  <si>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</si>
  <si>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</si>
  <si>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</si>
  <si>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</si>
  <si>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</si>
  <si>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</si>
  <si>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</si>
  <si>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</si>
  <si>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</si>
  <si>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</si>
  <si>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</si>
  <si>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</si>
  <si>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</si>
  <si>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</si>
  <si>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</si>
  <si>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</si>
  <si>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</si>
  <si>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</si>
  <si>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</si>
  <si>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</si>
  <si>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</si>
  <si>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</si>
  <si>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</si>
  <si>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</si>
  <si>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</si>
  <si>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výměna jazyků ve výhybkách -  celkem : 2*(17,858+1,3)+7*(16,058+1,3)=159,822m výměna opornic ve výhybkách -  celkem :  2*(18,656+1,4)+7*(16,856+1,4)=167,904 m celkem :  167,904 + 159,822 = 327,726 m</t>
  </si>
  <si>
    <t>5910125010</t>
  </si>
  <si>
    <t>Úprava geometrie jazyka po výměně Poznámka: 1. V cenách jsou započteny náklady na úpravu dle schváleného postupu, úpravu geometrie, kontrolu doléhání jazyka na opěrky a západkovou zkoušku. 2. V cenách nejsou obsaženy náklady na seřízení závěru výhybky.</t>
  </si>
  <si>
    <t>-830860859</t>
  </si>
  <si>
    <t>Poznámka k položce:_x000d_
výměna jazyků: 2*(17,858+1,3)+7*(16,058+1,3)=159,822m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</si>
  <si>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</si>
  <si>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</si>
  <si>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</si>
  <si>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</si>
  <si>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</si>
  <si>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</si>
  <si>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</si>
  <si>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</si>
  <si>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</si>
  <si>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</si>
  <si>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</si>
  <si>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</si>
  <si>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</si>
  <si>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</si>
  <si>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</si>
  <si>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</si>
  <si>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</si>
  <si>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</si>
  <si>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</si>
  <si>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Poznámka k položce:_x000d_
válečková stolička základní_x000d_
10*4=40ks</t>
  </si>
  <si>
    <t>-274208844</t>
  </si>
  <si>
    <t>Poznámka k položce:_x000d_
válečková stolička posilovací_x000d_
4*4 + 6*2=28ks</t>
  </si>
  <si>
    <t>R1</t>
  </si>
  <si>
    <t>Obnova stykových bodu SSZT (Výměna soupravy propojek s oky CEMBRE, dl. 12x4,1 m)</t>
  </si>
  <si>
    <t>kpl.</t>
  </si>
  <si>
    <t>1932091895</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</si>
  <si>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</si>
  <si>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</si>
  <si>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</si>
  <si>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</si>
  <si>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</si>
  <si>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</si>
  <si>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</si>
  <si>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</si>
  <si>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</si>
  <si>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</si>
  <si>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</si>
  <si>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</si>
  <si>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</si>
  <si>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</si>
  <si>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</si>
  <si>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</si>
  <si>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</si>
  <si>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</si>
  <si>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</si>
  <si>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</si>
  <si>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</si>
  <si>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</si>
  <si>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</si>
  <si>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</si>
  <si>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 xml:space="preserve">Poznámka k položce:_x000d_
Poznámka k položce: Poznámka k položce: dle ZD :  (2*49,846+4*53,608+8*64,791+6*82,985)*2=2660,724 m</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</si>
  <si>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</si>
  <si>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</si>
  <si>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</si>
  <si>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</si>
  <si>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</si>
  <si>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</si>
  <si>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</si>
  <si>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</si>
  <si>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</si>
  <si>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</si>
  <si>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</si>
  <si>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</si>
  <si>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</si>
  <si>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</si>
  <si>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</si>
  <si>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</si>
  <si>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</si>
  <si>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</si>
  <si>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</si>
  <si>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</si>
  <si>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</si>
  <si>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</si>
  <si>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</si>
  <si>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</si>
  <si>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</si>
  <si>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</si>
  <si>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</si>
  <si>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</si>
  <si>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</si>
  <si>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</si>
  <si>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</si>
  <si>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</si>
  <si>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</si>
  <si>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</si>
  <si>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</si>
  <si>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</si>
  <si>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</si>
  <si>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</si>
  <si>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</si>
  <si>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</si>
  <si>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</si>
  <si>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</si>
  <si>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</si>
  <si>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</si>
  <si>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</si>
  <si>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</si>
  <si>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</si>
  <si>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</si>
  <si>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</si>
  <si>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7591030030</t>
  </si>
  <si>
    <t>Kontrolní tyče Tyč kontrolní svařovaná dlouhá (CV030935001)</t>
  </si>
  <si>
    <t>-1278293074</t>
  </si>
  <si>
    <t>7591080782</t>
  </si>
  <si>
    <t>Ostatní náhradní díly EP600 Souprava připevňovací 03083K (CV030839011)</t>
  </si>
  <si>
    <t>-2083457510</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</si>
  <si>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</si>
  <si>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</si>
  <si>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</si>
  <si>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</si>
  <si>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</si>
  <si>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</si>
  <si>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</si>
  <si>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</si>
  <si>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</si>
  <si>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</si>
  <si>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</si>
  <si>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</si>
  <si>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</si>
  <si>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</si>
  <si>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</si>
  <si>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</si>
  <si>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85</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</si>
  <si>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</si>
  <si>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</si>
  <si>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</si>
  <si>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166</t>
  </si>
  <si>
    <t xml:space="preserve">Poznámka k položce:_x000d_
Poznámka k položce: Poznámka k položce: dle ZD :  4,00 ks</t>
  </si>
  <si>
    <t>87</t>
  </si>
  <si>
    <t>7592005120</t>
  </si>
  <si>
    <t>Montáž informačního bodu MIB 6 - uložení a připevnění na určené místo, seřízení, přezkoušení</t>
  </si>
  <si>
    <t>168</t>
  </si>
  <si>
    <t>170</t>
  </si>
  <si>
    <t xml:space="preserve">Poznámka k položce:_x000d_
Poznámka k položce: Poznámka k položce: dle ZD :  11,00 ks</t>
  </si>
  <si>
    <t>89</t>
  </si>
  <si>
    <t>172</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</si>
  <si>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</si>
  <si>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</si>
  <si>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</si>
  <si>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</si>
  <si>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91</t>
  </si>
  <si>
    <t>176</t>
  </si>
  <si>
    <t>Poznámka k položce:_x000d_
Poznámka k položce: Poznámka k položce: dvoucestný bagr</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</si>
  <si>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</si>
  <si>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</si>
  <si>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</si>
  <si>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</si>
  <si>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</si>
  <si>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</si>
  <si>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</si>
  <si>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</si>
  <si>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</si>
  <si>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</si>
  <si>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</si>
  <si>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</si>
  <si>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</si>
  <si>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</si>
  <si>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</si>
  <si>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</si>
  <si>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</si>
  <si>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</si>
  <si>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</si>
  <si>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</si>
  <si>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</si>
  <si>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</si>
  <si>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</si>
  <si>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</si>
  <si>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</si>
  <si>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</si>
  <si>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</si>
  <si>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</si>
  <si>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</si>
  <si>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</si>
  <si>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</si>
  <si>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</si>
  <si>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</si>
  <si>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</si>
  <si>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</si>
  <si>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</si>
  <si>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</si>
  <si>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</si>
  <si>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</si>
  <si>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</si>
  <si>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</si>
  <si>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</si>
  <si>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</si>
  <si>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</si>
  <si>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</si>
  <si>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</si>
  <si>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</si>
  <si>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Poznámka k položce:_x000d_
Poznámka k položce: Dle ZD: 40m</t>
  </si>
  <si>
    <t xml:space="preserve">Poznámka k položce:_x000d_
kol.č. 1:  km 320,829–6m; 321,440–4,8m; 322,585-2*6m; 323,166-4,8m; 324,232-7,2m=34,8 kol.č. 2:  km 320,829–6m; 321,440–4,8m; 322,585-2*6m; 323,166-4,8m; 324,232-2*7,2m=40,0 Celkem: 34,8+40,0=74,8m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</si>
  <si>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</si>
  <si>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</si>
  <si>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</si>
  <si>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</si>
  <si>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</si>
  <si>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</si>
  <si>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</si>
  <si>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</si>
  <si>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</si>
  <si>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</si>
  <si>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</si>
  <si>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</si>
  <si>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</si>
  <si>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</si>
  <si>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</si>
  <si>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</si>
  <si>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</si>
  <si>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</si>
  <si>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</si>
  <si>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</si>
  <si>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</si>
  <si>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</si>
  <si>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</si>
  <si>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</si>
  <si>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</si>
  <si>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</si>
  <si>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</si>
  <si>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</si>
  <si>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</si>
  <si>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</si>
  <si>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</si>
  <si>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</si>
  <si>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</si>
  <si>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</si>
  <si>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</si>
  <si>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</si>
  <si>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</si>
  <si>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</si>
  <si>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</si>
  <si>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</si>
  <si>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</si>
  <si>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</si>
  <si>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</si>
  <si>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</si>
  <si>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</si>
  <si>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</si>
  <si>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</si>
  <si>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</si>
  <si>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</si>
  <si>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</si>
  <si>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</si>
  <si>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</si>
  <si>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</si>
  <si>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</si>
  <si>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</si>
  <si>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</si>
  <si>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</si>
  <si>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</si>
  <si>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</si>
  <si>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</si>
  <si>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</si>
  <si>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</si>
  <si>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</si>
  <si>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</si>
  <si>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</si>
  <si>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</si>
  <si>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</si>
  <si>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</si>
  <si>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</si>
  <si>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</si>
  <si>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</si>
  <si>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</si>
  <si>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</si>
  <si>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</si>
  <si>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</si>
  <si>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výměna jazyků ve výhybkách -  celkem : 4*(23,236+1,3)+9*(16,058+1,3)=254,366 m výměna opornic ve výhybkách -  celkem :  4*(24,034+1,4)+9*(16,856+1,4)=266,040 m celkem :  254,366+266,04=520,406 m</t>
  </si>
  <si>
    <t>-1000283627</t>
  </si>
  <si>
    <t xml:space="preserve">Poznámka k položce:_x000d_
výměna jazyků ve výhybkách -  celkem : 4*(23,236+1,3)+9*(16,058+1,3)=254,366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</si>
  <si>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</si>
  <si>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</si>
  <si>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</si>
  <si>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</si>
  <si>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</si>
  <si>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dle ZD : 4*(6+4)+ 8*(4+2)=88,00 ks</t>
  </si>
  <si>
    <t>Poznámka k položce:_x000d_
válečková stoličká základní_x000d_
4*6ks + 8*4ks=56 ks</t>
  </si>
  <si>
    <t>459822240</t>
  </si>
  <si>
    <t>Poznámka k položce:_x000d_
válečková stoličká posilovací_x000d_
4*4ks + 8*2ks=32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</si>
  <si>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</si>
  <si>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</si>
  <si>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</si>
  <si>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</si>
  <si>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</si>
  <si>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</si>
  <si>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</si>
  <si>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</si>
  <si>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</si>
  <si>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</si>
  <si>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 xml:space="preserve">Poznámka k položce:_x000d_
Poznámka k položce: Poznámka k položce: dle ZD :  4*99,627*2+8*64,791*2=1833,672 m</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</si>
  <si>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</si>
  <si>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</si>
  <si>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</si>
  <si>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</si>
  <si>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</si>
  <si>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</si>
  <si>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</si>
  <si>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</si>
  <si>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</si>
  <si>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</si>
  <si>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</si>
  <si>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</si>
  <si>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</si>
  <si>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</si>
  <si>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</si>
  <si>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</si>
  <si>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</si>
  <si>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</si>
  <si>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</si>
  <si>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</si>
  <si>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</si>
  <si>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</si>
  <si>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</si>
  <si>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</si>
  <si>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</si>
  <si>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</si>
  <si>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</si>
  <si>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</si>
  <si>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</si>
  <si>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</si>
  <si>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</si>
  <si>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</si>
  <si>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</si>
  <si>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</si>
  <si>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</si>
  <si>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</si>
  <si>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</si>
  <si>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</si>
  <si>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</si>
  <si>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</si>
  <si>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</si>
  <si>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</si>
  <si>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</si>
  <si>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</si>
  <si>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</si>
  <si>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</si>
  <si>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</si>
  <si>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</si>
  <si>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</si>
  <si>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</si>
  <si>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</si>
  <si>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</si>
  <si>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</si>
  <si>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</si>
  <si>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</si>
  <si>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</si>
  <si>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</si>
  <si>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</si>
  <si>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</si>
  <si>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</si>
  <si>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</si>
  <si>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</si>
  <si>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</si>
  <si>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</si>
  <si>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</si>
  <si>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</si>
  <si>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</si>
  <si>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kol.č. 1:  dle ZD  28,8m kol.č. 2:  dle ZD  34,8m Celkem: 28,8+34,8=63,6m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</si>
  <si>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</si>
  <si>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</si>
  <si>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</si>
  <si>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</si>
  <si>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</si>
  <si>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</si>
  <si>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</si>
  <si>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</si>
  <si>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</si>
  <si>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</si>
  <si>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</si>
  <si>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</si>
  <si>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</si>
  <si>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</si>
  <si>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</si>
  <si>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</si>
  <si>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</si>
  <si>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</si>
  <si>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</si>
  <si>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</si>
  <si>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</si>
  <si>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</si>
  <si>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</si>
  <si>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</si>
  <si>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</si>
  <si>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</si>
  <si>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</si>
  <si>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</si>
  <si>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</si>
  <si>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</si>
  <si>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</si>
  <si>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</si>
  <si>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</si>
  <si>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</si>
  <si>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</si>
  <si>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</si>
  <si>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</si>
  <si>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</si>
  <si>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výměna jazyků ve výhybkách -  celkem : 13*(16,058+1,3)+2*(13,058+1,3)=254,37 m výměna opornic ve výhybkách -  celkem :  13*(16,856+1,4)+2*(13,856+1,4)=267,84 m celkem :  254,37+267,84=522,21 m</t>
  </si>
  <si>
    <t>794187210</t>
  </si>
  <si>
    <t xml:space="preserve">Poznámka k položce:_x000d_
výměna jazyků ve výhybkách -  celkem : 13*(16,058+1,3)+2*(13,058+1,3)=254,37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</si>
  <si>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</si>
  <si>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</si>
  <si>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</si>
  <si>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Poznámka k položce:_x000d_
válečková stoličká základní_x000d_
12*4=48 ks</t>
  </si>
  <si>
    <t>1430464350</t>
  </si>
  <si>
    <t>Poznámka k položce:_x000d_
válečková stoličká posilovací_x000d_
12*2=24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</si>
  <si>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</si>
  <si>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</si>
  <si>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</si>
  <si>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</si>
  <si>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</si>
  <si>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 xml:space="preserve">Poznámka k položce:_x000d_
Poznámka k položce: Poznámka k položce: dle ZD :  11*64,791*2+53,608*2=1532,618 m</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</si>
  <si>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</si>
  <si>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</si>
  <si>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</si>
  <si>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</si>
  <si>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</si>
  <si>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</si>
  <si>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</si>
  <si>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</si>
  <si>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</si>
  <si>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</si>
  <si>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</si>
  <si>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</si>
  <si>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</si>
  <si>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</si>
  <si>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</si>
  <si>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</si>
  <si>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</si>
  <si>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</si>
  <si>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</si>
  <si>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</si>
  <si>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</si>
  <si>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</si>
  <si>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</si>
  <si>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</si>
  <si>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- 65 km celkem : 3 329,057 t</t>
  </si>
  <si>
    <t xml:space="preserve">Poznámka k položce:_x000d_
Poznámka k položce: lom Zárubka  km : 65-10=55/10 - zaokrouhleno na 6  celkem : 3 329,057 t*6=19 974,339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</si>
  <si>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</si>
  <si>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</si>
  <si>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</si>
  <si>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</si>
  <si>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</si>
  <si>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</si>
  <si>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</si>
  <si>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</si>
  <si>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</si>
  <si>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</si>
  <si>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</si>
  <si>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</si>
  <si>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Poznámka k položce: lom Zárubka  km : 55-10=45/10 - zaokrouhleno na 5  celkem : 3 502,398*5=17 511,990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</si>
  <si>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</si>
  <si>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</si>
  <si>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</si>
  <si>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</si>
  <si>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</si>
  <si>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</si>
  <si>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</si>
  <si>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</si>
  <si>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</si>
  <si>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</si>
  <si>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</si>
  <si>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</si>
  <si>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</si>
  <si>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</si>
  <si>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</si>
  <si>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</si>
  <si>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kol.č. 1:  dle ZD  21,6m kol.č. 2:  dle ZD  26,4m Celkem: 21,6+26,4=48m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</si>
  <si>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</si>
  <si>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</si>
  <si>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kol.č. 1:  dle ZD  14,4m kol.č. 2:  dle ZD  14,4m Celkem: 14,4+14,4=28,8m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</si>
  <si>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</si>
  <si>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</si>
  <si>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</si>
  <si>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</si>
  <si>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</si>
  <si>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</si>
  <si>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</si>
  <si>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</si>
  <si>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</si>
  <si>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</si>
  <si>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</si>
  <si>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</si>
  <si>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celkem v k.č. 1 a 2 :  20,00 ks</t>
  </si>
  <si>
    <t xml:space="preserve">Poznámka k položce:_x000d_
Oprava nivelety přejezdu P4918_x000d_
celkem :  175*0,2 = 35 m3</t>
  </si>
  <si>
    <t xml:space="preserve">Poznámka k položce:_x000d_
Oprava nivelety přejezdu P4918_x000d_
celkem :  dle ZD 250 m2</t>
  </si>
  <si>
    <t xml:space="preserve">Poznámka k položce:_x000d_
Oprava nivelety přejezdu P4918_x000d_
celkem :   (19+22)*0,1 = 4.100 m3</t>
  </si>
  <si>
    <t>Odstranění krytu zpevněných ploch ze silničních dílců</t>
  </si>
  <si>
    <t xml:space="preserve">Poznámka k položce:_x000d_
Oprava nivelety přejezdu P4918_x000d_
celkem :  2,7*0,3 = 0.810  m3</t>
  </si>
  <si>
    <t>Poznámka k položce:_x000d_
Oprava nivelety přejezdu P4918_x000d_
celkem : 114+16,5 = 130.500 m3</t>
  </si>
  <si>
    <t>Poznámka k položce:_x000d_
Oprava nivelety přejezdu P4918_x000d_
dle ZD 10 m3 m3</t>
  </si>
  <si>
    <t>Zemní krajnice a dosypávky z nakupovaných materiálů</t>
  </si>
  <si>
    <t>Poznámka k položce:_x000d_
Oprava nivelety přejezdu P4918_x000d_
dle ZD 8 m3</t>
  </si>
  <si>
    <t xml:space="preserve">Poznámka k položce:_x000d_
Oprava nivelety přejezdu P4918_x000d_
celkem :  dle ZD 315,000 m2</t>
  </si>
  <si>
    <t>Úprava povrchů srovnáním území v tl. do 0,25 m</t>
  </si>
  <si>
    <t>-2091615180</t>
  </si>
  <si>
    <t>Poznámka k položce:_x000d_
Oprava nivelety přejezdu P4918_x000d_
dle ZD 175 m2</t>
  </si>
  <si>
    <t>-432038340</t>
  </si>
  <si>
    <t>Poznámka k položce:_x000d_
Oprava nivelety přejezdu P4918_x000d_
dle ZD 130 m2</t>
  </si>
  <si>
    <t>Sanační vrstvy z lomového kamene</t>
  </si>
  <si>
    <t>1376714436</t>
  </si>
  <si>
    <t xml:space="preserve">Poznámka k položce:_x000d_
Oprava nivelety přejezdu P4918_x000d_
celkem :  315*0,1 = 31.500 m3</t>
  </si>
  <si>
    <t>Poznámka k položce:_x000d_
Oprava nivelety přejezdu P4918_x000d_
celkem : 11,7 m3 (66+11,7)*1,1 = 85.470 m3</t>
  </si>
  <si>
    <t>Poznámka k položce:_x000d_
Oprava nivelety přejezdu P4918_x000d_
celkem : (21,850+3,750)*1,1 = 28,160 m3</t>
  </si>
  <si>
    <t>Poznámka k položce:_x000d_
Oprava nivelety přejezdu P4918_x000d_
dle ZD 9,900 m3</t>
  </si>
  <si>
    <t>Poznámka k položce:_x000d_
Oprava nivelety přejezdu P4918_x000d_
dle ZD 256,000 m2</t>
  </si>
  <si>
    <t>Drobné doplňkové konstr. prefabrik. beton a železobeton</t>
  </si>
  <si>
    <t>Poznámka k položce:_x000d_
Oprava nivelety přejezdu P4918_x000d_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</si>
  <si>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</si>
  <si>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</si>
  <si>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</si>
  <si>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</si>
  <si>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</si>
  <si>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</si>
  <si>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</si>
  <si>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</si>
  <si>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</si>
  <si>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</si>
  <si>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</si>
  <si>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</si>
  <si>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</si>
  <si>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</si>
  <si>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</si>
  <si>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</si>
  <si>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</si>
  <si>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</si>
  <si>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</si>
  <si>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</si>
  <si>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</si>
  <si>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</si>
  <si>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</si>
  <si>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</si>
  <si>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</si>
  <si>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</si>
  <si>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</si>
  <si>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</si>
  <si>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</si>
  <si>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</si>
  <si>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</si>
  <si>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</si>
  <si>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</si>
  <si>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</si>
  <si>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</si>
  <si>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</si>
  <si>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</si>
  <si>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</si>
  <si>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</si>
  <si>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</si>
  <si>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</si>
  <si>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</si>
  <si>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</si>
  <si>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</si>
  <si>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</si>
  <si>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</si>
  <si>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</si>
  <si>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</si>
  <si>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</si>
  <si>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</si>
  <si>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</si>
  <si>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</si>
  <si>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</si>
  <si>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</si>
  <si>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</si>
  <si>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</si>
  <si>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</si>
  <si>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</si>
  <si>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</si>
  <si>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</si>
  <si>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</si>
  <si>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</si>
  <si>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</si>
  <si>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</si>
  <si>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</si>
  <si>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</si>
  <si>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</si>
  <si>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</si>
  <si>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</si>
  <si>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</si>
  <si>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</si>
  <si>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</si>
  <si>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</si>
  <si>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</si>
  <si>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</si>
  <si>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</si>
  <si>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</si>
  <si>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</si>
  <si>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</si>
  <si>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</si>
  <si>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</si>
  <si>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</si>
  <si>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</si>
  <si>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</si>
  <si>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</si>
  <si>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</si>
  <si>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</si>
  <si>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</si>
  <si>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</si>
  <si>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</si>
  <si>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</si>
  <si>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</si>
  <si>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</si>
  <si>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</si>
  <si>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</si>
  <si>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</si>
  <si>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</si>
  <si>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</si>
  <si>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</si>
  <si>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</si>
  <si>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</si>
  <si>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</si>
  <si>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</si>
  <si>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</si>
  <si>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</si>
  <si>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</si>
  <si>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</si>
  <si>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</si>
  <si>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</si>
  <si>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</si>
  <si>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</si>
  <si>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</si>
  <si>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</si>
  <si>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</si>
  <si>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</si>
  <si>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</si>
  <si>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</si>
  <si>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</si>
  <si>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</si>
  <si>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</si>
  <si>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</si>
  <si>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</si>
  <si>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</si>
  <si>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</si>
  <si>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</si>
  <si>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</si>
  <si>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</si>
  <si>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</si>
  <si>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</si>
  <si>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</si>
  <si>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</si>
  <si>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</si>
  <si>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</si>
  <si>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</si>
  <si>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</si>
  <si>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</si>
  <si>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</si>
  <si>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</si>
  <si>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</si>
  <si>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</si>
  <si>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</si>
  <si>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</si>
  <si>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</si>
  <si>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</si>
  <si>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</si>
  <si>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</si>
  <si>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</si>
  <si>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</si>
  <si>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</si>
  <si>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</si>
  <si>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</si>
  <si>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</si>
  <si>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</si>
  <si>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</si>
  <si>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</si>
  <si>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</si>
  <si>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</si>
  <si>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</si>
  <si>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</si>
  <si>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</si>
  <si>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</si>
  <si>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</si>
  <si>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</si>
  <si>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</si>
  <si>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</si>
  <si>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</si>
  <si>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</si>
  <si>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</si>
  <si>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</si>
  <si>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</si>
  <si>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</si>
  <si>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5956213045</t>
  </si>
  <si>
    <t xml:space="preserve">Pražec betonový příčný vystrojený  užitý B 91S/1</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</si>
  <si>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</si>
  <si>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</si>
  <si>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</si>
  <si>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</si>
  <si>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</si>
  <si>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</si>
  <si>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</si>
  <si>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</si>
  <si>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</si>
  <si>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</si>
  <si>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</si>
  <si>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</si>
  <si>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</si>
  <si>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</si>
  <si>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</si>
  <si>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</si>
  <si>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</si>
  <si>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</si>
  <si>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</si>
  <si>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</si>
  <si>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</si>
  <si>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</si>
  <si>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</si>
  <si>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</si>
  <si>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</si>
  <si>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</si>
  <si>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</si>
  <si>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</si>
  <si>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</si>
  <si>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</si>
  <si>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</si>
  <si>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</si>
  <si>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</si>
  <si>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</si>
  <si>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</si>
  <si>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</si>
  <si>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</si>
  <si>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</si>
  <si>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</si>
  <si>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</si>
  <si>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</si>
  <si>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</si>
  <si>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</si>
  <si>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</si>
  <si>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</si>
  <si>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</si>
  <si>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</si>
  <si>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</si>
  <si>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</si>
  <si>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</si>
  <si>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</si>
  <si>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</si>
  <si>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</si>
  <si>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</si>
  <si>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</si>
  <si>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</si>
  <si>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</si>
  <si>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</si>
  <si>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</si>
  <si>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</si>
  <si>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</si>
  <si>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</si>
  <si>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</si>
  <si>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</si>
  <si>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</si>
  <si>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</si>
  <si>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</si>
  <si>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</si>
  <si>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</si>
  <si>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</si>
  <si>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</si>
  <si>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93</t>
  </si>
  <si>
    <t>R44</t>
  </si>
  <si>
    <t>186</t>
  </si>
  <si>
    <t>R45</t>
  </si>
  <si>
    <t>188</t>
  </si>
  <si>
    <t>95</t>
  </si>
  <si>
    <t>R46</t>
  </si>
  <si>
    <t>190</t>
  </si>
  <si>
    <t>R47</t>
  </si>
  <si>
    <t>192</t>
  </si>
  <si>
    <t>97</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</si>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</sst>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rFKYSbqqVj5Rd79sFZSzH6ReKXvdClPz7mjHUhG84FGFWDfxnwudZnfz8rThnv6xULyzPue8P1ko4bRP8FP+/w==" hashValue="oj7h9H1b7UR0KJ0ilMM8YZAw0jkJ3xFiSmt9KbCmvTH3s8VD4ASPUq7GEMP7IqjoxfKJmSNdkx4xTPNF/431jQ=="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Wz9UFk5YPcFA4fYDmPfaT83wCYoCR1CQE4lQHFhNg1iaE0q7J65GzGzvrStAx8wFp5kP8CCeXN+UEDlGGM/i+A==" hashValue="st+ohWRxC6ftuXZsuBl9/LIRpNSdHLFRiWURxMsgZcMOSXGJlWOXGT2Ecj+uBt21G13gtvmZmsQZ1o6dfndt9w=="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mMhuyBCss6BHFAGrorQb/B2CqPmIKESAiTF1VgbFgIoripCsme+UB4M9+lE42Ty8uJRlGFueOOJaloGbxFOFgg==" hashValue="YKI1PQtsZfIxgA6dxy5ljfAZTkfNyuf+qjiRTkRCDTzHwmv0GsGG1jj362Bd0iDGpTInHSM3Y5d5iTvsqV8WDQ=="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cBPB+7bTrpAkDj++1aHaVoC8Pqklps1+vCttd7WOpvXeASejTF/N8I2hpiYsB4UVzxcyeybRiGBbq4CYWuZ99Q==" hashValue="i/uYc4KgAVZlN7IcQ6GZ9c8K9k4VuOcRCsTC3esNdkK0B3mKR2jej7wfueZQKYyiC2ix3fyx9KH7zYdKEw1GIw=="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GP1EKyj2mGUnlONkmjH2k4DLwW7gt+CAKPiTT0V9Tj43IL8lgzCz5aPSgWm4xpgTHfyAY5dlW3zwLpsUJx6EZg==" hashValue="ggnaQ7BnjWdrnTQuJaTdqtNoc9e99cIniJJRAFm9D3OFCukqk0nSbMqMVeyGdrEDTLbB/SnS07hqAN6M9+39/w=="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z2rmOlWv4UFZpSy4p12evuaMVnK8QHtOVKQYPe2CdjHdJ3x+FdCTWfG7ZCrvP96f94MIeHiJWtUPaTOrQkvhQ==" hashValue="YtcIOvPM7cmqpFlve1QpjoiV3JbwAQAhEjnjmXVB09hneeqh823X7MkIpbhePUI7mLXi69ynzVKuq3u/wFaNgQ=="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c7BCUV39Lt0xkW1n1YnuJKt6bXNcdvKvexjKxBJYqEmw2kkuVIpeDLFGJHThtngma+xCMDaZ+qFbeN+LYYKrDg==" hashValue="m5oky1wHjgh13zXg9yEScv1l0NSNeHk9gGdQbZp7tU9YwwUApvcXIYZYtRGyVUJWK7bmbya/iRF1qiLaS1sMAg=="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qOBLtyNp3Sret8i3oKWrJoqNJVkjwxWS9oa6uLIQA8grelhPXs0PZTrxj9XCtxEzqpA7oQOL7JG2iE2gZ8HGlA==" hashValue="LURsikAe4mmmn4RUALIRyBdd3DO4S9cTatR4959KuppXsx3cRQ0eSiXJK2/H4o7jQ7tdsSmHAX+aj8bbbAOAYg=="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CxeYQ+QIlLfzbh6VIlphqZWC9IivX5KyNVjvxokT9FRJSg4k334Fi77OMDOnaiGGa6ntQCJx9xWunNauFzl4xQ==" hashValue="eF/u9bOZhY57l+OuiKvNHJefm0EuxwjIM4lz4PSdNAbn6isXTJR3+Q8hq+zVRI/cO+fLO2TVadlmAdLk7wp5J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986+XuDKGie5dw40mznnhWYyPjH8bCFY48wUIaonfxWniEqYhvcaWXDRp82laIXqPspE6B7jeye4mcT5flPAjw==" hashValue="mIsAs64Amj//Oxch2sLVaiL0HD+9i4mG8ZJTE2p2Hhpb0gPegVHon99inK1aoklX9NyIgeBIfcKqtA/iYeeRZA=="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Cr3cBuc9YLmkVxDLw7E7m51Isy61PX9tPFhUN1kwb0uRE2TbCGzdYjooiVVDoHFpvAc1+bNKWAZEytcYi0Jz+w==" hashValue="57zFvLmIXWy2GwG2bd5jiNMxo0ajk/4I8+NM7k73Wo8MSYjhF36nEn8FdXcHknenRQv+5s/U+2zqLxQNkvUlhQ=="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6Vr9jPXRlKRriK0LdMz7K0+Z4RP9CDvAz3HGCBEuIRQNrJi9XIdfth25KlmlyJP3wR3yjyHPrNzxoFNFjYnaGw==" hashValue="9sb9LPc4jWOIaYnK2Urirbm4Mc95G7F4XHd4oBGWSmvAp1EhgTiVd5wES0IMPT743Ks6vpRxSeOQyrLTwCAO4A=="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KBLzmaPVP0kUtGSAhnTuQP3/jNtzpu3jJT3MrVJt2jvkpMpXecSLYGe6OI1x6UA9+l44y5oK5SRm4WK0Z0dQJA==" hashValue="GesRmaw3e2Y3TnVuEd3J5Irhslbw9tzVmw/X/+2RhDkZF1S7f8/p1QXG/X/8lkX8a5r/ggUKRT9ZI8YBBSGO3Q=="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91V9EvpdB2H7YOOrI9HzSMeERGBnenNExnGa1+q4m1WB2CH+zHCGdvqqtrpSNDFllp73zSwnEztZyw8mpG5P3w==" hashValue="Ab4IFv3omJzgyGBLacvbVn72+ocF6sU0w8OOrEMiu2K1kUST/HF2w7VC31Vvm+uukcPiVhysfAY1SM/3JQmn+Q=="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b6MFBomZl4doTh3orHE6lN2Dar4LQefFGazldn+ER5uH9OS0pvfRuuzPg70xI4So1dU/V0R9NMvg3BENmIt2w==" hashValue="NHSGJpoAyItKcq3xp4zG4JPAKahoM0pK48lPXpX+ftc4VstMw2OLayxQKn2fb2Jko/fQEy7gKhAE1/8ueva84g=="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gDN+uq6mIu2U4kzdk3ng3iFw8AsDQBXtnusmmtTBAfs8madlPwRtty/wO2y2qlMQp9Si5/AxXeGsUzge/mZFNw==" hashValue="Q/2Ky2WDrcoXhbZQYAeU81Szt/0ZQN+KWFcboYbD4dzj2I2bz6mQjfn6NreP9gHcDVrGHtIbiYCbeH7Zp9h7Mg=="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nvMUB2NNJR7KCPfPZNGL1z2+Fr3DfOZ1A/zgS87L906fzhZ4eonADcAt/fnGfYeSgf35fem2aI9Bo9lcnsRq0g==" hashValue="jCbM15KS9ZHz3CkZH3z3egKFHYwDCmjYerKMTlsoEzxn/9JN+S9Eh6p/TEr2mStVu4epXMXPDQn5dwMUAaRiAA=="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iX4iob/xoImIuGJRerxsVtFW5v0kaQbb3jbENR3l0BF2TNfwyzQFIyicWuZOHNGVqZ/CJzQ83bilEuF7RTJiLA==" hashValue="8BfVFBbIHfZ3JbOC4J4PrgjYy+nFGZaCngiEY/pXzclffhqNcmTcEkNCabrvrMcQOhKvjYwNtyqHIh+KHAiTuA=="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ROUND((SUM(BE116:BE368)),  2)</f>
        <v>0</v>
      </c>
      <c r="G33" s="35"/>
      <c r="H33" s="35"/>
      <c r="I33" s="162">
        <v>0.20999999999999999</v>
      </c>
      <c r="J33" s="161">
        <f>ROUND(((SUM(BE116:BE368))*I33),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ROUND((SUM(BF116:BF368)),  2)</f>
        <v>0</v>
      </c>
      <c r="G34" s="35"/>
      <c r="H34" s="35"/>
      <c r="I34" s="162">
        <v>0.12</v>
      </c>
      <c r="J34" s="161">
        <f>ROUND(((SUM(BF116:BF368))*I34),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SUM(P117:P368)</f>
        <v>0</v>
      </c>
      <c r="Q116" s="101"/>
      <c r="R116" s="207">
        <f>SUM(R117:R368)</f>
        <v>0</v>
      </c>
      <c r="S116" s="101"/>
      <c r="T116" s="208">
        <f>SUM(T117:T368)</f>
        <v>0</v>
      </c>
      <c r="U116" s="35"/>
      <c r="V116" s="35"/>
      <c r="W116" s="35"/>
      <c r="X116" s="35"/>
      <c r="Y116" s="35"/>
      <c r="Z116" s="35"/>
      <c r="AA116" s="35"/>
      <c r="AB116" s="35"/>
      <c r="AC116" s="35"/>
      <c r="AD116" s="35"/>
      <c r="AE116" s="35"/>
      <c r="AT116" s="14" t="s">
        <v>72</v>
      </c>
      <c r="AU116" s="14" t="s">
        <v>219</v>
      </c>
      <c r="BK116" s="209">
        <f>SUM(BK117:BK368)</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316</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336</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1239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341</v>
      </c>
      <c r="D189" s="224" t="s">
        <v>239</v>
      </c>
      <c r="E189" s="225" t="s">
        <v>1243</v>
      </c>
      <c r="F189" s="226" t="s">
        <v>1244</v>
      </c>
      <c r="G189" s="227" t="s">
        <v>1</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1244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1249</v>
      </c>
      <c r="F195" s="226" t="s">
        <v>1250</v>
      </c>
      <c r="G195" s="227" t="s">
        <v>1</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1251</v>
      </c>
    </row>
    <row r="196" s="2" customFormat="1">
      <c r="A196" s="35"/>
      <c r="B196" s="36"/>
      <c r="C196" s="37"/>
      <c r="D196" s="238" t="s">
        <v>244</v>
      </c>
      <c r="E196" s="37"/>
      <c r="F196" s="239" t="s">
        <v>1252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1254</v>
      </c>
      <c r="F198" s="226" t="s">
        <v>1255</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1257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457</v>
      </c>
      <c r="D204" s="224" t="s">
        <v>239</v>
      </c>
      <c r="E204" s="225" t="s">
        <v>1261</v>
      </c>
      <c r="F204" s="226" t="s">
        <v>1262</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1265</v>
      </c>
      <c r="F207" s="226" t="s">
        <v>1266</v>
      </c>
      <c r="G207" s="227" t="s">
        <v>1267</v>
      </c>
      <c r="H207" s="228">
        <v>144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1268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1269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1270</v>
      </c>
      <c r="F210" s="226" t="s">
        <v>1271</v>
      </c>
      <c r="G210" s="227" t="s">
        <v>1267</v>
      </c>
      <c r="H210" s="228">
        <v>72</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1273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1275</v>
      </c>
      <c r="F213" s="226" t="s">
        <v>1276</v>
      </c>
      <c r="G213" s="227" t="s">
        <v>249</v>
      </c>
      <c r="H213" s="228">
        <v>3800</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1278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1280</v>
      </c>
      <c r="F216" s="226" t="s">
        <v>1281</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1283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1279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55.5" customHeight="1">
      <c r="A219" s="35"/>
      <c r="B219" s="36"/>
      <c r="C219" s="224" t="s">
        <v>479</v>
      </c>
      <c r="D219" s="224" t="s">
        <v>239</v>
      </c>
      <c r="E219" s="225" t="s">
        <v>1284</v>
      </c>
      <c r="F219" s="226" t="s">
        <v>1285</v>
      </c>
      <c r="G219" s="227" t="s">
        <v>249</v>
      </c>
      <c r="H219" s="228">
        <v>28.800000000000001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1286</v>
      </c>
    </row>
    <row r="220" s="2" customFormat="1">
      <c r="A220" s="35"/>
      <c r="B220" s="36"/>
      <c r="C220" s="37"/>
      <c r="D220" s="238" t="s">
        <v>244</v>
      </c>
      <c r="E220" s="37"/>
      <c r="F220" s="239" t="s">
        <v>1285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2.7" customHeight="1">
      <c r="A222" s="35"/>
      <c r="B222" s="36"/>
      <c r="C222" s="224" t="s">
        <v>639</v>
      </c>
      <c r="D222" s="224" t="s">
        <v>239</v>
      </c>
      <c r="E222" s="225" t="s">
        <v>1288</v>
      </c>
      <c r="F222" s="226" t="s">
        <v>1289</v>
      </c>
      <c r="G222" s="227" t="s">
        <v>249</v>
      </c>
      <c r="H222" s="228">
        <v>28.800000000000001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1290</v>
      </c>
    </row>
    <row r="223" s="2" customFormat="1">
      <c r="A223" s="35"/>
      <c r="B223" s="36"/>
      <c r="C223" s="37"/>
      <c r="D223" s="238" t="s">
        <v>244</v>
      </c>
      <c r="E223" s="37"/>
      <c r="F223" s="239" t="s">
        <v>1289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1287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641</v>
      </c>
      <c r="D225" s="224" t="s">
        <v>239</v>
      </c>
      <c r="E225" s="225" t="s">
        <v>1291</v>
      </c>
      <c r="F225" s="226" t="s">
        <v>1292</v>
      </c>
      <c r="G225" s="227" t="s">
        <v>249</v>
      </c>
      <c r="H225" s="228">
        <v>16.800000000000001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1293</v>
      </c>
    </row>
    <row r="226" s="2" customFormat="1">
      <c r="A226" s="35"/>
      <c r="B226" s="36"/>
      <c r="C226" s="37"/>
      <c r="D226" s="238" t="s">
        <v>244</v>
      </c>
      <c r="E226" s="37"/>
      <c r="F226" s="239" t="s">
        <v>1292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1295</v>
      </c>
      <c r="F228" s="226" t="s">
        <v>1296</v>
      </c>
      <c r="G228" s="227" t="s">
        <v>249</v>
      </c>
      <c r="H228" s="228">
        <v>16.800000000000001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1297</v>
      </c>
    </row>
    <row r="229" s="2" customFormat="1">
      <c r="A229" s="35"/>
      <c r="B229" s="36"/>
      <c r="C229" s="37"/>
      <c r="D229" s="238" t="s">
        <v>244</v>
      </c>
      <c r="E229" s="37"/>
      <c r="F229" s="239" t="s">
        <v>1296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1294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1298</v>
      </c>
      <c r="F231" s="226" t="s">
        <v>1299</v>
      </c>
      <c r="G231" s="227" t="s">
        <v>242</v>
      </c>
      <c r="H231" s="228">
        <v>600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1299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55.5" customHeight="1">
      <c r="A234" s="35"/>
      <c r="B234" s="36"/>
      <c r="C234" s="224" t="s">
        <v>489</v>
      </c>
      <c r="D234" s="224" t="s">
        <v>239</v>
      </c>
      <c r="E234" s="225" t="s">
        <v>1302</v>
      </c>
      <c r="F234" s="226" t="s">
        <v>1303</v>
      </c>
      <c r="G234" s="227" t="s">
        <v>242</v>
      </c>
      <c r="H234" s="228">
        <v>600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1304</v>
      </c>
    </row>
    <row r="235" s="2" customFormat="1">
      <c r="A235" s="35"/>
      <c r="B235" s="36"/>
      <c r="C235" s="37"/>
      <c r="D235" s="238" t="s">
        <v>244</v>
      </c>
      <c r="E235" s="37"/>
      <c r="F235" s="239" t="s">
        <v>1303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16.5" customHeight="1">
      <c r="A237" s="35"/>
      <c r="B237" s="36"/>
      <c r="C237" s="224" t="s">
        <v>1105</v>
      </c>
      <c r="D237" s="224" t="s">
        <v>239</v>
      </c>
      <c r="E237" s="225" t="s">
        <v>1305</v>
      </c>
      <c r="F237" s="226" t="s">
        <v>1306</v>
      </c>
      <c r="G237" s="227" t="s">
        <v>242</v>
      </c>
      <c r="H237" s="228">
        <v>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1307</v>
      </c>
    </row>
    <row r="238" s="2" customFormat="1">
      <c r="A238" s="35"/>
      <c r="B238" s="36"/>
      <c r="C238" s="37"/>
      <c r="D238" s="238" t="s">
        <v>244</v>
      </c>
      <c r="E238" s="37"/>
      <c r="F238" s="239" t="s">
        <v>1306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1110</v>
      </c>
      <c r="D240" s="224" t="s">
        <v>239</v>
      </c>
      <c r="E240" s="225" t="s">
        <v>1309</v>
      </c>
      <c r="F240" s="226" t="s">
        <v>1310</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1311</v>
      </c>
    </row>
    <row r="241" s="2" customFormat="1">
      <c r="A241" s="35"/>
      <c r="B241" s="36"/>
      <c r="C241" s="37"/>
      <c r="D241" s="238" t="s">
        <v>244</v>
      </c>
      <c r="E241" s="37"/>
      <c r="F241" s="239" t="s">
        <v>1310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1308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1116</v>
      </c>
      <c r="D243" s="224" t="s">
        <v>239</v>
      </c>
      <c r="E243" s="225" t="s">
        <v>1312</v>
      </c>
      <c r="F243" s="226" t="s">
        <v>1313</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1314</v>
      </c>
    </row>
    <row r="244" s="2" customFormat="1">
      <c r="A244" s="35"/>
      <c r="B244" s="36"/>
      <c r="C244" s="37"/>
      <c r="D244" s="238" t="s">
        <v>244</v>
      </c>
      <c r="E244" s="37"/>
      <c r="F244" s="239" t="s">
        <v>1313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1308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1121</v>
      </c>
      <c r="D246" s="224" t="s">
        <v>239</v>
      </c>
      <c r="E246" s="225" t="s">
        <v>1315</v>
      </c>
      <c r="F246" s="226" t="s">
        <v>1316</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1317</v>
      </c>
    </row>
    <row r="247" s="2" customFormat="1">
      <c r="A247" s="35"/>
      <c r="B247" s="36"/>
      <c r="C247" s="37"/>
      <c r="D247" s="238" t="s">
        <v>244</v>
      </c>
      <c r="E247" s="37"/>
      <c r="F247" s="239" t="s">
        <v>1316</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1308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24" t="s">
        <v>1318</v>
      </c>
      <c r="D249" s="224" t="s">
        <v>239</v>
      </c>
      <c r="E249" s="225" t="s">
        <v>1319</v>
      </c>
      <c r="F249" s="226" t="s">
        <v>1320</v>
      </c>
      <c r="G249" s="227" t="s">
        <v>242</v>
      </c>
      <c r="H249" s="228">
        <v>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1321</v>
      </c>
    </row>
    <row r="250" s="2" customFormat="1">
      <c r="A250" s="35"/>
      <c r="B250" s="36"/>
      <c r="C250" s="37"/>
      <c r="D250" s="238" t="s">
        <v>244</v>
      </c>
      <c r="E250" s="37"/>
      <c r="F250" s="239" t="s">
        <v>1320</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16.5" customHeight="1">
      <c r="A252" s="35"/>
      <c r="B252" s="36"/>
      <c r="C252" s="224" t="s">
        <v>1235</v>
      </c>
      <c r="D252" s="224" t="s">
        <v>239</v>
      </c>
      <c r="E252" s="225" t="s">
        <v>1322</v>
      </c>
      <c r="F252" s="226" t="s">
        <v>1323</v>
      </c>
      <c r="G252" s="227" t="s">
        <v>242</v>
      </c>
      <c r="H252" s="228">
        <v>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1324</v>
      </c>
    </row>
    <row r="253" s="2" customFormat="1">
      <c r="A253" s="35"/>
      <c r="B253" s="36"/>
      <c r="C253" s="37"/>
      <c r="D253" s="238" t="s">
        <v>244</v>
      </c>
      <c r="E253" s="37"/>
      <c r="F253" s="239" t="s">
        <v>1323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1308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1326</v>
      </c>
      <c r="F255" s="226" t="s">
        <v>1327</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1328</v>
      </c>
    </row>
    <row r="256" s="2" customFormat="1">
      <c r="A256" s="35"/>
      <c r="B256" s="36"/>
      <c r="C256" s="37"/>
      <c r="D256" s="238" t="s">
        <v>244</v>
      </c>
      <c r="E256" s="37"/>
      <c r="F256" s="239" t="s">
        <v>1327</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1329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24.15" customHeight="1">
      <c r="A258" s="35"/>
      <c r="B258" s="36"/>
      <c r="C258" s="224" t="s">
        <v>1238</v>
      </c>
      <c r="D258" s="224" t="s">
        <v>239</v>
      </c>
      <c r="E258" s="225" t="s">
        <v>1330</v>
      </c>
      <c r="F258" s="226" t="s">
        <v>1331</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1332</v>
      </c>
    </row>
    <row r="259" s="2" customFormat="1">
      <c r="A259" s="35"/>
      <c r="B259" s="36"/>
      <c r="C259" s="37"/>
      <c r="D259" s="238" t="s">
        <v>244</v>
      </c>
      <c r="E259" s="37"/>
      <c r="F259" s="239" t="s">
        <v>1331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24" t="s">
        <v>1334</v>
      </c>
      <c r="D261" s="224" t="s">
        <v>239</v>
      </c>
      <c r="E261" s="225" t="s">
        <v>1335</v>
      </c>
      <c r="F261" s="226" t="s">
        <v>1336</v>
      </c>
      <c r="G261" s="227" t="s">
        <v>242</v>
      </c>
      <c r="H261" s="228">
        <v>15</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1337</v>
      </c>
    </row>
    <row r="262" s="2" customFormat="1">
      <c r="A262" s="35"/>
      <c r="B262" s="36"/>
      <c r="C262" s="37"/>
      <c r="D262" s="238" t="s">
        <v>244</v>
      </c>
      <c r="E262" s="37"/>
      <c r="F262" s="239" t="s">
        <v>1336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1338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1242</v>
      </c>
      <c r="D264" s="224" t="s">
        <v>239</v>
      </c>
      <c r="E264" s="225" t="s">
        <v>1339</v>
      </c>
      <c r="F264" s="226" t="s">
        <v>1340</v>
      </c>
      <c r="G264" s="227" t="s">
        <v>242</v>
      </c>
      <c r="H264" s="228">
        <v>32</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1341</v>
      </c>
    </row>
    <row r="265" s="2" customFormat="1">
      <c r="A265" s="35"/>
      <c r="B265" s="36"/>
      <c r="C265" s="37"/>
      <c r="D265" s="238" t="s">
        <v>244</v>
      </c>
      <c r="E265" s="37"/>
      <c r="F265" s="239" t="s">
        <v>1340</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66.75" customHeight="1">
      <c r="A267" s="35"/>
      <c r="B267" s="36"/>
      <c r="C267" s="224" t="s">
        <v>1343</v>
      </c>
      <c r="D267" s="224" t="s">
        <v>239</v>
      </c>
      <c r="E267" s="225" t="s">
        <v>1344</v>
      </c>
      <c r="F267" s="226" t="s">
        <v>1345</v>
      </c>
      <c r="G267" s="227" t="s">
        <v>242</v>
      </c>
      <c r="H267" s="228">
        <v>32</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1346</v>
      </c>
    </row>
    <row r="268" s="2" customFormat="1">
      <c r="A268" s="35"/>
      <c r="B268" s="36"/>
      <c r="C268" s="37"/>
      <c r="D268" s="238" t="s">
        <v>244</v>
      </c>
      <c r="E268" s="37"/>
      <c r="F268" s="239" t="s">
        <v>1345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49.05" customHeight="1">
      <c r="A270" s="35"/>
      <c r="B270" s="36"/>
      <c r="C270" s="224" t="s">
        <v>1245</v>
      </c>
      <c r="D270" s="224" t="s">
        <v>239</v>
      </c>
      <c r="E270" s="225" t="s">
        <v>1347</v>
      </c>
      <c r="F270" s="226" t="s">
        <v>1348</v>
      </c>
      <c r="G270" s="227" t="s">
        <v>242</v>
      </c>
      <c r="H270" s="228">
        <v>8</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1349</v>
      </c>
    </row>
    <row r="271" s="2" customFormat="1">
      <c r="A271" s="35"/>
      <c r="B271" s="36"/>
      <c r="C271" s="37"/>
      <c r="D271" s="238" t="s">
        <v>244</v>
      </c>
      <c r="E271" s="37"/>
      <c r="F271" s="239" t="s">
        <v>1348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1350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2.7" customHeight="1">
      <c r="A273" s="35"/>
      <c r="B273" s="36"/>
      <c r="C273" s="224" t="s">
        <v>1351</v>
      </c>
      <c r="D273" s="224" t="s">
        <v>239</v>
      </c>
      <c r="E273" s="225" t="s">
        <v>1352</v>
      </c>
      <c r="F273" s="226" t="s">
        <v>1353</v>
      </c>
      <c r="G273" s="227" t="s">
        <v>242</v>
      </c>
      <c r="H273" s="228">
        <v>8</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1354</v>
      </c>
    </row>
    <row r="274" s="2" customFormat="1">
      <c r="A274" s="35"/>
      <c r="B274" s="36"/>
      <c r="C274" s="37"/>
      <c r="D274" s="238" t="s">
        <v>244</v>
      </c>
      <c r="E274" s="37"/>
      <c r="F274" s="239" t="s">
        <v>1353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24.15" customHeight="1">
      <c r="A276" s="35"/>
      <c r="B276" s="36"/>
      <c r="C276" s="224" t="s">
        <v>1247</v>
      </c>
      <c r="D276" s="224" t="s">
        <v>239</v>
      </c>
      <c r="E276" s="225" t="s">
        <v>278</v>
      </c>
      <c r="F276" s="226" t="s">
        <v>279</v>
      </c>
      <c r="G276" s="227" t="s">
        <v>242</v>
      </c>
      <c r="H276" s="228">
        <v>30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1355</v>
      </c>
    </row>
    <row r="277" s="2" customFormat="1">
      <c r="A277" s="35"/>
      <c r="B277" s="36"/>
      <c r="C277" s="37"/>
      <c r="D277" s="238" t="s">
        <v>244</v>
      </c>
      <c r="E277" s="37"/>
      <c r="F277" s="239" t="s">
        <v>279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1356</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1357</v>
      </c>
      <c r="D279" s="224" t="s">
        <v>239</v>
      </c>
      <c r="E279" s="225" t="s">
        <v>1358</v>
      </c>
      <c r="F279" s="226" t="s">
        <v>1359</v>
      </c>
      <c r="G279" s="227" t="s">
        <v>242</v>
      </c>
      <c r="H279" s="228">
        <v>30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1360</v>
      </c>
    </row>
    <row r="280" s="2" customFormat="1">
      <c r="A280" s="35"/>
      <c r="B280" s="36"/>
      <c r="C280" s="37"/>
      <c r="D280" s="238" t="s">
        <v>244</v>
      </c>
      <c r="E280" s="37"/>
      <c r="F280" s="239" t="s">
        <v>1361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1363</v>
      </c>
      <c r="F282" s="226" t="s">
        <v>1364</v>
      </c>
      <c r="G282" s="227" t="s">
        <v>1150</v>
      </c>
      <c r="H282" s="228">
        <v>150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1365</v>
      </c>
    </row>
    <row r="283" s="2" customFormat="1">
      <c r="A283" s="35"/>
      <c r="B283" s="36"/>
      <c r="C283" s="37"/>
      <c r="D283" s="238" t="s">
        <v>244</v>
      </c>
      <c r="E283" s="37"/>
      <c r="F283" s="239" t="s">
        <v>1364</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1366</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1367</v>
      </c>
      <c r="D285" s="224" t="s">
        <v>239</v>
      </c>
      <c r="E285" s="225" t="s">
        <v>1368</v>
      </c>
      <c r="F285" s="226" t="s">
        <v>1369</v>
      </c>
      <c r="G285" s="227" t="s">
        <v>1139</v>
      </c>
      <c r="H285" s="228">
        <v>9.9199999999999999</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1370</v>
      </c>
    </row>
    <row r="286" s="2" customFormat="1">
      <c r="A286" s="35"/>
      <c r="B286" s="36"/>
      <c r="C286" s="37"/>
      <c r="D286" s="238" t="s">
        <v>244</v>
      </c>
      <c r="E286" s="37"/>
      <c r="F286" s="239" t="s">
        <v>1369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1256</v>
      </c>
      <c r="D288" s="224" t="s">
        <v>239</v>
      </c>
      <c r="E288" s="225" t="s">
        <v>1372</v>
      </c>
      <c r="F288" s="226" t="s">
        <v>1373</v>
      </c>
      <c r="G288" s="227" t="s">
        <v>1139</v>
      </c>
      <c r="H288" s="228">
        <v>20.25</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1374</v>
      </c>
    </row>
    <row r="289" s="2" customFormat="1">
      <c r="A289" s="35"/>
      <c r="B289" s="36"/>
      <c r="C289" s="37"/>
      <c r="D289" s="238" t="s">
        <v>244</v>
      </c>
      <c r="E289" s="37"/>
      <c r="F289" s="239" t="s">
        <v>1373</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16.5" customHeight="1">
      <c r="A291" s="35"/>
      <c r="B291" s="36"/>
      <c r="C291" s="224" t="s">
        <v>1376</v>
      </c>
      <c r="D291" s="224" t="s">
        <v>239</v>
      </c>
      <c r="E291" s="225" t="s">
        <v>1377</v>
      </c>
      <c r="F291" s="226" t="s">
        <v>1378</v>
      </c>
      <c r="G291" s="227" t="s">
        <v>1139</v>
      </c>
      <c r="H291" s="228">
        <v>117.95999999999999</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1379</v>
      </c>
    </row>
    <row r="292" s="2" customFormat="1">
      <c r="A292" s="35"/>
      <c r="B292" s="36"/>
      <c r="C292" s="37"/>
      <c r="D292" s="238" t="s">
        <v>244</v>
      </c>
      <c r="E292" s="37"/>
      <c r="F292" s="239" t="s">
        <v>1378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1380</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1381</v>
      </c>
      <c r="F294" s="226" t="s">
        <v>1382</v>
      </c>
      <c r="G294" s="227" t="s">
        <v>1139</v>
      </c>
      <c r="H294" s="228">
        <v>3.6899999999999999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1383</v>
      </c>
    </row>
    <row r="295" s="2" customFormat="1">
      <c r="A295" s="35"/>
      <c r="B295" s="36"/>
      <c r="C295" s="37"/>
      <c r="D295" s="238" t="s">
        <v>244</v>
      </c>
      <c r="E295" s="37"/>
      <c r="F295" s="239" t="s">
        <v>1382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1386</v>
      </c>
      <c r="F297" s="226" t="s">
        <v>1387</v>
      </c>
      <c r="G297" s="227" t="s">
        <v>1150</v>
      </c>
      <c r="H297" s="228">
        <v>142.065</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1388</v>
      </c>
    </row>
    <row r="298" s="2" customFormat="1">
      <c r="A298" s="35"/>
      <c r="B298" s="36"/>
      <c r="C298" s="37"/>
      <c r="D298" s="238" t="s">
        <v>244</v>
      </c>
      <c r="E298" s="37"/>
      <c r="F298" s="239" t="s">
        <v>1387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1389</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21.75" customHeight="1">
      <c r="A300" s="35"/>
      <c r="B300" s="36"/>
      <c r="C300" s="224" t="s">
        <v>1263</v>
      </c>
      <c r="D300" s="224" t="s">
        <v>239</v>
      </c>
      <c r="E300" s="225" t="s">
        <v>1390</v>
      </c>
      <c r="F300" s="226" t="s">
        <v>1391</v>
      </c>
      <c r="G300" s="227" t="s">
        <v>1150</v>
      </c>
      <c r="H300" s="228">
        <v>200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1392</v>
      </c>
    </row>
    <row r="301" s="2" customFormat="1">
      <c r="A301" s="35"/>
      <c r="B301" s="36"/>
      <c r="C301" s="37"/>
      <c r="D301" s="238" t="s">
        <v>244</v>
      </c>
      <c r="E301" s="37"/>
      <c r="F301" s="239" t="s">
        <v>1391</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16.5" customHeight="1">
      <c r="A303" s="35"/>
      <c r="B303" s="36"/>
      <c r="C303" s="224" t="s">
        <v>1394</v>
      </c>
      <c r="D303" s="224" t="s">
        <v>239</v>
      </c>
      <c r="E303" s="225" t="s">
        <v>1395</v>
      </c>
      <c r="F303" s="226" t="s">
        <v>1396</v>
      </c>
      <c r="G303" s="227" t="s">
        <v>1150</v>
      </c>
      <c r="H303" s="228">
        <v>130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1397</v>
      </c>
    </row>
    <row r="304" s="2" customFormat="1">
      <c r="A304" s="35"/>
      <c r="B304" s="36"/>
      <c r="C304" s="37"/>
      <c r="D304" s="238" t="s">
        <v>244</v>
      </c>
      <c r="E304" s="37"/>
      <c r="F304" s="239" t="s">
        <v>1396</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1398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357</v>
      </c>
      <c r="D306" s="224" t="s">
        <v>239</v>
      </c>
      <c r="E306" s="225" t="s">
        <v>1399</v>
      </c>
      <c r="F306" s="226" t="s">
        <v>1400</v>
      </c>
      <c r="G306" s="227" t="s">
        <v>1139</v>
      </c>
      <c r="H306" s="228">
        <v>26</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1401</v>
      </c>
    </row>
    <row r="307" s="2" customFormat="1">
      <c r="A307" s="35"/>
      <c r="B307" s="36"/>
      <c r="C307" s="37"/>
      <c r="D307" s="238" t="s">
        <v>244</v>
      </c>
      <c r="E307" s="37"/>
      <c r="F307" s="239" t="s">
        <v>1400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1402</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1404</v>
      </c>
      <c r="F309" s="226" t="s">
        <v>1405</v>
      </c>
      <c r="G309" s="227" t="s">
        <v>249</v>
      </c>
      <c r="H309" s="228">
        <v>19</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1406</v>
      </c>
    </row>
    <row r="310" s="2" customFormat="1">
      <c r="A310" s="35"/>
      <c r="B310" s="36"/>
      <c r="C310" s="37"/>
      <c r="D310" s="238" t="s">
        <v>244</v>
      </c>
      <c r="E310" s="37"/>
      <c r="F310" s="239" t="s">
        <v>1405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1407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16.5" customHeight="1">
      <c r="A312" s="35"/>
      <c r="B312" s="36"/>
      <c r="C312" s="224" t="s">
        <v>1272</v>
      </c>
      <c r="D312" s="224" t="s">
        <v>239</v>
      </c>
      <c r="E312" s="225" t="s">
        <v>1408</v>
      </c>
      <c r="F312" s="226" t="s">
        <v>1409</v>
      </c>
      <c r="G312" s="227" t="s">
        <v>1150</v>
      </c>
      <c r="H312" s="228">
        <v>74</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1410</v>
      </c>
    </row>
    <row r="313" s="2" customFormat="1">
      <c r="A313" s="35"/>
      <c r="B313" s="36"/>
      <c r="C313" s="37"/>
      <c r="D313" s="238" t="s">
        <v>244</v>
      </c>
      <c r="E313" s="37"/>
      <c r="F313" s="239" t="s">
        <v>1409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1411</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1412</v>
      </c>
      <c r="D315" s="224" t="s">
        <v>239</v>
      </c>
      <c r="E315" s="225" t="s">
        <v>1413</v>
      </c>
      <c r="F315" s="226" t="s">
        <v>1414</v>
      </c>
      <c r="G315" s="227" t="s">
        <v>1150</v>
      </c>
      <c r="H315" s="228">
        <v>42.844999999999999</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1415</v>
      </c>
    </row>
    <row r="316" s="2" customFormat="1">
      <c r="A316" s="35"/>
      <c r="B316" s="36"/>
      <c r="C316" s="37"/>
      <c r="D316" s="238" t="s">
        <v>244</v>
      </c>
      <c r="E316" s="37"/>
      <c r="F316" s="239" t="s">
        <v>1414</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1416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1277</v>
      </c>
      <c r="D318" s="224" t="s">
        <v>239</v>
      </c>
      <c r="E318" s="225" t="s">
        <v>1417</v>
      </c>
      <c r="F318" s="226" t="s">
        <v>1418</v>
      </c>
      <c r="G318" s="227" t="s">
        <v>1150</v>
      </c>
      <c r="H318" s="228">
        <v>48.707999999999998</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1419</v>
      </c>
    </row>
    <row r="319" s="2" customFormat="1">
      <c r="A319" s="35"/>
      <c r="B319" s="36"/>
      <c r="C319" s="37"/>
      <c r="D319" s="238" t="s">
        <v>244</v>
      </c>
      <c r="E319" s="37"/>
      <c r="F319" s="239" t="s">
        <v>1418</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1420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16.5" customHeight="1">
      <c r="A321" s="35"/>
      <c r="B321" s="36"/>
      <c r="C321" s="224" t="s">
        <v>1421</v>
      </c>
      <c r="D321" s="224" t="s">
        <v>239</v>
      </c>
      <c r="E321" s="225" t="s">
        <v>1422</v>
      </c>
      <c r="F321" s="226" t="s">
        <v>1423</v>
      </c>
      <c r="G321" s="227" t="s">
        <v>1139</v>
      </c>
      <c r="H321" s="228">
        <v>18.265999999999998</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1424</v>
      </c>
    </row>
    <row r="322" s="2" customFormat="1">
      <c r="A322" s="35"/>
      <c r="B322" s="36"/>
      <c r="C322" s="37"/>
      <c r="D322" s="238" t="s">
        <v>244</v>
      </c>
      <c r="E322" s="37"/>
      <c r="F322" s="239" t="s">
        <v>1423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1425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16.5" customHeight="1">
      <c r="A324" s="35"/>
      <c r="B324" s="36"/>
      <c r="C324" s="224" t="s">
        <v>1282</v>
      </c>
      <c r="D324" s="224" t="s">
        <v>239</v>
      </c>
      <c r="E324" s="225" t="s">
        <v>1426</v>
      </c>
      <c r="F324" s="226" t="s">
        <v>1427</v>
      </c>
      <c r="G324" s="227" t="s">
        <v>1139</v>
      </c>
      <c r="H324" s="228">
        <v>12.779</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1428</v>
      </c>
    </row>
    <row r="325" s="2" customFormat="1">
      <c r="A325" s="35"/>
      <c r="B325" s="36"/>
      <c r="C325" s="37"/>
      <c r="D325" s="238" t="s">
        <v>244</v>
      </c>
      <c r="E325" s="37"/>
      <c r="F325" s="239" t="s">
        <v>1427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1429</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16.5" customHeight="1">
      <c r="A327" s="35"/>
      <c r="B327" s="36"/>
      <c r="C327" s="224" t="s">
        <v>1430</v>
      </c>
      <c r="D327" s="224" t="s">
        <v>239</v>
      </c>
      <c r="E327" s="225" t="s">
        <v>1431</v>
      </c>
      <c r="F327" s="226" t="s">
        <v>1432</v>
      </c>
      <c r="G327" s="227" t="s">
        <v>1150</v>
      </c>
      <c r="H327" s="228">
        <v>155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1433</v>
      </c>
    </row>
    <row r="328" s="2" customFormat="1">
      <c r="A328" s="35"/>
      <c r="B328" s="36"/>
      <c r="C328" s="37"/>
      <c r="D328" s="238" t="s">
        <v>244</v>
      </c>
      <c r="E328" s="37"/>
      <c r="F328" s="239" t="s">
        <v>1432</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1434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1328</v>
      </c>
      <c r="D330" s="224" t="s">
        <v>239</v>
      </c>
      <c r="E330" s="225" t="s">
        <v>1435</v>
      </c>
      <c r="F330" s="226" t="s">
        <v>1436</v>
      </c>
      <c r="G330" s="227" t="s">
        <v>1150</v>
      </c>
      <c r="H330" s="228">
        <v>6.2999999999999998</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1437</v>
      </c>
    </row>
    <row r="331" s="2" customFormat="1">
      <c r="A331" s="35"/>
      <c r="B331" s="36"/>
      <c r="C331" s="37"/>
      <c r="D331" s="238" t="s">
        <v>244</v>
      </c>
      <c r="E331" s="37"/>
      <c r="F331" s="239" t="s">
        <v>1436</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1438</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4.15" customHeight="1">
      <c r="A333" s="35"/>
      <c r="B333" s="36"/>
      <c r="C333" s="224" t="s">
        <v>1439</v>
      </c>
      <c r="D333" s="224" t="s">
        <v>239</v>
      </c>
      <c r="E333" s="225" t="s">
        <v>1440</v>
      </c>
      <c r="F333" s="226" t="s">
        <v>1441</v>
      </c>
      <c r="G333" s="227" t="s">
        <v>249</v>
      </c>
      <c r="H333" s="228">
        <v>9</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1442</v>
      </c>
    </row>
    <row r="334" s="2" customFormat="1">
      <c r="A334" s="35"/>
      <c r="B334" s="36"/>
      <c r="C334" s="37"/>
      <c r="D334" s="238" t="s">
        <v>244</v>
      </c>
      <c r="E334" s="37"/>
      <c r="F334" s="239" t="s">
        <v>1441</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1443</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21.75" customHeight="1">
      <c r="A336" s="35"/>
      <c r="B336" s="36"/>
      <c r="C336" s="224" t="s">
        <v>1332</v>
      </c>
      <c r="D336" s="224" t="s">
        <v>239</v>
      </c>
      <c r="E336" s="225" t="s">
        <v>1444</v>
      </c>
      <c r="F336" s="226" t="s">
        <v>1445</v>
      </c>
      <c r="G336" s="227" t="s">
        <v>1150</v>
      </c>
      <c r="H336" s="228">
        <v>4</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1446</v>
      </c>
    </row>
    <row r="337" s="2" customFormat="1">
      <c r="A337" s="35"/>
      <c r="B337" s="36"/>
      <c r="C337" s="37"/>
      <c r="D337" s="238" t="s">
        <v>244</v>
      </c>
      <c r="E337" s="37"/>
      <c r="F337" s="239" t="s">
        <v>1445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1447</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16.5" customHeight="1">
      <c r="A339" s="35"/>
      <c r="B339" s="36"/>
      <c r="C339" s="224" t="s">
        <v>1448</v>
      </c>
      <c r="D339" s="224" t="s">
        <v>239</v>
      </c>
      <c r="E339" s="225" t="s">
        <v>1449</v>
      </c>
      <c r="F339" s="226" t="s">
        <v>1450</v>
      </c>
      <c r="G339" s="227" t="s">
        <v>249</v>
      </c>
      <c r="H339" s="228">
        <v>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261</v>
      </c>
    </row>
    <row r="340" s="2" customFormat="1">
      <c r="A340" s="35"/>
      <c r="B340" s="36"/>
      <c r="C340" s="37"/>
      <c r="D340" s="238" t="s">
        <v>244</v>
      </c>
      <c r="E340" s="37"/>
      <c r="F340" s="239" t="s">
        <v>1450</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1451</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1337</v>
      </c>
      <c r="D342" s="224" t="s">
        <v>239</v>
      </c>
      <c r="E342" s="225" t="s">
        <v>1452</v>
      </c>
      <c r="F342" s="226" t="s">
        <v>1453</v>
      </c>
      <c r="G342" s="227" t="s">
        <v>242</v>
      </c>
      <c r="H342" s="228">
        <v>6.2999999999999998</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1454</v>
      </c>
    </row>
    <row r="343" s="2" customFormat="1">
      <c r="A343" s="35"/>
      <c r="B343" s="36"/>
      <c r="C343" s="37"/>
      <c r="D343" s="238" t="s">
        <v>244</v>
      </c>
      <c r="E343" s="37"/>
      <c r="F343" s="239" t="s">
        <v>1453</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1411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1455</v>
      </c>
      <c r="D345" s="224" t="s">
        <v>239</v>
      </c>
      <c r="E345" s="225" t="s">
        <v>1456</v>
      </c>
      <c r="F345" s="226" t="s">
        <v>1457</v>
      </c>
      <c r="G345" s="227" t="s">
        <v>249</v>
      </c>
      <c r="H345" s="228">
        <v>10</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1458</v>
      </c>
    </row>
    <row r="346" s="2" customFormat="1">
      <c r="A346" s="35"/>
      <c r="B346" s="36"/>
      <c r="C346" s="37"/>
      <c r="D346" s="238" t="s">
        <v>244</v>
      </c>
      <c r="E346" s="37"/>
      <c r="F346" s="239" t="s">
        <v>1457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1411</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24.15" customHeight="1">
      <c r="A348" s="35"/>
      <c r="B348" s="36"/>
      <c r="C348" s="224" t="s">
        <v>1341</v>
      </c>
      <c r="D348" s="224" t="s">
        <v>239</v>
      </c>
      <c r="E348" s="225" t="s">
        <v>1459</v>
      </c>
      <c r="F348" s="226" t="s">
        <v>1460</v>
      </c>
      <c r="G348" s="227" t="s">
        <v>249</v>
      </c>
      <c r="H348" s="228">
        <v>22</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1461</v>
      </c>
    </row>
    <row r="349" s="2" customFormat="1">
      <c r="A349" s="35"/>
      <c r="B349" s="36"/>
      <c r="C349" s="37"/>
      <c r="D349" s="238" t="s">
        <v>244</v>
      </c>
      <c r="E349" s="37"/>
      <c r="F349" s="239" t="s">
        <v>1460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1411</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1462</v>
      </c>
      <c r="D351" s="224" t="s">
        <v>239</v>
      </c>
      <c r="E351" s="225" t="s">
        <v>1463</v>
      </c>
      <c r="F351" s="226" t="s">
        <v>1464</v>
      </c>
      <c r="G351" s="227" t="s">
        <v>249</v>
      </c>
      <c r="H351" s="228">
        <v>2</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1465</v>
      </c>
    </row>
    <row r="352" s="2" customFormat="1">
      <c r="A352" s="35"/>
      <c r="B352" s="36"/>
      <c r="C352" s="37"/>
      <c r="D352" s="238" t="s">
        <v>244</v>
      </c>
      <c r="E352" s="37"/>
      <c r="F352" s="239" t="s">
        <v>1464</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1411</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1346</v>
      </c>
      <c r="D354" s="224" t="s">
        <v>239</v>
      </c>
      <c r="E354" s="225" t="s">
        <v>1466</v>
      </c>
      <c r="F354" s="226" t="s">
        <v>1467</v>
      </c>
      <c r="G354" s="227" t="s">
        <v>1139</v>
      </c>
      <c r="H354" s="228">
        <v>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1468</v>
      </c>
    </row>
    <row r="355" s="2" customFormat="1">
      <c r="A355" s="35"/>
      <c r="B355" s="36"/>
      <c r="C355" s="37"/>
      <c r="D355" s="238" t="s">
        <v>244</v>
      </c>
      <c r="E355" s="37"/>
      <c r="F355" s="239" t="s">
        <v>1467</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1411</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1469</v>
      </c>
      <c r="D357" s="224" t="s">
        <v>239</v>
      </c>
      <c r="E357" s="225" t="s">
        <v>1470</v>
      </c>
      <c r="F357" s="226" t="s">
        <v>1471</v>
      </c>
      <c r="G357" s="227" t="s">
        <v>1139</v>
      </c>
      <c r="H357" s="228">
        <v>1.9379999999999999</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1472</v>
      </c>
    </row>
    <row r="358" s="2" customFormat="1">
      <c r="A358" s="35"/>
      <c r="B358" s="36"/>
      <c r="C358" s="37"/>
      <c r="D358" s="238" t="s">
        <v>244</v>
      </c>
      <c r="E358" s="37"/>
      <c r="F358" s="239" t="s">
        <v>1471</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1411</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1349</v>
      </c>
      <c r="D360" s="224" t="s">
        <v>239</v>
      </c>
      <c r="E360" s="225" t="s">
        <v>1473</v>
      </c>
      <c r="F360" s="226" t="s">
        <v>1474</v>
      </c>
      <c r="G360" s="227" t="s">
        <v>1139</v>
      </c>
      <c r="H360" s="228">
        <v>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1475</v>
      </c>
    </row>
    <row r="361" s="2" customFormat="1">
      <c r="A361" s="35"/>
      <c r="B361" s="36"/>
      <c r="C361" s="37"/>
      <c r="D361" s="238" t="s">
        <v>244</v>
      </c>
      <c r="E361" s="37"/>
      <c r="F361" s="239" t="s">
        <v>1474</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1411</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1476</v>
      </c>
      <c r="D363" s="224" t="s">
        <v>239</v>
      </c>
      <c r="E363" s="225" t="s">
        <v>1477</v>
      </c>
      <c r="F363" s="226" t="s">
        <v>1478</v>
      </c>
      <c r="G363" s="227" t="s">
        <v>242</v>
      </c>
      <c r="H363" s="228">
        <v>8</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1479</v>
      </c>
    </row>
    <row r="364" s="2" customFormat="1">
      <c r="A364" s="35"/>
      <c r="B364" s="36"/>
      <c r="C364" s="37"/>
      <c r="D364" s="238" t="s">
        <v>244</v>
      </c>
      <c r="E364" s="37"/>
      <c r="F364" s="239" t="s">
        <v>1480</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1481</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76.35" customHeight="1">
      <c r="A366" s="35"/>
      <c r="B366" s="36"/>
      <c r="C366" s="224" t="s">
        <v>1354</v>
      </c>
      <c r="D366" s="224" t="s">
        <v>239</v>
      </c>
      <c r="E366" s="225" t="s">
        <v>1482</v>
      </c>
      <c r="F366" s="226" t="s">
        <v>1483</v>
      </c>
      <c r="G366" s="227" t="s">
        <v>242</v>
      </c>
      <c r="H366" s="228">
        <v>9</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1484</v>
      </c>
    </row>
    <row r="367" s="2" customFormat="1">
      <c r="A367" s="35"/>
      <c r="B367" s="36"/>
      <c r="C367" s="37"/>
      <c r="D367" s="238" t="s">
        <v>244</v>
      </c>
      <c r="E367" s="37"/>
      <c r="F367" s="239" t="s">
        <v>1485</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1486</v>
      </c>
      <c r="G368" s="37"/>
      <c r="H368" s="37"/>
      <c r="I368" s="240"/>
      <c r="J368" s="37"/>
      <c r="K368" s="37"/>
      <c r="L368" s="41"/>
      <c r="M368" s="256"/>
      <c r="N368" s="257"/>
      <c r="O368" s="258"/>
      <c r="P368" s="258"/>
      <c r="Q368" s="258"/>
      <c r="R368" s="258"/>
      <c r="S368" s="258"/>
      <c r="T368" s="259"/>
      <c r="U368" s="35"/>
      <c r="V368" s="35"/>
      <c r="W368" s="35"/>
      <c r="X368" s="35"/>
      <c r="Y368" s="35"/>
      <c r="Z368" s="35"/>
      <c r="AA368" s="35"/>
      <c r="AB368" s="35"/>
      <c r="AC368" s="35"/>
      <c r="AD368" s="35"/>
      <c r="AE368" s="35"/>
      <c r="AT368" s="14" t="s">
        <v>993</v>
      </c>
      <c r="AU368" s="14" t="s">
        <v>73</v>
      </c>
    </row>
    <row r="369" s="2" customFormat="1" ht="6.96" customHeight="1">
      <c r="A369" s="35"/>
      <c r="B369" s="63"/>
      <c r="C369" s="64"/>
      <c r="D369" s="64"/>
      <c r="E369" s="64"/>
      <c r="F369" s="64"/>
      <c r="G369" s="64"/>
      <c r="H369" s="64"/>
      <c r="I369" s="64"/>
      <c r="J369" s="64"/>
      <c r="K369" s="64"/>
      <c r="L369" s="41"/>
      <c r="M369" s="35"/>
      <c r="O369" s="35"/>
      <c r="P369" s="35"/>
      <c r="Q369" s="35"/>
      <c r="R369" s="35"/>
      <c r="S369" s="35"/>
      <c r="T369" s="35"/>
      <c r="U369" s="35"/>
      <c r="V369" s="35"/>
      <c r="W369" s="35"/>
      <c r="X369" s="35"/>
      <c r="Y369" s="35"/>
      <c r="Z369" s="35"/>
      <c r="AA369" s="35"/>
      <c r="AB369" s="35"/>
      <c r="AC369" s="35"/>
      <c r="AD369" s="35"/>
      <c r="AE369" s="35"/>
    </row>
  </sheetData>
  <sheetProtection sheet="1" autoFilter="0" formatColumns="0" formatRows="0" objects="1" scenarios="1" spinCount="100000" saltValue="MtC+3koNKYbo/5jNyx6yu62l5XIdRTU25SDbJAkMWTTk/5aJsx0jsohmk/u241qC7SggEaj/GR9UN5qH4Q0Z9g==" hashValue="7Q3xa7kWxTSQbMnfPDUpNh1oYa/PdbPuhfMLog6vbgXjRoLJ7M+pK30VWltX8aKKcXy6znPQx5c7t76ckfd1Wg==" algorithmName="SHA-512" password="CC35"/>
  <autoFilter ref="C115:K36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1487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ROUND((SUM(BE116:BE374)),  2)</f>
        <v>0</v>
      </c>
      <c r="G33" s="35"/>
      <c r="H33" s="35"/>
      <c r="I33" s="162">
        <v>0.20999999999999999</v>
      </c>
      <c r="J33" s="161">
        <f>ROUND(((SUM(BE116:BE374))*I33),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ROUND((SUM(BF116:BF374)),  2)</f>
        <v>0</v>
      </c>
      <c r="G34" s="35"/>
      <c r="H34" s="35"/>
      <c r="I34" s="162">
        <v>0.12</v>
      </c>
      <c r="J34" s="161">
        <f>ROUND(((SUM(BF116:BF374))*I34),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SUM(P117:P374)</f>
        <v>0</v>
      </c>
      <c r="Q116" s="101"/>
      <c r="R116" s="207">
        <f>SUM(R117:R374)</f>
        <v>0</v>
      </c>
      <c r="S116" s="101"/>
      <c r="T116" s="208">
        <f>SUM(T117:T374)</f>
        <v>0</v>
      </c>
      <c r="U116" s="35"/>
      <c r="V116" s="35"/>
      <c r="W116" s="35"/>
      <c r="X116" s="35"/>
      <c r="Y116" s="35"/>
      <c r="Z116" s="35"/>
      <c r="AA116" s="35"/>
      <c r="AB116" s="35"/>
      <c r="AC116" s="35"/>
      <c r="AD116" s="35"/>
      <c r="AE116" s="35"/>
      <c r="AT116" s="14" t="s">
        <v>72</v>
      </c>
      <c r="AU116" s="14" t="s">
        <v>219</v>
      </c>
      <c r="BK116" s="209">
        <f>SUM(BK117:BK374)</f>
        <v>0</v>
      </c>
    </row>
    <row r="117" s="2" customFormat="1" ht="62.7" customHeight="1">
      <c r="A117" s="35"/>
      <c r="B117" s="36"/>
      <c r="C117" s="224" t="s">
        <v>80</v>
      </c>
      <c r="D117" s="224" t="s">
        <v>239</v>
      </c>
      <c r="E117" s="225" t="s">
        <v>1488</v>
      </c>
      <c r="F117" s="226" t="s">
        <v>1489</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1490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1492</v>
      </c>
      <c r="F123" s="226" t="s">
        <v>1493</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1494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1495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1496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1497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1498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1499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1500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1501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1502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1503</v>
      </c>
      <c r="F150" s="226" t="s">
        <v>1504</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1506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1507</v>
      </c>
      <c r="F153" s="226" t="s">
        <v>1508</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1510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1513</v>
      </c>
      <c r="F162" s="226" t="s">
        <v>1514</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1516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1517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1518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1519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1520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1521</v>
      </c>
      <c r="F177" s="226" t="s">
        <v>1522</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1523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1524</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1525</v>
      </c>
      <c r="F183" s="226" t="s">
        <v>1526</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1528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1529</v>
      </c>
      <c r="F186" s="226" t="s">
        <v>1530</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1530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1531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1532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1532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1533</v>
      </c>
      <c r="F195" s="226" t="s">
        <v>1534</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1534</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1532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1537</v>
      </c>
      <c r="F204" s="226" t="s">
        <v>1538</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1540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1541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1542</v>
      </c>
      <c r="F210" s="226" t="s">
        <v>1543</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1544</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1545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1546</v>
      </c>
      <c r="F213" s="226" t="s">
        <v>1547</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1549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1550</v>
      </c>
      <c r="F216" s="226" t="s">
        <v>1551</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1553</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1554</v>
      </c>
      <c r="F219" s="226" t="s">
        <v>1555</v>
      </c>
      <c r="G219" s="227" t="s">
        <v>249</v>
      </c>
      <c r="H219" s="228">
        <v>159.822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1556</v>
      </c>
    </row>
    <row r="220" s="2" customFormat="1">
      <c r="A220" s="35"/>
      <c r="B220" s="36"/>
      <c r="C220" s="37"/>
      <c r="D220" s="238" t="s">
        <v>244</v>
      </c>
      <c r="E220" s="37"/>
      <c r="F220" s="239" t="s">
        <v>1555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1557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1558</v>
      </c>
      <c r="F222" s="226" t="s">
        <v>1559</v>
      </c>
      <c r="G222" s="227" t="s">
        <v>1178</v>
      </c>
      <c r="H222" s="228">
        <v>19.466000000000001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1282</v>
      </c>
    </row>
    <row r="223" s="2" customFormat="1">
      <c r="A223" s="35"/>
      <c r="B223" s="36"/>
      <c r="C223" s="37"/>
      <c r="D223" s="238" t="s">
        <v>244</v>
      </c>
      <c r="E223" s="37"/>
      <c r="F223" s="239" t="s">
        <v>1560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1561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1562</v>
      </c>
      <c r="F225" s="226" t="s">
        <v>1563</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1328</v>
      </c>
    </row>
    <row r="226" s="2" customFormat="1">
      <c r="A226" s="35"/>
      <c r="B226" s="36"/>
      <c r="C226" s="37"/>
      <c r="D226" s="238" t="s">
        <v>244</v>
      </c>
      <c r="E226" s="37"/>
      <c r="F226" s="239" t="s">
        <v>1563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1564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1565</v>
      </c>
      <c r="F228" s="226" t="s">
        <v>1566</v>
      </c>
      <c r="G228" s="227" t="s">
        <v>327</v>
      </c>
      <c r="H228" s="228">
        <v>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1564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1567</v>
      </c>
      <c r="F231" s="226" t="s">
        <v>1568</v>
      </c>
      <c r="G231" s="227" t="s">
        <v>242</v>
      </c>
      <c r="H231" s="228">
        <v>26</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1568</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1569</v>
      </c>
      <c r="F233" s="245" t="s">
        <v>1570</v>
      </c>
      <c r="G233" s="246" t="s">
        <v>242</v>
      </c>
      <c r="H233" s="247">
        <v>26</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1341</v>
      </c>
    </row>
    <row r="234" s="2" customFormat="1">
      <c r="A234" s="35"/>
      <c r="B234" s="36"/>
      <c r="C234" s="37"/>
      <c r="D234" s="238" t="s">
        <v>244</v>
      </c>
      <c r="E234" s="37"/>
      <c r="F234" s="239" t="s">
        <v>1570</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1571</v>
      </c>
      <c r="F235" s="226" t="s">
        <v>1572</v>
      </c>
      <c r="G235" s="227" t="s">
        <v>242</v>
      </c>
      <c r="H235" s="228">
        <v>68</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1346</v>
      </c>
    </row>
    <row r="236" s="2" customFormat="1">
      <c r="A236" s="35"/>
      <c r="B236" s="36"/>
      <c r="C236" s="37"/>
      <c r="D236" s="238" t="s">
        <v>244</v>
      </c>
      <c r="E236" s="37"/>
      <c r="F236" s="239" t="s">
        <v>1573</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1574</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1575</v>
      </c>
      <c r="F238" s="245" t="s">
        <v>1576</v>
      </c>
      <c r="G238" s="246" t="s">
        <v>242</v>
      </c>
      <c r="H238" s="247">
        <v>40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1349</v>
      </c>
    </row>
    <row r="239" s="2" customFormat="1">
      <c r="A239" s="35"/>
      <c r="B239" s="36"/>
      <c r="C239" s="37"/>
      <c r="D239" s="238" t="s">
        <v>244</v>
      </c>
      <c r="E239" s="37"/>
      <c r="F239" s="239" t="s">
        <v>1576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1577</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1575</v>
      </c>
      <c r="F241" s="245" t="s">
        <v>1576</v>
      </c>
      <c r="G241" s="246" t="s">
        <v>242</v>
      </c>
      <c r="H241" s="247">
        <v>28</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1578</v>
      </c>
    </row>
    <row r="242" s="2" customFormat="1">
      <c r="A242" s="35"/>
      <c r="B242" s="36"/>
      <c r="C242" s="37"/>
      <c r="D242" s="238" t="s">
        <v>244</v>
      </c>
      <c r="E242" s="37"/>
      <c r="F242" s="239" t="s">
        <v>1576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1579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24" t="s">
        <v>1121</v>
      </c>
      <c r="D244" s="224" t="s">
        <v>239</v>
      </c>
      <c r="E244" s="225" t="s">
        <v>1580</v>
      </c>
      <c r="F244" s="226" t="s">
        <v>1581</v>
      </c>
      <c r="G244" s="227" t="s">
        <v>1582</v>
      </c>
      <c r="H244" s="228">
        <v>29</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1583</v>
      </c>
    </row>
    <row r="245" s="2" customFormat="1">
      <c r="A245" s="35"/>
      <c r="B245" s="36"/>
      <c r="C245" s="37"/>
      <c r="D245" s="238" t="s">
        <v>244</v>
      </c>
      <c r="E245" s="37"/>
      <c r="F245" s="239" t="s">
        <v>1581</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1584</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1318</v>
      </c>
      <c r="D247" s="224" t="s">
        <v>239</v>
      </c>
      <c r="E247" s="225" t="s">
        <v>1176</v>
      </c>
      <c r="F247" s="226" t="s">
        <v>1177</v>
      </c>
      <c r="G247" s="227" t="s">
        <v>1178</v>
      </c>
      <c r="H247" s="228">
        <v>2.1160000000000001</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1355</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1585</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18.699999999999999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1360</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1586</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1325</v>
      </c>
      <c r="D253" s="224" t="s">
        <v>239</v>
      </c>
      <c r="E253" s="225" t="s">
        <v>1587</v>
      </c>
      <c r="F253" s="226" t="s">
        <v>1588</v>
      </c>
      <c r="G253" s="227" t="s">
        <v>242</v>
      </c>
      <c r="H253" s="228">
        <v>68</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1365</v>
      </c>
    </row>
    <row r="254" s="2" customFormat="1">
      <c r="A254" s="35"/>
      <c r="B254" s="36"/>
      <c r="C254" s="37"/>
      <c r="D254" s="238" t="s">
        <v>244</v>
      </c>
      <c r="E254" s="37"/>
      <c r="F254" s="239" t="s">
        <v>1588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1589</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1590</v>
      </c>
      <c r="F256" s="226" t="s">
        <v>1591</v>
      </c>
      <c r="G256" s="227" t="s">
        <v>242</v>
      </c>
      <c r="H256" s="228">
        <v>40</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1370</v>
      </c>
    </row>
    <row r="257" s="2" customFormat="1">
      <c r="A257" s="35"/>
      <c r="B257" s="36"/>
      <c r="C257" s="37"/>
      <c r="D257" s="238" t="s">
        <v>244</v>
      </c>
      <c r="E257" s="37"/>
      <c r="F257" s="239" t="s">
        <v>1591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1592</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1334</v>
      </c>
      <c r="D259" s="224" t="s">
        <v>239</v>
      </c>
      <c r="E259" s="225" t="s">
        <v>1100</v>
      </c>
      <c r="F259" s="226" t="s">
        <v>1101</v>
      </c>
      <c r="G259" s="227" t="s">
        <v>242</v>
      </c>
      <c r="H259" s="228">
        <v>40</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1374</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1593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80</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1379</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1594</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1343</v>
      </c>
      <c r="D265" s="224" t="s">
        <v>239</v>
      </c>
      <c r="E265" s="225" t="s">
        <v>1229</v>
      </c>
      <c r="F265" s="226" t="s">
        <v>1230</v>
      </c>
      <c r="G265" s="227" t="s">
        <v>1178</v>
      </c>
      <c r="H265" s="228">
        <v>76.471999999999994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1383</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1595</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1265</v>
      </c>
      <c r="F268" s="226" t="s">
        <v>1266</v>
      </c>
      <c r="G268" s="227" t="s">
        <v>1267</v>
      </c>
      <c r="H268" s="228">
        <v>243</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1388</v>
      </c>
    </row>
    <row r="269" s="2" customFormat="1">
      <c r="A269" s="35"/>
      <c r="B269" s="36"/>
      <c r="C269" s="37"/>
      <c r="D269" s="238" t="s">
        <v>244</v>
      </c>
      <c r="E269" s="37"/>
      <c r="F269" s="239" t="s">
        <v>1268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1596</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1351</v>
      </c>
      <c r="D271" s="224" t="s">
        <v>239</v>
      </c>
      <c r="E271" s="225" t="s">
        <v>1270</v>
      </c>
      <c r="F271" s="226" t="s">
        <v>1271</v>
      </c>
      <c r="G271" s="227" t="s">
        <v>1267</v>
      </c>
      <c r="H271" s="228">
        <v>40</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1392</v>
      </c>
    </row>
    <row r="272" s="2" customFormat="1">
      <c r="A272" s="35"/>
      <c r="B272" s="36"/>
      <c r="C272" s="37"/>
      <c r="D272" s="238" t="s">
        <v>244</v>
      </c>
      <c r="E272" s="37"/>
      <c r="F272" s="239" t="s">
        <v>1273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1597</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1275</v>
      </c>
      <c r="F274" s="226" t="s">
        <v>1276</v>
      </c>
      <c r="G274" s="227" t="s">
        <v>249</v>
      </c>
      <c r="H274" s="228">
        <v>200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1397</v>
      </c>
    </row>
    <row r="275" s="2" customFormat="1">
      <c r="A275" s="35"/>
      <c r="B275" s="36"/>
      <c r="C275" s="37"/>
      <c r="D275" s="238" t="s">
        <v>244</v>
      </c>
      <c r="E275" s="37"/>
      <c r="F275" s="239" t="s">
        <v>1278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1598</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1357</v>
      </c>
      <c r="D277" s="224" t="s">
        <v>239</v>
      </c>
      <c r="E277" s="225" t="s">
        <v>1280</v>
      </c>
      <c r="F277" s="226" t="s">
        <v>1281</v>
      </c>
      <c r="G277" s="227" t="s">
        <v>249</v>
      </c>
      <c r="H277" s="228">
        <v>200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1599</v>
      </c>
    </row>
    <row r="278" s="2" customFormat="1">
      <c r="A278" s="35"/>
      <c r="B278" s="36"/>
      <c r="C278" s="37"/>
      <c r="D278" s="238" t="s">
        <v>244</v>
      </c>
      <c r="E278" s="37"/>
      <c r="F278" s="239" t="s">
        <v>1283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1598</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1600</v>
      </c>
      <c r="F280" s="226" t="s">
        <v>1601</v>
      </c>
      <c r="G280" s="227" t="s">
        <v>249</v>
      </c>
      <c r="H280" s="228">
        <v>2670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1406</v>
      </c>
    </row>
    <row r="281" s="2" customFormat="1">
      <c r="A281" s="35"/>
      <c r="B281" s="36"/>
      <c r="C281" s="37"/>
      <c r="D281" s="238" t="s">
        <v>244</v>
      </c>
      <c r="E281" s="37"/>
      <c r="F281" s="239" t="s">
        <v>1601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1602</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1367</v>
      </c>
      <c r="D283" s="224" t="s">
        <v>239</v>
      </c>
      <c r="E283" s="225" t="s">
        <v>1603</v>
      </c>
      <c r="F283" s="226" t="s">
        <v>1604</v>
      </c>
      <c r="G283" s="227" t="s">
        <v>249</v>
      </c>
      <c r="H283" s="228">
        <v>2670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1410</v>
      </c>
    </row>
    <row r="284" s="2" customFormat="1">
      <c r="A284" s="35"/>
      <c r="B284" s="36"/>
      <c r="C284" s="37"/>
      <c r="D284" s="238" t="s">
        <v>244</v>
      </c>
      <c r="E284" s="37"/>
      <c r="F284" s="239" t="s">
        <v>1604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1602</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1605</v>
      </c>
      <c r="F286" s="226" t="s">
        <v>1606</v>
      </c>
      <c r="G286" s="227" t="s">
        <v>249</v>
      </c>
      <c r="H286" s="228">
        <v>2660.7240000000002</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1415</v>
      </c>
    </row>
    <row r="287" s="2" customFormat="1">
      <c r="A287" s="35"/>
      <c r="B287" s="36"/>
      <c r="C287" s="37"/>
      <c r="D287" s="238" t="s">
        <v>244</v>
      </c>
      <c r="E287" s="37"/>
      <c r="F287" s="239" t="s">
        <v>1607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1608</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55.5" customHeight="1">
      <c r="A289" s="35"/>
      <c r="B289" s="36"/>
      <c r="C289" s="224" t="s">
        <v>1376</v>
      </c>
      <c r="D289" s="224" t="s">
        <v>239</v>
      </c>
      <c r="E289" s="225" t="s">
        <v>1326</v>
      </c>
      <c r="F289" s="226" t="s">
        <v>1327</v>
      </c>
      <c r="G289" s="227" t="s">
        <v>242</v>
      </c>
      <c r="H289" s="228">
        <v>30</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1609</v>
      </c>
    </row>
    <row r="290" s="2" customFormat="1">
      <c r="A290" s="35"/>
      <c r="B290" s="36"/>
      <c r="C290" s="37"/>
      <c r="D290" s="238" t="s">
        <v>244</v>
      </c>
      <c r="E290" s="37"/>
      <c r="F290" s="239" t="s">
        <v>1327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1610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24.15" customHeight="1">
      <c r="A292" s="35"/>
      <c r="B292" s="36"/>
      <c r="C292" s="224" t="s">
        <v>1259</v>
      </c>
      <c r="D292" s="224" t="s">
        <v>239</v>
      </c>
      <c r="E292" s="225" t="s">
        <v>1330</v>
      </c>
      <c r="F292" s="226" t="s">
        <v>1331</v>
      </c>
      <c r="G292" s="227" t="s">
        <v>242</v>
      </c>
      <c r="H292" s="228">
        <v>30</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1611</v>
      </c>
    </row>
    <row r="293" s="2" customFormat="1">
      <c r="A293" s="35"/>
      <c r="B293" s="36"/>
      <c r="C293" s="37"/>
      <c r="D293" s="238" t="s">
        <v>244</v>
      </c>
      <c r="E293" s="37"/>
      <c r="F293" s="239" t="s">
        <v>1331</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1610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44.25" customHeight="1">
      <c r="A295" s="35"/>
      <c r="B295" s="36"/>
      <c r="C295" s="224" t="s">
        <v>1385</v>
      </c>
      <c r="D295" s="224" t="s">
        <v>239</v>
      </c>
      <c r="E295" s="225" t="s">
        <v>1612</v>
      </c>
      <c r="F295" s="226" t="s">
        <v>1613</v>
      </c>
      <c r="G295" s="227" t="s">
        <v>1150</v>
      </c>
      <c r="H295" s="228">
        <v>13</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1614</v>
      </c>
    </row>
    <row r="296" s="2" customFormat="1">
      <c r="A296" s="35"/>
      <c r="B296" s="36"/>
      <c r="C296" s="37"/>
      <c r="D296" s="238" t="s">
        <v>244</v>
      </c>
      <c r="E296" s="37"/>
      <c r="F296" s="239" t="s">
        <v>1613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1615</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49.05" customHeight="1">
      <c r="A298" s="35"/>
      <c r="B298" s="36"/>
      <c r="C298" s="224" t="s">
        <v>1263</v>
      </c>
      <c r="D298" s="224" t="s">
        <v>239</v>
      </c>
      <c r="E298" s="225" t="s">
        <v>1616</v>
      </c>
      <c r="F298" s="226" t="s">
        <v>1617</v>
      </c>
      <c r="G298" s="227" t="s">
        <v>1150</v>
      </c>
      <c r="H298" s="228">
        <v>13</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1437</v>
      </c>
    </row>
    <row r="299" s="2" customFormat="1">
      <c r="A299" s="35"/>
      <c r="B299" s="36"/>
      <c r="C299" s="37"/>
      <c r="D299" s="238" t="s">
        <v>244</v>
      </c>
      <c r="E299" s="37"/>
      <c r="F299" s="239" t="s">
        <v>1617</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1615</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76.35" customHeight="1">
      <c r="A301" s="35"/>
      <c r="B301" s="36"/>
      <c r="C301" s="224" t="s">
        <v>1394</v>
      </c>
      <c r="D301" s="224" t="s">
        <v>239</v>
      </c>
      <c r="E301" s="225" t="s">
        <v>1618</v>
      </c>
      <c r="F301" s="226" t="s">
        <v>1619</v>
      </c>
      <c r="G301" s="227" t="s">
        <v>242</v>
      </c>
      <c r="H301" s="228">
        <v>10</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1442</v>
      </c>
    </row>
    <row r="302" s="2" customFormat="1">
      <c r="A302" s="35"/>
      <c r="B302" s="36"/>
      <c r="C302" s="37"/>
      <c r="D302" s="238" t="s">
        <v>244</v>
      </c>
      <c r="E302" s="37"/>
      <c r="F302" s="239" t="s">
        <v>1620</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ht="16.5" customHeight="1">
      <c r="A303" s="35"/>
      <c r="B303" s="36"/>
      <c r="C303" s="224" t="s">
        <v>357</v>
      </c>
      <c r="D303" s="224" t="s">
        <v>239</v>
      </c>
      <c r="E303" s="225" t="s">
        <v>1621</v>
      </c>
      <c r="F303" s="226" t="s">
        <v>1622</v>
      </c>
      <c r="G303" s="227" t="s">
        <v>242</v>
      </c>
      <c r="H303" s="228">
        <v>14</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1623</v>
      </c>
    </row>
    <row r="304" s="2" customFormat="1">
      <c r="A304" s="35"/>
      <c r="B304" s="36"/>
      <c r="C304" s="37"/>
      <c r="D304" s="238" t="s">
        <v>244</v>
      </c>
      <c r="E304" s="37"/>
      <c r="F304" s="239" t="s">
        <v>1624</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1625</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24.15" customHeight="1">
      <c r="A306" s="35"/>
      <c r="B306" s="36"/>
      <c r="C306" s="243" t="s">
        <v>1403</v>
      </c>
      <c r="D306" s="243" t="s">
        <v>246</v>
      </c>
      <c r="E306" s="244" t="s">
        <v>1368</v>
      </c>
      <c r="F306" s="245" t="s">
        <v>1626</v>
      </c>
      <c r="G306" s="246" t="s">
        <v>242</v>
      </c>
      <c r="H306" s="247">
        <v>1</v>
      </c>
      <c r="I306" s="248"/>
      <c r="J306" s="249">
        <f>ROUND(I306*H306,2)</f>
        <v>0</v>
      </c>
      <c r="K306" s="250"/>
      <c r="L306" s="251"/>
      <c r="M306" s="252" t="s">
        <v>1</v>
      </c>
      <c r="N306" s="25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277</v>
      </c>
      <c r="AT306" s="236" t="s">
        <v>246</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1446</v>
      </c>
    </row>
    <row r="307" s="2" customFormat="1">
      <c r="A307" s="35"/>
      <c r="B307" s="36"/>
      <c r="C307" s="37"/>
      <c r="D307" s="238" t="s">
        <v>244</v>
      </c>
      <c r="E307" s="37"/>
      <c r="F307" s="239" t="s">
        <v>1626</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ht="24.15" customHeight="1">
      <c r="A308" s="35"/>
      <c r="B308" s="36"/>
      <c r="C308" s="243" t="s">
        <v>1272</v>
      </c>
      <c r="D308" s="243" t="s">
        <v>246</v>
      </c>
      <c r="E308" s="244" t="s">
        <v>1372</v>
      </c>
      <c r="F308" s="245" t="s">
        <v>1627</v>
      </c>
      <c r="G308" s="246" t="s">
        <v>242</v>
      </c>
      <c r="H308" s="247">
        <v>5</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277</v>
      </c>
      <c r="AT308" s="236" t="s">
        <v>246</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261</v>
      </c>
    </row>
    <row r="309" s="2" customFormat="1">
      <c r="A309" s="35"/>
      <c r="B309" s="36"/>
      <c r="C309" s="37"/>
      <c r="D309" s="238" t="s">
        <v>244</v>
      </c>
      <c r="E309" s="37"/>
      <c r="F309" s="239" t="s">
        <v>1627</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ht="24.15" customHeight="1">
      <c r="A310" s="35"/>
      <c r="B310" s="36"/>
      <c r="C310" s="243" t="s">
        <v>1412</v>
      </c>
      <c r="D310" s="243" t="s">
        <v>246</v>
      </c>
      <c r="E310" s="244" t="s">
        <v>1377</v>
      </c>
      <c r="F310" s="245" t="s">
        <v>1628</v>
      </c>
      <c r="G310" s="246" t="s">
        <v>242</v>
      </c>
      <c r="H310" s="247">
        <v>4</v>
      </c>
      <c r="I310" s="248"/>
      <c r="J310" s="249">
        <f>ROUND(I310*H310,2)</f>
        <v>0</v>
      </c>
      <c r="K310" s="250"/>
      <c r="L310" s="251"/>
      <c r="M310" s="252" t="s">
        <v>1</v>
      </c>
      <c r="N310" s="25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277</v>
      </c>
      <c r="AT310" s="236" t="s">
        <v>246</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1454</v>
      </c>
    </row>
    <row r="311" s="2" customFormat="1">
      <c r="A311" s="35"/>
      <c r="B311" s="36"/>
      <c r="C311" s="37"/>
      <c r="D311" s="238" t="s">
        <v>244</v>
      </c>
      <c r="E311" s="37"/>
      <c r="F311" s="239" t="s">
        <v>1628</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ht="76.35" customHeight="1">
      <c r="A312" s="35"/>
      <c r="B312" s="36"/>
      <c r="C312" s="224" t="s">
        <v>1277</v>
      </c>
      <c r="D312" s="224" t="s">
        <v>239</v>
      </c>
      <c r="E312" s="225" t="s">
        <v>1629</v>
      </c>
      <c r="F312" s="226" t="s">
        <v>1630</v>
      </c>
      <c r="G312" s="227" t="s">
        <v>1631</v>
      </c>
      <c r="H312" s="228">
        <v>10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1458</v>
      </c>
    </row>
    <row r="313" s="2" customFormat="1">
      <c r="A313" s="35"/>
      <c r="B313" s="36"/>
      <c r="C313" s="37"/>
      <c r="D313" s="238" t="s">
        <v>244</v>
      </c>
      <c r="E313" s="37"/>
      <c r="F313" s="239" t="s">
        <v>1632</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1633</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24" t="s">
        <v>1421</v>
      </c>
      <c r="D315" s="224" t="s">
        <v>239</v>
      </c>
      <c r="E315" s="225" t="s">
        <v>1634</v>
      </c>
      <c r="F315" s="226" t="s">
        <v>1635</v>
      </c>
      <c r="G315" s="227" t="s">
        <v>1631</v>
      </c>
      <c r="H315" s="228">
        <v>20</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1461</v>
      </c>
    </row>
    <row r="316" s="2" customFormat="1">
      <c r="A316" s="35"/>
      <c r="B316" s="36"/>
      <c r="C316" s="37"/>
      <c r="D316" s="238" t="s">
        <v>244</v>
      </c>
      <c r="E316" s="37"/>
      <c r="F316" s="239" t="s">
        <v>1635</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1636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1282</v>
      </c>
      <c r="D318" s="224" t="s">
        <v>239</v>
      </c>
      <c r="E318" s="225" t="s">
        <v>1637</v>
      </c>
      <c r="F318" s="226" t="s">
        <v>1638</v>
      </c>
      <c r="G318" s="227" t="s">
        <v>1631</v>
      </c>
      <c r="H318" s="228">
        <v>20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1465</v>
      </c>
    </row>
    <row r="319" s="2" customFormat="1">
      <c r="A319" s="35"/>
      <c r="B319" s="36"/>
      <c r="C319" s="37"/>
      <c r="D319" s="238" t="s">
        <v>244</v>
      </c>
      <c r="E319" s="37"/>
      <c r="F319" s="239" t="s">
        <v>1638</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16.5" customHeight="1">
      <c r="A320" s="35"/>
      <c r="B320" s="36"/>
      <c r="C320" s="224" t="s">
        <v>1430</v>
      </c>
      <c r="D320" s="224" t="s">
        <v>239</v>
      </c>
      <c r="E320" s="225" t="s">
        <v>1639</v>
      </c>
      <c r="F320" s="226" t="s">
        <v>1640</v>
      </c>
      <c r="G320" s="227" t="s">
        <v>1631</v>
      </c>
      <c r="H320" s="228">
        <v>20</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1468</v>
      </c>
    </row>
    <row r="321" s="2" customFormat="1">
      <c r="A321" s="35"/>
      <c r="B321" s="36"/>
      <c r="C321" s="37"/>
      <c r="D321" s="238" t="s">
        <v>244</v>
      </c>
      <c r="E321" s="37"/>
      <c r="F321" s="239" t="s">
        <v>1640</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16.5" customHeight="1">
      <c r="A322" s="35"/>
      <c r="B322" s="36"/>
      <c r="C322" s="224" t="s">
        <v>1328</v>
      </c>
      <c r="D322" s="224" t="s">
        <v>239</v>
      </c>
      <c r="E322" s="225" t="s">
        <v>1641</v>
      </c>
      <c r="F322" s="226" t="s">
        <v>1642</v>
      </c>
      <c r="G322" s="227" t="s">
        <v>1631</v>
      </c>
      <c r="H322" s="228">
        <v>20</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258</v>
      </c>
      <c r="AT322" s="236" t="s">
        <v>239</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1472</v>
      </c>
    </row>
    <row r="323" s="2" customFormat="1">
      <c r="A323" s="35"/>
      <c r="B323" s="36"/>
      <c r="C323" s="37"/>
      <c r="D323" s="238" t="s">
        <v>244</v>
      </c>
      <c r="E323" s="37"/>
      <c r="F323" s="239" t="s">
        <v>1642</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16.5" customHeight="1">
      <c r="A324" s="35"/>
      <c r="B324" s="36"/>
      <c r="C324" s="224" t="s">
        <v>1439</v>
      </c>
      <c r="D324" s="224" t="s">
        <v>239</v>
      </c>
      <c r="E324" s="225" t="s">
        <v>1643</v>
      </c>
      <c r="F324" s="226" t="s">
        <v>1644</v>
      </c>
      <c r="G324" s="227" t="s">
        <v>1631</v>
      </c>
      <c r="H324" s="228">
        <v>20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1475</v>
      </c>
    </row>
    <row r="325" s="2" customFormat="1">
      <c r="A325" s="35"/>
      <c r="B325" s="36"/>
      <c r="C325" s="37"/>
      <c r="D325" s="238" t="s">
        <v>244</v>
      </c>
      <c r="E325" s="37"/>
      <c r="F325" s="239" t="s">
        <v>1644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1.75" customHeight="1">
      <c r="A326" s="35"/>
      <c r="B326" s="36"/>
      <c r="C326" s="224" t="s">
        <v>1332</v>
      </c>
      <c r="D326" s="224" t="s">
        <v>239</v>
      </c>
      <c r="E326" s="225" t="s">
        <v>1645</v>
      </c>
      <c r="F326" s="226" t="s">
        <v>1646</v>
      </c>
      <c r="G326" s="227" t="s">
        <v>1631</v>
      </c>
      <c r="H326" s="228">
        <v>10</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1479</v>
      </c>
    </row>
    <row r="327" s="2" customFormat="1">
      <c r="A327" s="35"/>
      <c r="B327" s="36"/>
      <c r="C327" s="37"/>
      <c r="D327" s="238" t="s">
        <v>244</v>
      </c>
      <c r="E327" s="37"/>
      <c r="F327" s="239" t="s">
        <v>1646</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21.75" customHeight="1">
      <c r="A328" s="35"/>
      <c r="B328" s="36"/>
      <c r="C328" s="224" t="s">
        <v>1448</v>
      </c>
      <c r="D328" s="224" t="s">
        <v>239</v>
      </c>
      <c r="E328" s="225" t="s">
        <v>1647</v>
      </c>
      <c r="F328" s="226" t="s">
        <v>1648</v>
      </c>
      <c r="G328" s="227" t="s">
        <v>1631</v>
      </c>
      <c r="H328" s="228">
        <v>10</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1484</v>
      </c>
    </row>
    <row r="329" s="2" customFormat="1">
      <c r="A329" s="35"/>
      <c r="B329" s="36"/>
      <c r="C329" s="37"/>
      <c r="D329" s="238" t="s">
        <v>244</v>
      </c>
      <c r="E329" s="37"/>
      <c r="F329" s="239" t="s">
        <v>1648</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16.5" customHeight="1">
      <c r="A330" s="35"/>
      <c r="B330" s="36"/>
      <c r="C330" s="224" t="s">
        <v>1337</v>
      </c>
      <c r="D330" s="224" t="s">
        <v>239</v>
      </c>
      <c r="E330" s="225" t="s">
        <v>1649</v>
      </c>
      <c r="F330" s="226" t="s">
        <v>1650</v>
      </c>
      <c r="G330" s="227" t="s">
        <v>242</v>
      </c>
      <c r="H330" s="228">
        <v>40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1651</v>
      </c>
    </row>
    <row r="331" s="2" customFormat="1">
      <c r="A331" s="35"/>
      <c r="B331" s="36"/>
      <c r="C331" s="37"/>
      <c r="D331" s="238" t="s">
        <v>244</v>
      </c>
      <c r="E331" s="37"/>
      <c r="F331" s="239" t="s">
        <v>1650</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ht="16.5" customHeight="1">
      <c r="A332" s="35"/>
      <c r="B332" s="36"/>
      <c r="C332" s="224" t="s">
        <v>1455</v>
      </c>
      <c r="D332" s="224" t="s">
        <v>239</v>
      </c>
      <c r="E332" s="225" t="s">
        <v>1652</v>
      </c>
      <c r="F332" s="226" t="s">
        <v>1653</v>
      </c>
      <c r="G332" s="227" t="s">
        <v>242</v>
      </c>
      <c r="H332" s="228">
        <v>40</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1654</v>
      </c>
    </row>
    <row r="333" s="2" customFormat="1">
      <c r="A333" s="35"/>
      <c r="B333" s="36"/>
      <c r="C333" s="37"/>
      <c r="D333" s="238" t="s">
        <v>244</v>
      </c>
      <c r="E333" s="37"/>
      <c r="F333" s="239" t="s">
        <v>1653</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ht="24.15" customHeight="1">
      <c r="A334" s="35"/>
      <c r="B334" s="36"/>
      <c r="C334" s="243" t="s">
        <v>1341</v>
      </c>
      <c r="D334" s="243" t="s">
        <v>246</v>
      </c>
      <c r="E334" s="244" t="s">
        <v>1655</v>
      </c>
      <c r="F334" s="245" t="s">
        <v>1656</v>
      </c>
      <c r="G334" s="246" t="s">
        <v>242</v>
      </c>
      <c r="H334" s="247">
        <v>10</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1657</v>
      </c>
    </row>
    <row r="335" s="2" customFormat="1">
      <c r="A335" s="35"/>
      <c r="B335" s="36"/>
      <c r="C335" s="37"/>
      <c r="D335" s="238" t="s">
        <v>244</v>
      </c>
      <c r="E335" s="37"/>
      <c r="F335" s="239" t="s">
        <v>1656</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ht="24.15" customHeight="1">
      <c r="A336" s="35"/>
      <c r="B336" s="36"/>
      <c r="C336" s="243" t="s">
        <v>1462</v>
      </c>
      <c r="D336" s="243" t="s">
        <v>246</v>
      </c>
      <c r="E336" s="244" t="s">
        <v>1658</v>
      </c>
      <c r="F336" s="245" t="s">
        <v>1659</v>
      </c>
      <c r="G336" s="246" t="s">
        <v>242</v>
      </c>
      <c r="H336" s="247">
        <v>10</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1660</v>
      </c>
    </row>
    <row r="337" s="2" customFormat="1">
      <c r="A337" s="35"/>
      <c r="B337" s="36"/>
      <c r="C337" s="37"/>
      <c r="D337" s="238" t="s">
        <v>244</v>
      </c>
      <c r="E337" s="37"/>
      <c r="F337" s="239" t="s">
        <v>1659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24.15" customHeight="1">
      <c r="A338" s="35"/>
      <c r="B338" s="36"/>
      <c r="C338" s="243" t="s">
        <v>1346</v>
      </c>
      <c r="D338" s="243" t="s">
        <v>246</v>
      </c>
      <c r="E338" s="244" t="s">
        <v>1661</v>
      </c>
      <c r="F338" s="245" t="s">
        <v>1662</v>
      </c>
      <c r="G338" s="246" t="s">
        <v>242</v>
      </c>
      <c r="H338" s="247">
        <v>10</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1663</v>
      </c>
    </row>
    <row r="339" s="2" customFormat="1">
      <c r="A339" s="35"/>
      <c r="B339" s="36"/>
      <c r="C339" s="37"/>
      <c r="D339" s="238" t="s">
        <v>244</v>
      </c>
      <c r="E339" s="37"/>
      <c r="F339" s="239" t="s">
        <v>1662</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ht="21.75" customHeight="1">
      <c r="A340" s="35"/>
      <c r="B340" s="36"/>
      <c r="C340" s="243" t="s">
        <v>1469</v>
      </c>
      <c r="D340" s="243" t="s">
        <v>246</v>
      </c>
      <c r="E340" s="244" t="s">
        <v>1664</v>
      </c>
      <c r="F340" s="245" t="s">
        <v>1665</v>
      </c>
      <c r="G340" s="246" t="s">
        <v>242</v>
      </c>
      <c r="H340" s="247">
        <v>10</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1666</v>
      </c>
    </row>
    <row r="341" s="2" customFormat="1">
      <c r="A341" s="35"/>
      <c r="B341" s="36"/>
      <c r="C341" s="37"/>
      <c r="D341" s="238" t="s">
        <v>244</v>
      </c>
      <c r="E341" s="37"/>
      <c r="F341" s="239" t="s">
        <v>1665</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ht="78" customHeight="1">
      <c r="A342" s="35"/>
      <c r="B342" s="36"/>
      <c r="C342" s="224" t="s">
        <v>1349</v>
      </c>
      <c r="D342" s="224" t="s">
        <v>239</v>
      </c>
      <c r="E342" s="225" t="s">
        <v>1667</v>
      </c>
      <c r="F342" s="226" t="s">
        <v>1668</v>
      </c>
      <c r="G342" s="227" t="s">
        <v>242</v>
      </c>
      <c r="H342" s="228">
        <v>1</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1669</v>
      </c>
    </row>
    <row r="343" s="2" customFormat="1">
      <c r="A343" s="35"/>
      <c r="B343" s="36"/>
      <c r="C343" s="37"/>
      <c r="D343" s="238" t="s">
        <v>244</v>
      </c>
      <c r="E343" s="37"/>
      <c r="F343" s="239" t="s">
        <v>1670</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1671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78" customHeight="1">
      <c r="A345" s="35"/>
      <c r="B345" s="36"/>
      <c r="C345" s="224" t="s">
        <v>1476</v>
      </c>
      <c r="D345" s="224" t="s">
        <v>239</v>
      </c>
      <c r="E345" s="225" t="s">
        <v>1672</v>
      </c>
      <c r="F345" s="226" t="s">
        <v>1673</v>
      </c>
      <c r="G345" s="227" t="s">
        <v>242</v>
      </c>
      <c r="H345" s="228">
        <v>3</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1674</v>
      </c>
    </row>
    <row r="346" s="2" customFormat="1">
      <c r="A346" s="35"/>
      <c r="B346" s="36"/>
      <c r="C346" s="37"/>
      <c r="D346" s="238" t="s">
        <v>244</v>
      </c>
      <c r="E346" s="37"/>
      <c r="F346" s="239" t="s">
        <v>1675</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1676</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62.7" customHeight="1">
      <c r="A348" s="35"/>
      <c r="B348" s="36"/>
      <c r="C348" s="224" t="s">
        <v>1354</v>
      </c>
      <c r="D348" s="224" t="s">
        <v>239</v>
      </c>
      <c r="E348" s="225" t="s">
        <v>1677</v>
      </c>
      <c r="F348" s="226" t="s">
        <v>1678</v>
      </c>
      <c r="G348" s="227" t="s">
        <v>242</v>
      </c>
      <c r="H348" s="228">
        <v>1</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1679</v>
      </c>
    </row>
    <row r="349" s="2" customFormat="1">
      <c r="A349" s="35"/>
      <c r="B349" s="36"/>
      <c r="C349" s="37"/>
      <c r="D349" s="238" t="s">
        <v>244</v>
      </c>
      <c r="E349" s="37"/>
      <c r="F349" s="239" t="s">
        <v>1678</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1671</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62.7" customHeight="1">
      <c r="A351" s="35"/>
      <c r="B351" s="36"/>
      <c r="C351" s="224" t="s">
        <v>1680</v>
      </c>
      <c r="D351" s="224" t="s">
        <v>239</v>
      </c>
      <c r="E351" s="225" t="s">
        <v>1681</v>
      </c>
      <c r="F351" s="226" t="s">
        <v>1682</v>
      </c>
      <c r="G351" s="227" t="s">
        <v>242</v>
      </c>
      <c r="H351" s="228">
        <v>3</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1683</v>
      </c>
    </row>
    <row r="352" s="2" customFormat="1">
      <c r="A352" s="35"/>
      <c r="B352" s="36"/>
      <c r="C352" s="37"/>
      <c r="D352" s="238" t="s">
        <v>244</v>
      </c>
      <c r="E352" s="37"/>
      <c r="F352" s="239" t="s">
        <v>1682</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1676</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1355</v>
      </c>
      <c r="D354" s="224" t="s">
        <v>239</v>
      </c>
      <c r="E354" s="225" t="s">
        <v>1335</v>
      </c>
      <c r="F354" s="226" t="s">
        <v>1336</v>
      </c>
      <c r="G354" s="227" t="s">
        <v>242</v>
      </c>
      <c r="H354" s="228">
        <v>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1684</v>
      </c>
    </row>
    <row r="355" s="2" customFormat="1">
      <c r="A355" s="35"/>
      <c r="B355" s="36"/>
      <c r="C355" s="37"/>
      <c r="D355" s="238" t="s">
        <v>244</v>
      </c>
      <c r="E355" s="37"/>
      <c r="F355" s="239" t="s">
        <v>1336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1685</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24.15" customHeight="1">
      <c r="A357" s="35"/>
      <c r="B357" s="36"/>
      <c r="C357" s="224" t="s">
        <v>1686</v>
      </c>
      <c r="D357" s="224" t="s">
        <v>239</v>
      </c>
      <c r="E357" s="225" t="s">
        <v>1687</v>
      </c>
      <c r="F357" s="226" t="s">
        <v>1688</v>
      </c>
      <c r="G357" s="227" t="s">
        <v>242</v>
      </c>
      <c r="H357" s="228">
        <v>4</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1689</v>
      </c>
    </row>
    <row r="358" s="2" customFormat="1">
      <c r="A358" s="35"/>
      <c r="B358" s="36"/>
      <c r="C358" s="37"/>
      <c r="D358" s="238" t="s">
        <v>244</v>
      </c>
      <c r="E358" s="37"/>
      <c r="F358" s="239" t="s">
        <v>1688</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1685</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16.5" customHeight="1">
      <c r="A360" s="35"/>
      <c r="B360" s="36"/>
      <c r="C360" s="224" t="s">
        <v>1360</v>
      </c>
      <c r="D360" s="224" t="s">
        <v>239</v>
      </c>
      <c r="E360" s="225" t="s">
        <v>1339</v>
      </c>
      <c r="F360" s="226" t="s">
        <v>1340</v>
      </c>
      <c r="G360" s="227" t="s">
        <v>242</v>
      </c>
      <c r="H360" s="228">
        <v>11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1690</v>
      </c>
    </row>
    <row r="361" s="2" customFormat="1">
      <c r="A361" s="35"/>
      <c r="B361" s="36"/>
      <c r="C361" s="37"/>
      <c r="D361" s="238" t="s">
        <v>244</v>
      </c>
      <c r="E361" s="37"/>
      <c r="F361" s="239" t="s">
        <v>1340</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1691</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1692</v>
      </c>
      <c r="D363" s="224" t="s">
        <v>239</v>
      </c>
      <c r="E363" s="225" t="s">
        <v>1344</v>
      </c>
      <c r="F363" s="226" t="s">
        <v>1345</v>
      </c>
      <c r="G363" s="227" t="s">
        <v>242</v>
      </c>
      <c r="H363" s="228">
        <v>11</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1693</v>
      </c>
    </row>
    <row r="364" s="2" customFormat="1">
      <c r="A364" s="35"/>
      <c r="B364" s="36"/>
      <c r="C364" s="37"/>
      <c r="D364" s="238" t="s">
        <v>244</v>
      </c>
      <c r="E364" s="37"/>
      <c r="F364" s="239" t="s">
        <v>1345</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1691</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37.8" customHeight="1">
      <c r="A366" s="35"/>
      <c r="B366" s="36"/>
      <c r="C366" s="224" t="s">
        <v>1365</v>
      </c>
      <c r="D366" s="224" t="s">
        <v>239</v>
      </c>
      <c r="E366" s="225" t="s">
        <v>1694</v>
      </c>
      <c r="F366" s="226" t="s">
        <v>1695</v>
      </c>
      <c r="G366" s="227" t="s">
        <v>242</v>
      </c>
      <c r="H366" s="228">
        <v>96</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1696</v>
      </c>
    </row>
    <row r="367" s="2" customFormat="1">
      <c r="A367" s="35"/>
      <c r="B367" s="36"/>
      <c r="C367" s="37"/>
      <c r="D367" s="238" t="s">
        <v>244</v>
      </c>
      <c r="E367" s="37"/>
      <c r="F367" s="239" t="s">
        <v>1695</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1697</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993</v>
      </c>
      <c r="AU368" s="14" t="s">
        <v>73</v>
      </c>
    </row>
    <row r="369" s="2" customFormat="1" ht="66.75" customHeight="1">
      <c r="A369" s="35"/>
      <c r="B369" s="36"/>
      <c r="C369" s="224" t="s">
        <v>1698</v>
      </c>
      <c r="D369" s="224" t="s">
        <v>239</v>
      </c>
      <c r="E369" s="225" t="s">
        <v>1477</v>
      </c>
      <c r="F369" s="226" t="s">
        <v>1478</v>
      </c>
      <c r="G369" s="227" t="s">
        <v>242</v>
      </c>
      <c r="H369" s="228">
        <v>8</v>
      </c>
      <c r="I369" s="229"/>
      <c r="J369" s="230">
        <f>ROUND(I369*H369,2)</f>
        <v>0</v>
      </c>
      <c r="K369" s="231"/>
      <c r="L369" s="41"/>
      <c r="M369" s="232" t="s">
        <v>1</v>
      </c>
      <c r="N369" s="23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258</v>
      </c>
      <c r="AT369" s="236" t="s">
        <v>239</v>
      </c>
      <c r="AU369" s="236" t="s">
        <v>73</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1699</v>
      </c>
    </row>
    <row r="370" s="2" customFormat="1">
      <c r="A370" s="35"/>
      <c r="B370" s="36"/>
      <c r="C370" s="37"/>
      <c r="D370" s="238" t="s">
        <v>244</v>
      </c>
      <c r="E370" s="37"/>
      <c r="F370" s="239" t="s">
        <v>1480</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73</v>
      </c>
    </row>
    <row r="371" s="2" customFormat="1">
      <c r="A371" s="35"/>
      <c r="B371" s="36"/>
      <c r="C371" s="37"/>
      <c r="D371" s="238" t="s">
        <v>993</v>
      </c>
      <c r="E371" s="37"/>
      <c r="F371" s="265" t="s">
        <v>1700</v>
      </c>
      <c r="G371" s="37"/>
      <c r="H371" s="37"/>
      <c r="I371" s="240"/>
      <c r="J371" s="37"/>
      <c r="K371" s="37"/>
      <c r="L371" s="41"/>
      <c r="M371" s="241"/>
      <c r="N371" s="242"/>
      <c r="O371" s="88"/>
      <c r="P371" s="88"/>
      <c r="Q371" s="88"/>
      <c r="R371" s="88"/>
      <c r="S371" s="88"/>
      <c r="T371" s="89"/>
      <c r="U371" s="35"/>
      <c r="V371" s="35"/>
      <c r="W371" s="35"/>
      <c r="X371" s="35"/>
      <c r="Y371" s="35"/>
      <c r="Z371" s="35"/>
      <c r="AA371" s="35"/>
      <c r="AB371" s="35"/>
      <c r="AC371" s="35"/>
      <c r="AD371" s="35"/>
      <c r="AE371" s="35"/>
      <c r="AT371" s="14" t="s">
        <v>993</v>
      </c>
      <c r="AU371" s="14" t="s">
        <v>73</v>
      </c>
    </row>
    <row r="372" s="2" customFormat="1" ht="76.35" customHeight="1">
      <c r="A372" s="35"/>
      <c r="B372" s="36"/>
      <c r="C372" s="224" t="s">
        <v>1370</v>
      </c>
      <c r="D372" s="224" t="s">
        <v>239</v>
      </c>
      <c r="E372" s="225" t="s">
        <v>1482</v>
      </c>
      <c r="F372" s="226" t="s">
        <v>1483</v>
      </c>
      <c r="G372" s="227" t="s">
        <v>242</v>
      </c>
      <c r="H372" s="228">
        <v>11</v>
      </c>
      <c r="I372" s="229"/>
      <c r="J372" s="230">
        <f>ROUND(I372*H372,2)</f>
        <v>0</v>
      </c>
      <c r="K372" s="231"/>
      <c r="L372" s="41"/>
      <c r="M372" s="232" t="s">
        <v>1</v>
      </c>
      <c r="N372" s="233" t="s">
        <v>38</v>
      </c>
      <c r="O372" s="88"/>
      <c r="P372" s="234">
        <f>O372*H372</f>
        <v>0</v>
      </c>
      <c r="Q372" s="234">
        <v>0</v>
      </c>
      <c r="R372" s="234">
        <f>Q372*H372</f>
        <v>0</v>
      </c>
      <c r="S372" s="234">
        <v>0</v>
      </c>
      <c r="T372" s="235">
        <f>S372*H372</f>
        <v>0</v>
      </c>
      <c r="U372" s="35"/>
      <c r="V372" s="35"/>
      <c r="W372" s="35"/>
      <c r="X372" s="35"/>
      <c r="Y372" s="35"/>
      <c r="Z372" s="35"/>
      <c r="AA372" s="35"/>
      <c r="AB372" s="35"/>
      <c r="AC372" s="35"/>
      <c r="AD372" s="35"/>
      <c r="AE372" s="35"/>
      <c r="AR372" s="236" t="s">
        <v>258</v>
      </c>
      <c r="AT372" s="236" t="s">
        <v>239</v>
      </c>
      <c r="AU372" s="236" t="s">
        <v>73</v>
      </c>
      <c r="AY372" s="14" t="s">
        <v>238</v>
      </c>
      <c r="BE372" s="237">
        <f>IF(N372="základní",J372,0)</f>
        <v>0</v>
      </c>
      <c r="BF372" s="237">
        <f>IF(N372="snížená",J372,0)</f>
        <v>0</v>
      </c>
      <c r="BG372" s="237">
        <f>IF(N372="zákl. přenesená",J372,0)</f>
        <v>0</v>
      </c>
      <c r="BH372" s="237">
        <f>IF(N372="sníž. přenesená",J372,0)</f>
        <v>0</v>
      </c>
      <c r="BI372" s="237">
        <f>IF(N372="nulová",J372,0)</f>
        <v>0</v>
      </c>
      <c r="BJ372" s="14" t="s">
        <v>80</v>
      </c>
      <c r="BK372" s="237">
        <f>ROUND(I372*H372,2)</f>
        <v>0</v>
      </c>
      <c r="BL372" s="14" t="s">
        <v>258</v>
      </c>
      <c r="BM372" s="236" t="s">
        <v>1701</v>
      </c>
    </row>
    <row r="373" s="2" customFormat="1">
      <c r="A373" s="35"/>
      <c r="B373" s="36"/>
      <c r="C373" s="37"/>
      <c r="D373" s="238" t="s">
        <v>244</v>
      </c>
      <c r="E373" s="37"/>
      <c r="F373" s="239" t="s">
        <v>1485</v>
      </c>
      <c r="G373" s="37"/>
      <c r="H373" s="37"/>
      <c r="I373" s="240"/>
      <c r="J373" s="37"/>
      <c r="K373" s="37"/>
      <c r="L373" s="41"/>
      <c r="M373" s="241"/>
      <c r="N373" s="242"/>
      <c r="O373" s="88"/>
      <c r="P373" s="88"/>
      <c r="Q373" s="88"/>
      <c r="R373" s="88"/>
      <c r="S373" s="88"/>
      <c r="T373" s="89"/>
      <c r="U373" s="35"/>
      <c r="V373" s="35"/>
      <c r="W373" s="35"/>
      <c r="X373" s="35"/>
      <c r="Y373" s="35"/>
      <c r="Z373" s="35"/>
      <c r="AA373" s="35"/>
      <c r="AB373" s="35"/>
      <c r="AC373" s="35"/>
      <c r="AD373" s="35"/>
      <c r="AE373" s="35"/>
      <c r="AT373" s="14" t="s">
        <v>244</v>
      </c>
      <c r="AU373" s="14" t="s">
        <v>73</v>
      </c>
    </row>
    <row r="374" s="2" customFormat="1">
      <c r="A374" s="35"/>
      <c r="B374" s="36"/>
      <c r="C374" s="37"/>
      <c r="D374" s="238" t="s">
        <v>993</v>
      </c>
      <c r="E374" s="37"/>
      <c r="F374" s="265" t="s">
        <v>1702</v>
      </c>
      <c r="G374" s="37"/>
      <c r="H374" s="37"/>
      <c r="I374" s="240"/>
      <c r="J374" s="37"/>
      <c r="K374" s="37"/>
      <c r="L374" s="41"/>
      <c r="M374" s="256"/>
      <c r="N374" s="257"/>
      <c r="O374" s="258"/>
      <c r="P374" s="258"/>
      <c r="Q374" s="258"/>
      <c r="R374" s="258"/>
      <c r="S374" s="258"/>
      <c r="T374" s="259"/>
      <c r="U374" s="35"/>
      <c r="V374" s="35"/>
      <c r="W374" s="35"/>
      <c r="X374" s="35"/>
      <c r="Y374" s="35"/>
      <c r="Z374" s="35"/>
      <c r="AA374" s="35"/>
      <c r="AB374" s="35"/>
      <c r="AC374" s="35"/>
      <c r="AD374" s="35"/>
      <c r="AE374" s="35"/>
      <c r="AT374" s="14" t="s">
        <v>993</v>
      </c>
      <c r="AU374" s="14" t="s">
        <v>73</v>
      </c>
    </row>
    <row r="375" s="2" customFormat="1" ht="6.96" customHeight="1">
      <c r="A375" s="35"/>
      <c r="B375" s="63"/>
      <c r="C375" s="64"/>
      <c r="D375" s="64"/>
      <c r="E375" s="64"/>
      <c r="F375" s="64"/>
      <c r="G375" s="64"/>
      <c r="H375" s="64"/>
      <c r="I375" s="64"/>
      <c r="J375" s="64"/>
      <c r="K375" s="64"/>
      <c r="L375" s="41"/>
      <c r="M375" s="35"/>
      <c r="O375" s="35"/>
      <c r="P375" s="35"/>
      <c r="Q375" s="35"/>
      <c r="R375" s="35"/>
      <c r="S375" s="35"/>
      <c r="T375" s="35"/>
      <c r="U375" s="35"/>
      <c r="V375" s="35"/>
      <c r="W375" s="35"/>
      <c r="X375" s="35"/>
      <c r="Y375" s="35"/>
      <c r="Z375" s="35"/>
      <c r="AA375" s="35"/>
      <c r="AB375" s="35"/>
      <c r="AC375" s="35"/>
      <c r="AD375" s="35"/>
      <c r="AE375" s="35"/>
    </row>
  </sheetData>
  <sheetProtection sheet="1" autoFilter="0" formatColumns="0" formatRows="0" objects="1" scenarios="1" spinCount="100000" saltValue="mRmaqFbptnYjGoC01DrFV6Glmz5JZZoPZH7uSrig+tDRZsyrHFcMLK1Cv/aFF8xpizDBObRgRGcfDx4kjIKk+Q==" hashValue="pZoSc7RtD0ClimM3dLOJDrFgtgwUlL5m/4Dq05cNM2YEwjgKo3IGkcr7N+JE9a0dtEDaGjP0P13vb9C2oSdBYw==" algorithmName="SHA-512" password="CC35"/>
  <autoFilter ref="C115:K37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1703</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ROUND((SUM(BE116:BE341)),  2)</f>
        <v>0</v>
      </c>
      <c r="G33" s="35"/>
      <c r="H33" s="35"/>
      <c r="I33" s="162">
        <v>0.20999999999999999</v>
      </c>
      <c r="J33" s="161">
        <f>ROUND(((SUM(BE116:BE341))*I33),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ROUND((SUM(BF116:BF341)),  2)</f>
        <v>0</v>
      </c>
      <c r="G34" s="35"/>
      <c r="H34" s="35"/>
      <c r="I34" s="162">
        <v>0.12</v>
      </c>
      <c r="J34" s="161">
        <f>ROUND(((SUM(BF116:BF341))*I34),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SUM(P117:P341)</f>
        <v>0</v>
      </c>
      <c r="Q116" s="101"/>
      <c r="R116" s="207">
        <f>SUM(R117:R341)</f>
        <v>0</v>
      </c>
      <c r="S116" s="101"/>
      <c r="T116" s="208">
        <f>SUM(T117:T341)</f>
        <v>0</v>
      </c>
      <c r="U116" s="35"/>
      <c r="V116" s="35"/>
      <c r="W116" s="35"/>
      <c r="X116" s="35"/>
      <c r="Y116" s="35"/>
      <c r="Z116" s="35"/>
      <c r="AA116" s="35"/>
      <c r="AB116" s="35"/>
      <c r="AC116" s="35"/>
      <c r="AD116" s="35"/>
      <c r="AE116" s="35"/>
      <c r="AT116" s="14" t="s">
        <v>72</v>
      </c>
      <c r="AU116" s="14" t="s">
        <v>219</v>
      </c>
      <c r="BK116" s="209">
        <f>SUM(BK117:BK341)</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1704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1705</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1706</v>
      </c>
      <c r="F123" s="226" t="s">
        <v>1707</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1708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1709</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1710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1711</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1712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1713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1714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1715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1716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1717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1718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1719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1720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1722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1723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1724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1725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1705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1726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1727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1728</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1729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1730</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1731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1732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1733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1734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1735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1736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1737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1738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1739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1740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1741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1742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1743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80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1744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1745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1746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1747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49.05" customHeight="1">
      <c r="A249" s="35"/>
      <c r="B249" s="36"/>
      <c r="C249" s="224" t="s">
        <v>1318</v>
      </c>
      <c r="D249" s="224" t="s">
        <v>239</v>
      </c>
      <c r="E249" s="225" t="s">
        <v>1298</v>
      </c>
      <c r="F249" s="226" t="s">
        <v>1299</v>
      </c>
      <c r="G249" s="227" t="s">
        <v>242</v>
      </c>
      <c r="H249" s="228">
        <v>40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1299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1748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1302</v>
      </c>
      <c r="F252" s="226" t="s">
        <v>1303</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1303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1748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1284</v>
      </c>
      <c r="F255" s="226" t="s">
        <v>1285</v>
      </c>
      <c r="G255" s="227" t="s">
        <v>249</v>
      </c>
      <c r="H255" s="228">
        <v>74.799999999999997</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1379</v>
      </c>
    </row>
    <row r="256" s="2" customFormat="1">
      <c r="A256" s="35"/>
      <c r="B256" s="36"/>
      <c r="C256" s="37"/>
      <c r="D256" s="238" t="s">
        <v>244</v>
      </c>
      <c r="E256" s="37"/>
      <c r="F256" s="239" t="s">
        <v>1285</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1749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1288</v>
      </c>
      <c r="F258" s="226" t="s">
        <v>1289</v>
      </c>
      <c r="G258" s="227" t="s">
        <v>249</v>
      </c>
      <c r="H258" s="228">
        <v>74.799999999999997</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1383</v>
      </c>
    </row>
    <row r="259" s="2" customFormat="1">
      <c r="A259" s="35"/>
      <c r="B259" s="36"/>
      <c r="C259" s="37"/>
      <c r="D259" s="238" t="s">
        <v>244</v>
      </c>
      <c r="E259" s="37"/>
      <c r="F259" s="239" t="s">
        <v>1289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1749</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240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1388</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1750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1392</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1750</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1397</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1751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1599</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1752</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1406</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1752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1410</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1753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1415</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1753</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1419</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1752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1609</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1754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1755</v>
      </c>
      <c r="F288" s="226" t="s">
        <v>1756</v>
      </c>
      <c r="G288" s="227" t="s">
        <v>249</v>
      </c>
      <c r="H288" s="228">
        <v>18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1611</v>
      </c>
    </row>
    <row r="289" s="2" customFormat="1">
      <c r="A289" s="35"/>
      <c r="B289" s="36"/>
      <c r="C289" s="37"/>
      <c r="D289" s="238" t="s">
        <v>244</v>
      </c>
      <c r="E289" s="37"/>
      <c r="F289" s="239" t="s">
        <v>1756</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1757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37.8" customHeight="1">
      <c r="A291" s="35"/>
      <c r="B291" s="36"/>
      <c r="C291" s="224" t="s">
        <v>1376</v>
      </c>
      <c r="D291" s="224" t="s">
        <v>239</v>
      </c>
      <c r="E291" s="225" t="s">
        <v>1758</v>
      </c>
      <c r="F291" s="226" t="s">
        <v>1759</v>
      </c>
      <c r="G291" s="227" t="s">
        <v>249</v>
      </c>
      <c r="H291" s="228">
        <v>12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1614</v>
      </c>
    </row>
    <row r="292" s="2" customFormat="1">
      <c r="A292" s="35"/>
      <c r="B292" s="36"/>
      <c r="C292" s="37"/>
      <c r="D292" s="238" t="s">
        <v>244</v>
      </c>
      <c r="E292" s="37"/>
      <c r="F292" s="239" t="s">
        <v>1759</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1760</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55.5" customHeight="1">
      <c r="A294" s="35"/>
      <c r="B294" s="36"/>
      <c r="C294" s="224" t="s">
        <v>1259</v>
      </c>
      <c r="D294" s="224" t="s">
        <v>239</v>
      </c>
      <c r="E294" s="225" t="s">
        <v>1761</v>
      </c>
      <c r="F294" s="226" t="s">
        <v>1762</v>
      </c>
      <c r="G294" s="227" t="s">
        <v>1150</v>
      </c>
      <c r="H294" s="228">
        <v>60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1437</v>
      </c>
    </row>
    <row r="295" s="2" customFormat="1">
      <c r="A295" s="35"/>
      <c r="B295" s="36"/>
      <c r="C295" s="37"/>
      <c r="D295" s="238" t="s">
        <v>244</v>
      </c>
      <c r="E295" s="37"/>
      <c r="F295" s="239" t="s">
        <v>1762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1763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66.75" customHeight="1">
      <c r="A297" s="35"/>
      <c r="B297" s="36"/>
      <c r="C297" s="224" t="s">
        <v>1385</v>
      </c>
      <c r="D297" s="224" t="s">
        <v>239</v>
      </c>
      <c r="E297" s="225" t="s">
        <v>1176</v>
      </c>
      <c r="F297" s="226" t="s">
        <v>1177</v>
      </c>
      <c r="G297" s="227" t="s">
        <v>1178</v>
      </c>
      <c r="H297" s="228">
        <v>26.399999999999999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1442</v>
      </c>
    </row>
    <row r="298" s="2" customFormat="1">
      <c r="A298" s="35"/>
      <c r="B298" s="36"/>
      <c r="C298" s="37"/>
      <c r="D298" s="238" t="s">
        <v>244</v>
      </c>
      <c r="E298" s="37"/>
      <c r="F298" s="239" t="s">
        <v>1179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1764</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1186</v>
      </c>
      <c r="F300" s="226" t="s">
        <v>1187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1446</v>
      </c>
    </row>
    <row r="301" s="2" customFormat="1">
      <c r="A301" s="35"/>
      <c r="B301" s="36"/>
      <c r="C301" s="37"/>
      <c r="D301" s="238" t="s">
        <v>244</v>
      </c>
      <c r="E301" s="37"/>
      <c r="F301" s="239" t="s">
        <v>1188</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1765</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1394</v>
      </c>
      <c r="D303" s="224" t="s">
        <v>239</v>
      </c>
      <c r="E303" s="225" t="s">
        <v>1766</v>
      </c>
      <c r="F303" s="226" t="s">
        <v>1767</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261</v>
      </c>
    </row>
    <row r="304" s="2" customFormat="1">
      <c r="A304" s="35"/>
      <c r="B304" s="36"/>
      <c r="C304" s="37"/>
      <c r="D304" s="238" t="s">
        <v>244</v>
      </c>
      <c r="E304" s="37"/>
      <c r="F304" s="239" t="s">
        <v>1768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1764</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1769</v>
      </c>
      <c r="F306" s="226" t="s">
        <v>1770</v>
      </c>
      <c r="G306" s="227" t="s">
        <v>1</v>
      </c>
      <c r="H306" s="228">
        <v>18</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1454</v>
      </c>
    </row>
    <row r="307" s="2" customFormat="1">
      <c r="A307" s="35"/>
      <c r="B307" s="36"/>
      <c r="C307" s="37"/>
      <c r="D307" s="238" t="s">
        <v>244</v>
      </c>
      <c r="E307" s="37"/>
      <c r="F307" s="239" t="s">
        <v>1770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1771</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6.75" customHeight="1">
      <c r="A309" s="35"/>
      <c r="B309" s="36"/>
      <c r="C309" s="224" t="s">
        <v>1403</v>
      </c>
      <c r="D309" s="224" t="s">
        <v>239</v>
      </c>
      <c r="E309" s="225" t="s">
        <v>1772</v>
      </c>
      <c r="F309" s="226" t="s">
        <v>1773</v>
      </c>
      <c r="G309" s="227" t="s">
        <v>1150</v>
      </c>
      <c r="H309" s="228">
        <v>60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1458</v>
      </c>
    </row>
    <row r="310" s="2" customFormat="1">
      <c r="A310" s="35"/>
      <c r="B310" s="36"/>
      <c r="C310" s="37"/>
      <c r="D310" s="238" t="s">
        <v>244</v>
      </c>
      <c r="E310" s="37"/>
      <c r="F310" s="239" t="s">
        <v>1774</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1775</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43" t="s">
        <v>1272</v>
      </c>
      <c r="D312" s="243" t="s">
        <v>246</v>
      </c>
      <c r="E312" s="244" t="s">
        <v>1776</v>
      </c>
      <c r="F312" s="245" t="s">
        <v>1777</v>
      </c>
      <c r="G312" s="246" t="s">
        <v>1178</v>
      </c>
      <c r="H312" s="247">
        <v>15</v>
      </c>
      <c r="I312" s="248"/>
      <c r="J312" s="249">
        <f>ROUND(I312*H312,2)</f>
        <v>0</v>
      </c>
      <c r="K312" s="250"/>
      <c r="L312" s="251"/>
      <c r="M312" s="252" t="s">
        <v>1</v>
      </c>
      <c r="N312" s="25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277</v>
      </c>
      <c r="AT312" s="236" t="s">
        <v>246</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1461</v>
      </c>
    </row>
    <row r="313" s="2" customFormat="1">
      <c r="A313" s="35"/>
      <c r="B313" s="36"/>
      <c r="C313" s="37"/>
      <c r="D313" s="238" t="s">
        <v>244</v>
      </c>
      <c r="E313" s="37"/>
      <c r="F313" s="239" t="s">
        <v>1777</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1778</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1412</v>
      </c>
      <c r="D315" s="243" t="s">
        <v>246</v>
      </c>
      <c r="E315" s="244" t="s">
        <v>1779</v>
      </c>
      <c r="F315" s="245" t="s">
        <v>1780</v>
      </c>
      <c r="G315" s="246" t="s">
        <v>1178</v>
      </c>
      <c r="H315" s="247">
        <v>9</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1465</v>
      </c>
    </row>
    <row r="316" s="2" customFormat="1">
      <c r="A316" s="35"/>
      <c r="B316" s="36"/>
      <c r="C316" s="37"/>
      <c r="D316" s="238" t="s">
        <v>244</v>
      </c>
      <c r="E316" s="37"/>
      <c r="F316" s="239" t="s">
        <v>1780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1781</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1277</v>
      </c>
      <c r="D318" s="243" t="s">
        <v>246</v>
      </c>
      <c r="E318" s="244" t="s">
        <v>1782</v>
      </c>
      <c r="F318" s="245" t="s">
        <v>1783</v>
      </c>
      <c r="G318" s="246" t="s">
        <v>1178</v>
      </c>
      <c r="H318" s="247">
        <v>6</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1468</v>
      </c>
    </row>
    <row r="319" s="2" customFormat="1">
      <c r="A319" s="35"/>
      <c r="B319" s="36"/>
      <c r="C319" s="37"/>
      <c r="D319" s="238" t="s">
        <v>244</v>
      </c>
      <c r="E319" s="37"/>
      <c r="F319" s="239" t="s">
        <v>1783</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1784</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66.75" customHeight="1">
      <c r="A321" s="35"/>
      <c r="B321" s="36"/>
      <c r="C321" s="224" t="s">
        <v>1421</v>
      </c>
      <c r="D321" s="224" t="s">
        <v>239</v>
      </c>
      <c r="E321" s="225" t="s">
        <v>1176</v>
      </c>
      <c r="F321" s="226" t="s">
        <v>1177</v>
      </c>
      <c r="G321" s="227" t="s">
        <v>1178</v>
      </c>
      <c r="H321" s="228">
        <v>30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1472</v>
      </c>
    </row>
    <row r="322" s="2" customFormat="1">
      <c r="A322" s="35"/>
      <c r="B322" s="36"/>
      <c r="C322" s="37"/>
      <c r="D322" s="238" t="s">
        <v>244</v>
      </c>
      <c r="E322" s="37"/>
      <c r="F322" s="239" t="s">
        <v>1179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1785</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1282</v>
      </c>
      <c r="D324" s="224" t="s">
        <v>239</v>
      </c>
      <c r="E324" s="225" t="s">
        <v>1186</v>
      </c>
      <c r="F324" s="226" t="s">
        <v>1187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1475</v>
      </c>
    </row>
    <row r="325" s="2" customFormat="1">
      <c r="A325" s="35"/>
      <c r="B325" s="36"/>
      <c r="C325" s="37"/>
      <c r="D325" s="238" t="s">
        <v>244</v>
      </c>
      <c r="E325" s="37"/>
      <c r="F325" s="239" t="s">
        <v>1188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1786</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1430</v>
      </c>
      <c r="D327" s="224" t="s">
        <v>239</v>
      </c>
      <c r="E327" s="225" t="s">
        <v>1363</v>
      </c>
      <c r="F327" s="226" t="s">
        <v>1787</v>
      </c>
      <c r="G327" s="227" t="s">
        <v>249</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1479</v>
      </c>
    </row>
    <row r="328" s="2" customFormat="1">
      <c r="A328" s="35"/>
      <c r="B328" s="36"/>
      <c r="C328" s="37"/>
      <c r="D328" s="238" t="s">
        <v>244</v>
      </c>
      <c r="E328" s="37"/>
      <c r="F328" s="239" t="s">
        <v>1787</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1760</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1328</v>
      </c>
      <c r="D330" s="224" t="s">
        <v>239</v>
      </c>
      <c r="E330" s="225" t="s">
        <v>1368</v>
      </c>
      <c r="F330" s="226" t="s">
        <v>1788</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1484</v>
      </c>
    </row>
    <row r="331" s="2" customFormat="1">
      <c r="A331" s="35"/>
      <c r="B331" s="36"/>
      <c r="C331" s="37"/>
      <c r="D331" s="238" t="s">
        <v>244</v>
      </c>
      <c r="E331" s="37"/>
      <c r="F331" s="239" t="s">
        <v>1788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1760</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55.5" customHeight="1">
      <c r="A333" s="35"/>
      <c r="B333" s="36"/>
      <c r="C333" s="224" t="s">
        <v>1439</v>
      </c>
      <c r="D333" s="224" t="s">
        <v>239</v>
      </c>
      <c r="E333" s="225" t="s">
        <v>1789</v>
      </c>
      <c r="F333" s="226" t="s">
        <v>1790</v>
      </c>
      <c r="G333" s="227" t="s">
        <v>1150</v>
      </c>
      <c r="H333" s="228">
        <v>100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1651</v>
      </c>
    </row>
    <row r="334" s="2" customFormat="1">
      <c r="A334" s="35"/>
      <c r="B334" s="36"/>
      <c r="C334" s="37"/>
      <c r="D334" s="238" t="s">
        <v>244</v>
      </c>
      <c r="E334" s="37"/>
      <c r="F334" s="239" t="s">
        <v>1790</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1791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66.75" customHeight="1">
      <c r="A336" s="35"/>
      <c r="B336" s="36"/>
      <c r="C336" s="224" t="s">
        <v>1332</v>
      </c>
      <c r="D336" s="224" t="s">
        <v>239</v>
      </c>
      <c r="E336" s="225" t="s">
        <v>1477</v>
      </c>
      <c r="F336" s="226" t="s">
        <v>1478</v>
      </c>
      <c r="G336" s="227" t="s">
        <v>242</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1654</v>
      </c>
    </row>
    <row r="337" s="2" customFormat="1">
      <c r="A337" s="35"/>
      <c r="B337" s="36"/>
      <c r="C337" s="37"/>
      <c r="D337" s="238" t="s">
        <v>244</v>
      </c>
      <c r="E337" s="37"/>
      <c r="F337" s="239" t="s">
        <v>1480</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1792</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76.35" customHeight="1">
      <c r="A339" s="35"/>
      <c r="B339" s="36"/>
      <c r="C339" s="224" t="s">
        <v>1448</v>
      </c>
      <c r="D339" s="224" t="s">
        <v>239</v>
      </c>
      <c r="E339" s="225" t="s">
        <v>1482</v>
      </c>
      <c r="F339" s="226" t="s">
        <v>1483</v>
      </c>
      <c r="G339" s="227" t="s">
        <v>242</v>
      </c>
      <c r="H339" s="228">
        <v>11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1793</v>
      </c>
    </row>
    <row r="340" s="2" customFormat="1">
      <c r="A340" s="35"/>
      <c r="B340" s="36"/>
      <c r="C340" s="37"/>
      <c r="D340" s="238" t="s">
        <v>244</v>
      </c>
      <c r="E340" s="37"/>
      <c r="F340" s="239" t="s">
        <v>1485</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1794</v>
      </c>
      <c r="G341" s="37"/>
      <c r="H341" s="37"/>
      <c r="I341" s="240"/>
      <c r="J341" s="37"/>
      <c r="K341" s="37"/>
      <c r="L341" s="41"/>
      <c r="M341" s="256"/>
      <c r="N341" s="257"/>
      <c r="O341" s="258"/>
      <c r="P341" s="258"/>
      <c r="Q341" s="258"/>
      <c r="R341" s="258"/>
      <c r="S341" s="258"/>
      <c r="T341" s="259"/>
      <c r="U341" s="35"/>
      <c r="V341" s="35"/>
      <c r="W341" s="35"/>
      <c r="X341" s="35"/>
      <c r="Y341" s="35"/>
      <c r="Z341" s="35"/>
      <c r="AA341" s="35"/>
      <c r="AB341" s="35"/>
      <c r="AC341" s="35"/>
      <c r="AD341" s="35"/>
      <c r="AE341" s="35"/>
      <c r="AT341" s="14" t="s">
        <v>993</v>
      </c>
      <c r="AU341" s="14" t="s">
        <v>73</v>
      </c>
    </row>
    <row r="342" s="2" customFormat="1" ht="6.96" customHeight="1">
      <c r="A342" s="35"/>
      <c r="B342" s="63"/>
      <c r="C342" s="64"/>
      <c r="D342" s="64"/>
      <c r="E342" s="64"/>
      <c r="F342" s="64"/>
      <c r="G342" s="64"/>
      <c r="H342" s="64"/>
      <c r="I342" s="64"/>
      <c r="J342" s="64"/>
      <c r="K342" s="64"/>
      <c r="L342" s="41"/>
      <c r="M342" s="35"/>
      <c r="O342" s="35"/>
      <c r="P342" s="35"/>
      <c r="Q342" s="35"/>
      <c r="R342" s="35"/>
      <c r="S342" s="35"/>
      <c r="T342" s="35"/>
      <c r="U342" s="35"/>
      <c r="V342" s="35"/>
      <c r="W342" s="35"/>
      <c r="X342" s="35"/>
      <c r="Y342" s="35"/>
      <c r="Z342" s="35"/>
      <c r="AA342" s="35"/>
      <c r="AB342" s="35"/>
      <c r="AC342" s="35"/>
      <c r="AD342" s="35"/>
      <c r="AE342" s="35"/>
    </row>
  </sheetData>
  <sheetProtection sheet="1" autoFilter="0" formatColumns="0" formatRows="0" objects="1" scenarios="1" spinCount="100000" saltValue="7Uze4dFUxDH0C+/jKJ0XrkDBo1/1LKQWwnRSL5wenTeOFGwJ7s9SKQ6C0l38toAmhlNs27sIAWkBQ+zZxgTeDQ==" hashValue="a+6JTqQ3LIJOse//LcuqY+OPqhn6m7jVmGUUyccIAszYvYxWpQ3wA4pwt1ecNQJ5+np7q7Wreq86Lx+qFx8EFw==" algorithmName="SHA-512" password="CC35"/>
  <autoFilter ref="C115:K34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1795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ROUND((SUM(BE116:BE362)),  2)</f>
        <v>0</v>
      </c>
      <c r="G33" s="35"/>
      <c r="H33" s="35"/>
      <c r="I33" s="162">
        <v>0.20999999999999999</v>
      </c>
      <c r="J33" s="161">
        <f>ROUND(((SUM(BE116:BE362))*I33),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ROUND((SUM(BF116:BF362)),  2)</f>
        <v>0</v>
      </c>
      <c r="G34" s="35"/>
      <c r="H34" s="35"/>
      <c r="I34" s="162">
        <v>0.12</v>
      </c>
      <c r="J34" s="161">
        <f>ROUND(((SUM(BF116:BF362))*I34),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SUM(P117:P362)</f>
        <v>0</v>
      </c>
      <c r="Q116" s="101"/>
      <c r="R116" s="207">
        <f>SUM(R117:R362)</f>
        <v>0</v>
      </c>
      <c r="S116" s="101"/>
      <c r="T116" s="208">
        <f>SUM(T117:T362)</f>
        <v>0</v>
      </c>
      <c r="U116" s="35"/>
      <c r="V116" s="35"/>
      <c r="W116" s="35"/>
      <c r="X116" s="35"/>
      <c r="Y116" s="35"/>
      <c r="Z116" s="35"/>
      <c r="AA116" s="35"/>
      <c r="AB116" s="35"/>
      <c r="AC116" s="35"/>
      <c r="AD116" s="35"/>
      <c r="AE116" s="35"/>
      <c r="AT116" s="14" t="s">
        <v>72</v>
      </c>
      <c r="AU116" s="14" t="s">
        <v>219</v>
      </c>
      <c r="BK116" s="209">
        <f>SUM(BK117:BK362)</f>
        <v>0</v>
      </c>
    </row>
    <row r="117" s="2" customFormat="1" ht="62.7" customHeight="1">
      <c r="A117" s="35"/>
      <c r="B117" s="36"/>
      <c r="C117" s="224" t="s">
        <v>80</v>
      </c>
      <c r="D117" s="224" t="s">
        <v>239</v>
      </c>
      <c r="E117" s="225" t="s">
        <v>1488</v>
      </c>
      <c r="F117" s="226" t="s">
        <v>1489</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1490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1492</v>
      </c>
      <c r="F123" s="226" t="s">
        <v>1493</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1796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1797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1798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1799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1800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1801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1802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1803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1804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1503</v>
      </c>
      <c r="F150" s="226" t="s">
        <v>1504</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1805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1507</v>
      </c>
      <c r="F153" s="226" t="s">
        <v>1508</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1510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1806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1513</v>
      </c>
      <c r="F162" s="226" t="s">
        <v>1514</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1807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1808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1809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1810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1811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1521</v>
      </c>
      <c r="F177" s="226" t="s">
        <v>1522</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1812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1813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1525</v>
      </c>
      <c r="F183" s="226" t="s">
        <v>1526</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1814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1529</v>
      </c>
      <c r="F186" s="226" t="s">
        <v>1530</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1530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1815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1816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1816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1533</v>
      </c>
      <c r="F195" s="226" t="s">
        <v>1534</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1534</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1816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1817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1537</v>
      </c>
      <c r="F204" s="226" t="s">
        <v>1538</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1539</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1818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1819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1820</v>
      </c>
      <c r="F210" s="226" t="s">
        <v>1821</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1822</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1823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1546</v>
      </c>
      <c r="F213" s="226" t="s">
        <v>1547</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1824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1550</v>
      </c>
      <c r="F216" s="226" t="s">
        <v>1551</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1825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1554</v>
      </c>
      <c r="F219" s="226" t="s">
        <v>1555</v>
      </c>
      <c r="G219" s="227" t="s">
        <v>249</v>
      </c>
      <c r="H219" s="228">
        <v>254.36600000000001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1826</v>
      </c>
    </row>
    <row r="220" s="2" customFormat="1">
      <c r="A220" s="35"/>
      <c r="B220" s="36"/>
      <c r="C220" s="37"/>
      <c r="D220" s="238" t="s">
        <v>244</v>
      </c>
      <c r="E220" s="37"/>
      <c r="F220" s="239" t="s">
        <v>1555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1827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1558</v>
      </c>
      <c r="F222" s="226" t="s">
        <v>1559</v>
      </c>
      <c r="G222" s="227" t="s">
        <v>1178</v>
      </c>
      <c r="H222" s="228">
        <v>14.212999999999999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1282</v>
      </c>
    </row>
    <row r="223" s="2" customFormat="1">
      <c r="A223" s="35"/>
      <c r="B223" s="36"/>
      <c r="C223" s="37"/>
      <c r="D223" s="238" t="s">
        <v>244</v>
      </c>
      <c r="E223" s="37"/>
      <c r="F223" s="239" t="s">
        <v>1560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1828</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8" customHeight="1">
      <c r="A225" s="35"/>
      <c r="B225" s="36"/>
      <c r="C225" s="224" t="s">
        <v>641</v>
      </c>
      <c r="D225" s="224" t="s">
        <v>239</v>
      </c>
      <c r="E225" s="225" t="s">
        <v>1829</v>
      </c>
      <c r="F225" s="226" t="s">
        <v>1830</v>
      </c>
      <c r="G225" s="227" t="s">
        <v>242</v>
      </c>
      <c r="H225" s="228">
        <v>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1328</v>
      </c>
    </row>
    <row r="226" s="2" customFormat="1">
      <c r="A226" s="35"/>
      <c r="B226" s="36"/>
      <c r="C226" s="37"/>
      <c r="D226" s="238" t="s">
        <v>244</v>
      </c>
      <c r="E226" s="37"/>
      <c r="F226" s="239" t="s">
        <v>1831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1671</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4.25" customHeight="1">
      <c r="A228" s="35"/>
      <c r="B228" s="36"/>
      <c r="C228" s="224" t="s">
        <v>484</v>
      </c>
      <c r="D228" s="224" t="s">
        <v>239</v>
      </c>
      <c r="E228" s="225" t="s">
        <v>1562</v>
      </c>
      <c r="F228" s="226" t="s">
        <v>1563</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1832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1565</v>
      </c>
      <c r="F231" s="226" t="s">
        <v>1566</v>
      </c>
      <c r="G231" s="227" t="s">
        <v>327</v>
      </c>
      <c r="H231" s="228">
        <v>13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1566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1832</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76.35" customHeight="1">
      <c r="A234" s="35"/>
      <c r="B234" s="36"/>
      <c r="C234" s="224" t="s">
        <v>489</v>
      </c>
      <c r="D234" s="224" t="s">
        <v>239</v>
      </c>
      <c r="E234" s="225" t="s">
        <v>1567</v>
      </c>
      <c r="F234" s="226" t="s">
        <v>1568</v>
      </c>
      <c r="G234" s="227" t="s">
        <v>242</v>
      </c>
      <c r="H234" s="228">
        <v>28</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1341</v>
      </c>
    </row>
    <row r="235" s="2" customFormat="1">
      <c r="A235" s="35"/>
      <c r="B235" s="36"/>
      <c r="C235" s="37"/>
      <c r="D235" s="238" t="s">
        <v>244</v>
      </c>
      <c r="E235" s="37"/>
      <c r="F235" s="239" t="s">
        <v>1568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ht="24.15" customHeight="1">
      <c r="A236" s="35"/>
      <c r="B236" s="36"/>
      <c r="C236" s="243" t="s">
        <v>1105</v>
      </c>
      <c r="D236" s="243" t="s">
        <v>246</v>
      </c>
      <c r="E236" s="244" t="s">
        <v>1569</v>
      </c>
      <c r="F236" s="245" t="s">
        <v>1570</v>
      </c>
      <c r="G236" s="246" t="s">
        <v>242</v>
      </c>
      <c r="H236" s="247">
        <v>28</v>
      </c>
      <c r="I236" s="248"/>
      <c r="J236" s="249">
        <f>ROUND(I236*H236,2)</f>
        <v>0</v>
      </c>
      <c r="K236" s="250"/>
      <c r="L236" s="251"/>
      <c r="M236" s="252" t="s">
        <v>1</v>
      </c>
      <c r="N236" s="253" t="s">
        <v>38</v>
      </c>
      <c r="O236" s="88"/>
      <c r="P236" s="234">
        <f>O236*H236</f>
        <v>0</v>
      </c>
      <c r="Q236" s="234">
        <v>0</v>
      </c>
      <c r="R236" s="234">
        <f>Q236*H236</f>
        <v>0</v>
      </c>
      <c r="S236" s="234">
        <v>0</v>
      </c>
      <c r="T236" s="235">
        <f>S236*H236</f>
        <v>0</v>
      </c>
      <c r="U236" s="35"/>
      <c r="V236" s="35"/>
      <c r="W236" s="35"/>
      <c r="X236" s="35"/>
      <c r="Y236" s="35"/>
      <c r="Z236" s="35"/>
      <c r="AA236" s="35"/>
      <c r="AB236" s="35"/>
      <c r="AC236" s="35"/>
      <c r="AD236" s="35"/>
      <c r="AE236" s="35"/>
      <c r="AR236" s="236" t="s">
        <v>277</v>
      </c>
      <c r="AT236" s="236" t="s">
        <v>246</v>
      </c>
      <c r="AU236" s="236" t="s">
        <v>73</v>
      </c>
      <c r="AY236" s="14" t="s">
        <v>238</v>
      </c>
      <c r="BE236" s="237">
        <f>IF(N236="základní",J236,0)</f>
        <v>0</v>
      </c>
      <c r="BF236" s="237">
        <f>IF(N236="snížená",J236,0)</f>
        <v>0</v>
      </c>
      <c r="BG236" s="237">
        <f>IF(N236="zákl. přenesená",J236,0)</f>
        <v>0</v>
      </c>
      <c r="BH236" s="237">
        <f>IF(N236="sníž. přenesená",J236,0)</f>
        <v>0</v>
      </c>
      <c r="BI236" s="237">
        <f>IF(N236="nulová",J236,0)</f>
        <v>0</v>
      </c>
      <c r="BJ236" s="14" t="s">
        <v>80</v>
      </c>
      <c r="BK236" s="237">
        <f>ROUND(I236*H236,2)</f>
        <v>0</v>
      </c>
      <c r="BL236" s="14" t="s">
        <v>258</v>
      </c>
      <c r="BM236" s="236" t="s">
        <v>1346</v>
      </c>
    </row>
    <row r="237" s="2" customFormat="1">
      <c r="A237" s="35"/>
      <c r="B237" s="36"/>
      <c r="C237" s="37"/>
      <c r="D237" s="238" t="s">
        <v>244</v>
      </c>
      <c r="E237" s="37"/>
      <c r="F237" s="239" t="s">
        <v>1570</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244</v>
      </c>
      <c r="AU237" s="14" t="s">
        <v>73</v>
      </c>
    </row>
    <row r="238" s="2" customFormat="1" ht="76.35" customHeight="1">
      <c r="A238" s="35"/>
      <c r="B238" s="36"/>
      <c r="C238" s="224" t="s">
        <v>1110</v>
      </c>
      <c r="D238" s="224" t="s">
        <v>239</v>
      </c>
      <c r="E238" s="225" t="s">
        <v>1571</v>
      </c>
      <c r="F238" s="226" t="s">
        <v>1572</v>
      </c>
      <c r="G238" s="227" t="s">
        <v>242</v>
      </c>
      <c r="H238" s="228">
        <v>88</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1349</v>
      </c>
    </row>
    <row r="239" s="2" customFormat="1">
      <c r="A239" s="35"/>
      <c r="B239" s="36"/>
      <c r="C239" s="37"/>
      <c r="D239" s="238" t="s">
        <v>244</v>
      </c>
      <c r="E239" s="37"/>
      <c r="F239" s="239" t="s">
        <v>1573</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1833</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1575</v>
      </c>
      <c r="F241" s="245" t="s">
        <v>1576</v>
      </c>
      <c r="G241" s="246" t="s">
        <v>242</v>
      </c>
      <c r="H241" s="247">
        <v>56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1354</v>
      </c>
    </row>
    <row r="242" s="2" customFormat="1">
      <c r="A242" s="35"/>
      <c r="B242" s="36"/>
      <c r="C242" s="37"/>
      <c r="D242" s="238" t="s">
        <v>244</v>
      </c>
      <c r="E242" s="37"/>
      <c r="F242" s="239" t="s">
        <v>1576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1834</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1575</v>
      </c>
      <c r="F244" s="245" t="s">
        <v>1576</v>
      </c>
      <c r="G244" s="246" t="s">
        <v>242</v>
      </c>
      <c r="H244" s="247">
        <v>32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1835</v>
      </c>
    </row>
    <row r="245" s="2" customFormat="1">
      <c r="A245" s="35"/>
      <c r="B245" s="36"/>
      <c r="C245" s="37"/>
      <c r="D245" s="238" t="s">
        <v>244</v>
      </c>
      <c r="E245" s="37"/>
      <c r="F245" s="239" t="s">
        <v>1576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1836</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66.75" customHeight="1">
      <c r="A247" s="35"/>
      <c r="B247" s="36"/>
      <c r="C247" s="224" t="s">
        <v>1318</v>
      </c>
      <c r="D247" s="224" t="s">
        <v>239</v>
      </c>
      <c r="E247" s="225" t="s">
        <v>1176</v>
      </c>
      <c r="F247" s="226" t="s">
        <v>1177</v>
      </c>
      <c r="G247" s="227" t="s">
        <v>1178</v>
      </c>
      <c r="H247" s="228">
        <v>1.992</v>
      </c>
      <c r="I247" s="229"/>
      <c r="J247" s="230">
        <f>ROUND(I247*H247,2)</f>
        <v>0</v>
      </c>
      <c r="K247" s="231"/>
      <c r="L247" s="41"/>
      <c r="M247" s="232" t="s">
        <v>1</v>
      </c>
      <c r="N247" s="23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258</v>
      </c>
      <c r="AT247" s="236" t="s">
        <v>239</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1360</v>
      </c>
    </row>
    <row r="248" s="2" customFormat="1">
      <c r="A248" s="35"/>
      <c r="B248" s="36"/>
      <c r="C248" s="37"/>
      <c r="D248" s="238" t="s">
        <v>244</v>
      </c>
      <c r="E248" s="37"/>
      <c r="F248" s="239" t="s">
        <v>1179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1837</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66.75" customHeight="1">
      <c r="A250" s="35"/>
      <c r="B250" s="36"/>
      <c r="C250" s="224" t="s">
        <v>1235</v>
      </c>
      <c r="D250" s="224" t="s">
        <v>239</v>
      </c>
      <c r="E250" s="225" t="s">
        <v>1186</v>
      </c>
      <c r="F250" s="226" t="s">
        <v>1187</v>
      </c>
      <c r="G250" s="227" t="s">
        <v>1178</v>
      </c>
      <c r="H250" s="228">
        <v>9.9600000000000009</v>
      </c>
      <c r="I250" s="229"/>
      <c r="J250" s="230">
        <f>ROUND(I250*H250,2)</f>
        <v>0</v>
      </c>
      <c r="K250" s="231"/>
      <c r="L250" s="41"/>
      <c r="M250" s="232" t="s">
        <v>1</v>
      </c>
      <c r="N250" s="23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258</v>
      </c>
      <c r="AT250" s="236" t="s">
        <v>239</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1365</v>
      </c>
    </row>
    <row r="251" s="2" customFormat="1">
      <c r="A251" s="35"/>
      <c r="B251" s="36"/>
      <c r="C251" s="37"/>
      <c r="D251" s="238" t="s">
        <v>244</v>
      </c>
      <c r="E251" s="37"/>
      <c r="F251" s="239" t="s">
        <v>1188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1586</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2.7" customHeight="1">
      <c r="A253" s="35"/>
      <c r="B253" s="36"/>
      <c r="C253" s="224" t="s">
        <v>1325</v>
      </c>
      <c r="D253" s="224" t="s">
        <v>239</v>
      </c>
      <c r="E253" s="225" t="s">
        <v>1587</v>
      </c>
      <c r="F253" s="226" t="s">
        <v>1588</v>
      </c>
      <c r="G253" s="227" t="s">
        <v>242</v>
      </c>
      <c r="H253" s="228">
        <v>146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1370</v>
      </c>
    </row>
    <row r="254" s="2" customFormat="1">
      <c r="A254" s="35"/>
      <c r="B254" s="36"/>
      <c r="C254" s="37"/>
      <c r="D254" s="238" t="s">
        <v>244</v>
      </c>
      <c r="E254" s="37"/>
      <c r="F254" s="239" t="s">
        <v>1588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1838</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24.15" customHeight="1">
      <c r="A256" s="35"/>
      <c r="B256" s="36"/>
      <c r="C256" s="224" t="s">
        <v>1238</v>
      </c>
      <c r="D256" s="224" t="s">
        <v>239</v>
      </c>
      <c r="E256" s="225" t="s">
        <v>1590</v>
      </c>
      <c r="F256" s="226" t="s">
        <v>1591</v>
      </c>
      <c r="G256" s="227" t="s">
        <v>242</v>
      </c>
      <c r="H256" s="228">
        <v>24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1374</v>
      </c>
    </row>
    <row r="257" s="2" customFormat="1">
      <c r="A257" s="35"/>
      <c r="B257" s="36"/>
      <c r="C257" s="37"/>
      <c r="D257" s="238" t="s">
        <v>244</v>
      </c>
      <c r="E257" s="37"/>
      <c r="F257" s="239" t="s">
        <v>1591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c r="A258" s="35"/>
      <c r="B258" s="36"/>
      <c r="C258" s="37"/>
      <c r="D258" s="238" t="s">
        <v>993</v>
      </c>
      <c r="E258" s="37"/>
      <c r="F258" s="265" t="s">
        <v>1839</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993</v>
      </c>
      <c r="AU258" s="14" t="s">
        <v>73</v>
      </c>
    </row>
    <row r="259" s="2" customFormat="1" ht="76.35" customHeight="1">
      <c r="A259" s="35"/>
      <c r="B259" s="36"/>
      <c r="C259" s="224" t="s">
        <v>1334</v>
      </c>
      <c r="D259" s="224" t="s">
        <v>239</v>
      </c>
      <c r="E259" s="225" t="s">
        <v>1100</v>
      </c>
      <c r="F259" s="226" t="s">
        <v>1101</v>
      </c>
      <c r="G259" s="227" t="s">
        <v>242</v>
      </c>
      <c r="H259" s="228">
        <v>24</v>
      </c>
      <c r="I259" s="229"/>
      <c r="J259" s="230">
        <f>ROUND(I259*H259,2)</f>
        <v>0</v>
      </c>
      <c r="K259" s="231"/>
      <c r="L259" s="41"/>
      <c r="M259" s="232" t="s">
        <v>1</v>
      </c>
      <c r="N259" s="233" t="s">
        <v>38</v>
      </c>
      <c r="O259" s="88"/>
      <c r="P259" s="234">
        <f>O259*H259</f>
        <v>0</v>
      </c>
      <c r="Q259" s="234">
        <v>0</v>
      </c>
      <c r="R259" s="234">
        <f>Q259*H259</f>
        <v>0</v>
      </c>
      <c r="S259" s="234">
        <v>0</v>
      </c>
      <c r="T259" s="235">
        <f>S259*H259</f>
        <v>0</v>
      </c>
      <c r="U259" s="35"/>
      <c r="V259" s="35"/>
      <c r="W259" s="35"/>
      <c r="X259" s="35"/>
      <c r="Y259" s="35"/>
      <c r="Z259" s="35"/>
      <c r="AA259" s="35"/>
      <c r="AB259" s="35"/>
      <c r="AC259" s="35"/>
      <c r="AD259" s="35"/>
      <c r="AE259" s="35"/>
      <c r="AR259" s="236" t="s">
        <v>258</v>
      </c>
      <c r="AT259" s="236" t="s">
        <v>239</v>
      </c>
      <c r="AU259" s="236" t="s">
        <v>73</v>
      </c>
      <c r="AY259" s="14" t="s">
        <v>238</v>
      </c>
      <c r="BE259" s="237">
        <f>IF(N259="základní",J259,0)</f>
        <v>0</v>
      </c>
      <c r="BF259" s="237">
        <f>IF(N259="snížená",J259,0)</f>
        <v>0</v>
      </c>
      <c r="BG259" s="237">
        <f>IF(N259="zákl. přenesená",J259,0)</f>
        <v>0</v>
      </c>
      <c r="BH259" s="237">
        <f>IF(N259="sníž. přenesená",J259,0)</f>
        <v>0</v>
      </c>
      <c r="BI259" s="237">
        <f>IF(N259="nulová",J259,0)</f>
        <v>0</v>
      </c>
      <c r="BJ259" s="14" t="s">
        <v>80</v>
      </c>
      <c r="BK259" s="237">
        <f>ROUND(I259*H259,2)</f>
        <v>0</v>
      </c>
      <c r="BL259" s="14" t="s">
        <v>258</v>
      </c>
      <c r="BM259" s="236" t="s">
        <v>1379</v>
      </c>
    </row>
    <row r="260" s="2" customFormat="1">
      <c r="A260" s="35"/>
      <c r="B260" s="36"/>
      <c r="C260" s="37"/>
      <c r="D260" s="238" t="s">
        <v>244</v>
      </c>
      <c r="E260" s="37"/>
      <c r="F260" s="239" t="s">
        <v>1103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244</v>
      </c>
      <c r="AU260" s="14" t="s">
        <v>73</v>
      </c>
    </row>
    <row r="261" s="2" customFormat="1">
      <c r="A261" s="35"/>
      <c r="B261" s="36"/>
      <c r="C261" s="37"/>
      <c r="D261" s="238" t="s">
        <v>993</v>
      </c>
      <c r="E261" s="37"/>
      <c r="F261" s="265" t="s">
        <v>1840</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993</v>
      </c>
      <c r="AU261" s="14" t="s">
        <v>73</v>
      </c>
    </row>
    <row r="262" s="2" customFormat="1" ht="33" customHeight="1">
      <c r="A262" s="35"/>
      <c r="B262" s="36"/>
      <c r="C262" s="224" t="s">
        <v>1242</v>
      </c>
      <c r="D262" s="224" t="s">
        <v>239</v>
      </c>
      <c r="E262" s="225" t="s">
        <v>342</v>
      </c>
      <c r="F262" s="226" t="s">
        <v>343</v>
      </c>
      <c r="G262" s="227" t="s">
        <v>242</v>
      </c>
      <c r="H262" s="228">
        <v>48</v>
      </c>
      <c r="I262" s="229"/>
      <c r="J262" s="230">
        <f>ROUND(I262*H262,2)</f>
        <v>0</v>
      </c>
      <c r="K262" s="231"/>
      <c r="L262" s="41"/>
      <c r="M262" s="232" t="s">
        <v>1</v>
      </c>
      <c r="N262" s="23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258</v>
      </c>
      <c r="AT262" s="236" t="s">
        <v>239</v>
      </c>
      <c r="AU262" s="236" t="s">
        <v>73</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1383</v>
      </c>
    </row>
    <row r="263" s="2" customFormat="1">
      <c r="A263" s="35"/>
      <c r="B263" s="36"/>
      <c r="C263" s="37"/>
      <c r="D263" s="238" t="s">
        <v>244</v>
      </c>
      <c r="E263" s="37"/>
      <c r="F263" s="239" t="s">
        <v>343</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73</v>
      </c>
    </row>
    <row r="264" s="2" customFormat="1">
      <c r="A264" s="35"/>
      <c r="B264" s="36"/>
      <c r="C264" s="37"/>
      <c r="D264" s="238" t="s">
        <v>993</v>
      </c>
      <c r="E264" s="37"/>
      <c r="F264" s="265" t="s">
        <v>1841</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993</v>
      </c>
      <c r="AU264" s="14" t="s">
        <v>73</v>
      </c>
    </row>
    <row r="265" s="2" customFormat="1" ht="66.75" customHeight="1">
      <c r="A265" s="35"/>
      <c r="B265" s="36"/>
      <c r="C265" s="224" t="s">
        <v>1343</v>
      </c>
      <c r="D265" s="224" t="s">
        <v>239</v>
      </c>
      <c r="E265" s="225" t="s">
        <v>1229</v>
      </c>
      <c r="F265" s="226" t="s">
        <v>1230</v>
      </c>
      <c r="G265" s="227" t="s">
        <v>1178</v>
      </c>
      <c r="H265" s="228">
        <v>71.244</v>
      </c>
      <c r="I265" s="229"/>
      <c r="J265" s="230">
        <f>ROUND(I265*H265,2)</f>
        <v>0</v>
      </c>
      <c r="K265" s="231"/>
      <c r="L265" s="41"/>
      <c r="M265" s="232" t="s">
        <v>1</v>
      </c>
      <c r="N265" s="233" t="s">
        <v>38</v>
      </c>
      <c r="O265" s="88"/>
      <c r="P265" s="234">
        <f>O265*H265</f>
        <v>0</v>
      </c>
      <c r="Q265" s="234">
        <v>0</v>
      </c>
      <c r="R265" s="234">
        <f>Q265*H265</f>
        <v>0</v>
      </c>
      <c r="S265" s="234">
        <v>0</v>
      </c>
      <c r="T265" s="235">
        <f>S265*H265</f>
        <v>0</v>
      </c>
      <c r="U265" s="35"/>
      <c r="V265" s="35"/>
      <c r="W265" s="35"/>
      <c r="X265" s="35"/>
      <c r="Y265" s="35"/>
      <c r="Z265" s="35"/>
      <c r="AA265" s="35"/>
      <c r="AB265" s="35"/>
      <c r="AC265" s="35"/>
      <c r="AD265" s="35"/>
      <c r="AE265" s="35"/>
      <c r="AR265" s="236" t="s">
        <v>258</v>
      </c>
      <c r="AT265" s="236" t="s">
        <v>239</v>
      </c>
      <c r="AU265" s="236" t="s">
        <v>73</v>
      </c>
      <c r="AY265" s="14" t="s">
        <v>238</v>
      </c>
      <c r="BE265" s="237">
        <f>IF(N265="základní",J265,0)</f>
        <v>0</v>
      </c>
      <c r="BF265" s="237">
        <f>IF(N265="snížená",J265,0)</f>
        <v>0</v>
      </c>
      <c r="BG265" s="237">
        <f>IF(N265="zákl. přenesená",J265,0)</f>
        <v>0</v>
      </c>
      <c r="BH265" s="237">
        <f>IF(N265="sníž. přenesená",J265,0)</f>
        <v>0</v>
      </c>
      <c r="BI265" s="237">
        <f>IF(N265="nulová",J265,0)</f>
        <v>0</v>
      </c>
      <c r="BJ265" s="14" t="s">
        <v>80</v>
      </c>
      <c r="BK265" s="237">
        <f>ROUND(I265*H265,2)</f>
        <v>0</v>
      </c>
      <c r="BL265" s="14" t="s">
        <v>258</v>
      </c>
      <c r="BM265" s="236" t="s">
        <v>1388</v>
      </c>
    </row>
    <row r="266" s="2" customFormat="1">
      <c r="A266" s="35"/>
      <c r="B266" s="36"/>
      <c r="C266" s="37"/>
      <c r="D266" s="238" t="s">
        <v>244</v>
      </c>
      <c r="E266" s="37"/>
      <c r="F266" s="239" t="s">
        <v>1231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244</v>
      </c>
      <c r="AU266" s="14" t="s">
        <v>73</v>
      </c>
    </row>
    <row r="267" s="2" customFormat="1">
      <c r="A267" s="35"/>
      <c r="B267" s="36"/>
      <c r="C267" s="37"/>
      <c r="D267" s="238" t="s">
        <v>993</v>
      </c>
      <c r="E267" s="37"/>
      <c r="F267" s="265" t="s">
        <v>1842</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993</v>
      </c>
      <c r="AU267" s="14" t="s">
        <v>73</v>
      </c>
    </row>
    <row r="268" s="2" customFormat="1" ht="66.75" customHeight="1">
      <c r="A268" s="35"/>
      <c r="B268" s="36"/>
      <c r="C268" s="224" t="s">
        <v>1245</v>
      </c>
      <c r="D268" s="224" t="s">
        <v>239</v>
      </c>
      <c r="E268" s="225" t="s">
        <v>1265</v>
      </c>
      <c r="F268" s="226" t="s">
        <v>1266</v>
      </c>
      <c r="G268" s="227" t="s">
        <v>1267</v>
      </c>
      <c r="H268" s="228">
        <v>212</v>
      </c>
      <c r="I268" s="229"/>
      <c r="J268" s="230">
        <f>ROUND(I268*H268,2)</f>
        <v>0</v>
      </c>
      <c r="K268" s="231"/>
      <c r="L268" s="41"/>
      <c r="M268" s="232" t="s">
        <v>1</v>
      </c>
      <c r="N268" s="23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258</v>
      </c>
      <c r="AT268" s="236" t="s">
        <v>239</v>
      </c>
      <c r="AU268" s="236" t="s">
        <v>73</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1392</v>
      </c>
    </row>
    <row r="269" s="2" customFormat="1">
      <c r="A269" s="35"/>
      <c r="B269" s="36"/>
      <c r="C269" s="37"/>
      <c r="D269" s="238" t="s">
        <v>244</v>
      </c>
      <c r="E269" s="37"/>
      <c r="F269" s="239" t="s">
        <v>1268</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73</v>
      </c>
    </row>
    <row r="270" s="2" customFormat="1">
      <c r="A270" s="35"/>
      <c r="B270" s="36"/>
      <c r="C270" s="37"/>
      <c r="D270" s="238" t="s">
        <v>993</v>
      </c>
      <c r="E270" s="37"/>
      <c r="F270" s="265" t="s">
        <v>1843</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993</v>
      </c>
      <c r="AU270" s="14" t="s">
        <v>73</v>
      </c>
    </row>
    <row r="271" s="2" customFormat="1" ht="66.75" customHeight="1">
      <c r="A271" s="35"/>
      <c r="B271" s="36"/>
      <c r="C271" s="224" t="s">
        <v>1351</v>
      </c>
      <c r="D271" s="224" t="s">
        <v>239</v>
      </c>
      <c r="E271" s="225" t="s">
        <v>1270</v>
      </c>
      <c r="F271" s="226" t="s">
        <v>1271</v>
      </c>
      <c r="G271" s="227" t="s">
        <v>1267</v>
      </c>
      <c r="H271" s="228">
        <v>24</v>
      </c>
      <c r="I271" s="229"/>
      <c r="J271" s="230">
        <f>ROUND(I271*H271,2)</f>
        <v>0</v>
      </c>
      <c r="K271" s="231"/>
      <c r="L271" s="41"/>
      <c r="M271" s="232" t="s">
        <v>1</v>
      </c>
      <c r="N271" s="233" t="s">
        <v>38</v>
      </c>
      <c r="O271" s="88"/>
      <c r="P271" s="234">
        <f>O271*H271</f>
        <v>0</v>
      </c>
      <c r="Q271" s="234">
        <v>0</v>
      </c>
      <c r="R271" s="234">
        <f>Q271*H271</f>
        <v>0</v>
      </c>
      <c r="S271" s="234">
        <v>0</v>
      </c>
      <c r="T271" s="235">
        <f>S271*H271</f>
        <v>0</v>
      </c>
      <c r="U271" s="35"/>
      <c r="V271" s="35"/>
      <c r="W271" s="35"/>
      <c r="X271" s="35"/>
      <c r="Y271" s="35"/>
      <c r="Z271" s="35"/>
      <c r="AA271" s="35"/>
      <c r="AB271" s="35"/>
      <c r="AC271" s="35"/>
      <c r="AD271" s="35"/>
      <c r="AE271" s="35"/>
      <c r="AR271" s="236" t="s">
        <v>258</v>
      </c>
      <c r="AT271" s="236" t="s">
        <v>239</v>
      </c>
      <c r="AU271" s="236" t="s">
        <v>73</v>
      </c>
      <c r="AY271" s="14" t="s">
        <v>238</v>
      </c>
      <c r="BE271" s="237">
        <f>IF(N271="základní",J271,0)</f>
        <v>0</v>
      </c>
      <c r="BF271" s="237">
        <f>IF(N271="snížená",J271,0)</f>
        <v>0</v>
      </c>
      <c r="BG271" s="237">
        <f>IF(N271="zákl. přenesená",J271,0)</f>
        <v>0</v>
      </c>
      <c r="BH271" s="237">
        <f>IF(N271="sníž. přenesená",J271,0)</f>
        <v>0</v>
      </c>
      <c r="BI271" s="237">
        <f>IF(N271="nulová",J271,0)</f>
        <v>0</v>
      </c>
      <c r="BJ271" s="14" t="s">
        <v>80</v>
      </c>
      <c r="BK271" s="237">
        <f>ROUND(I271*H271,2)</f>
        <v>0</v>
      </c>
      <c r="BL271" s="14" t="s">
        <v>258</v>
      </c>
      <c r="BM271" s="236" t="s">
        <v>1397</v>
      </c>
    </row>
    <row r="272" s="2" customFormat="1">
      <c r="A272" s="35"/>
      <c r="B272" s="36"/>
      <c r="C272" s="37"/>
      <c r="D272" s="238" t="s">
        <v>244</v>
      </c>
      <c r="E272" s="37"/>
      <c r="F272" s="239" t="s">
        <v>1273</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244</v>
      </c>
      <c r="AU272" s="14" t="s">
        <v>73</v>
      </c>
    </row>
    <row r="273" s="2" customFormat="1">
      <c r="A273" s="35"/>
      <c r="B273" s="36"/>
      <c r="C273" s="37"/>
      <c r="D273" s="238" t="s">
        <v>993</v>
      </c>
      <c r="E273" s="37"/>
      <c r="F273" s="265" t="s">
        <v>1844</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993</v>
      </c>
      <c r="AU273" s="14" t="s">
        <v>73</v>
      </c>
    </row>
    <row r="274" s="2" customFormat="1" ht="76.35" customHeight="1">
      <c r="A274" s="35"/>
      <c r="B274" s="36"/>
      <c r="C274" s="224" t="s">
        <v>1247</v>
      </c>
      <c r="D274" s="224" t="s">
        <v>239</v>
      </c>
      <c r="E274" s="225" t="s">
        <v>1275</v>
      </c>
      <c r="F274" s="226" t="s">
        <v>1276</v>
      </c>
      <c r="G274" s="227" t="s">
        <v>249</v>
      </c>
      <c r="H274" s="228">
        <v>150</v>
      </c>
      <c r="I274" s="229"/>
      <c r="J274" s="230">
        <f>ROUND(I274*H274,2)</f>
        <v>0</v>
      </c>
      <c r="K274" s="231"/>
      <c r="L274" s="41"/>
      <c r="M274" s="232" t="s">
        <v>1</v>
      </c>
      <c r="N274" s="23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258</v>
      </c>
      <c r="AT274" s="236" t="s">
        <v>239</v>
      </c>
      <c r="AU274" s="236" t="s">
        <v>73</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1599</v>
      </c>
    </row>
    <row r="275" s="2" customFormat="1">
      <c r="A275" s="35"/>
      <c r="B275" s="36"/>
      <c r="C275" s="37"/>
      <c r="D275" s="238" t="s">
        <v>244</v>
      </c>
      <c r="E275" s="37"/>
      <c r="F275" s="239" t="s">
        <v>1278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73</v>
      </c>
    </row>
    <row r="276" s="2" customFormat="1">
      <c r="A276" s="35"/>
      <c r="B276" s="36"/>
      <c r="C276" s="37"/>
      <c r="D276" s="238" t="s">
        <v>993</v>
      </c>
      <c r="E276" s="37"/>
      <c r="F276" s="265" t="s">
        <v>1845</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993</v>
      </c>
      <c r="AU276" s="14" t="s">
        <v>73</v>
      </c>
    </row>
    <row r="277" s="2" customFormat="1" ht="76.35" customHeight="1">
      <c r="A277" s="35"/>
      <c r="B277" s="36"/>
      <c r="C277" s="224" t="s">
        <v>1357</v>
      </c>
      <c r="D277" s="224" t="s">
        <v>239</v>
      </c>
      <c r="E277" s="225" t="s">
        <v>1280</v>
      </c>
      <c r="F277" s="226" t="s">
        <v>1281</v>
      </c>
      <c r="G277" s="227" t="s">
        <v>249</v>
      </c>
      <c r="H277" s="228">
        <v>150</v>
      </c>
      <c r="I277" s="229"/>
      <c r="J277" s="230">
        <f>ROUND(I277*H277,2)</f>
        <v>0</v>
      </c>
      <c r="K277" s="231"/>
      <c r="L277" s="41"/>
      <c r="M277" s="232" t="s">
        <v>1</v>
      </c>
      <c r="N277" s="233" t="s">
        <v>38</v>
      </c>
      <c r="O277" s="88"/>
      <c r="P277" s="234">
        <f>O277*H277</f>
        <v>0</v>
      </c>
      <c r="Q277" s="234">
        <v>0</v>
      </c>
      <c r="R277" s="234">
        <f>Q277*H277</f>
        <v>0</v>
      </c>
      <c r="S277" s="234">
        <v>0</v>
      </c>
      <c r="T277" s="235">
        <f>S277*H277</f>
        <v>0</v>
      </c>
      <c r="U277" s="35"/>
      <c r="V277" s="35"/>
      <c r="W277" s="35"/>
      <c r="X277" s="35"/>
      <c r="Y277" s="35"/>
      <c r="Z277" s="35"/>
      <c r="AA277" s="35"/>
      <c r="AB277" s="35"/>
      <c r="AC277" s="35"/>
      <c r="AD277" s="35"/>
      <c r="AE277" s="35"/>
      <c r="AR277" s="236" t="s">
        <v>258</v>
      </c>
      <c r="AT277" s="236" t="s">
        <v>239</v>
      </c>
      <c r="AU277" s="236" t="s">
        <v>73</v>
      </c>
      <c r="AY277" s="14" t="s">
        <v>238</v>
      </c>
      <c r="BE277" s="237">
        <f>IF(N277="základní",J277,0)</f>
        <v>0</v>
      </c>
      <c r="BF277" s="237">
        <f>IF(N277="snížená",J277,0)</f>
        <v>0</v>
      </c>
      <c r="BG277" s="237">
        <f>IF(N277="zákl. přenesená",J277,0)</f>
        <v>0</v>
      </c>
      <c r="BH277" s="237">
        <f>IF(N277="sníž. přenesená",J277,0)</f>
        <v>0</v>
      </c>
      <c r="BI277" s="237">
        <f>IF(N277="nulová",J277,0)</f>
        <v>0</v>
      </c>
      <c r="BJ277" s="14" t="s">
        <v>80</v>
      </c>
      <c r="BK277" s="237">
        <f>ROUND(I277*H277,2)</f>
        <v>0</v>
      </c>
      <c r="BL277" s="14" t="s">
        <v>258</v>
      </c>
      <c r="BM277" s="236" t="s">
        <v>1406</v>
      </c>
    </row>
    <row r="278" s="2" customFormat="1">
      <c r="A278" s="35"/>
      <c r="B278" s="36"/>
      <c r="C278" s="37"/>
      <c r="D278" s="238" t="s">
        <v>244</v>
      </c>
      <c r="E278" s="37"/>
      <c r="F278" s="239" t="s">
        <v>1283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244</v>
      </c>
      <c r="AU278" s="14" t="s">
        <v>73</v>
      </c>
    </row>
    <row r="279" s="2" customFormat="1">
      <c r="A279" s="35"/>
      <c r="B279" s="36"/>
      <c r="C279" s="37"/>
      <c r="D279" s="238" t="s">
        <v>993</v>
      </c>
      <c r="E279" s="37"/>
      <c r="F279" s="265" t="s">
        <v>1845</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993</v>
      </c>
      <c r="AU279" s="14" t="s">
        <v>73</v>
      </c>
    </row>
    <row r="280" s="2" customFormat="1" ht="76.35" customHeight="1">
      <c r="A280" s="35"/>
      <c r="B280" s="36"/>
      <c r="C280" s="224" t="s">
        <v>1251</v>
      </c>
      <c r="D280" s="224" t="s">
        <v>239</v>
      </c>
      <c r="E280" s="225" t="s">
        <v>1600</v>
      </c>
      <c r="F280" s="226" t="s">
        <v>1601</v>
      </c>
      <c r="G280" s="227" t="s">
        <v>249</v>
      </c>
      <c r="H280" s="228">
        <v>2160</v>
      </c>
      <c r="I280" s="229"/>
      <c r="J280" s="230">
        <f>ROUND(I280*H280,2)</f>
        <v>0</v>
      </c>
      <c r="K280" s="231"/>
      <c r="L280" s="41"/>
      <c r="M280" s="232" t="s">
        <v>1</v>
      </c>
      <c r="N280" s="23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258</v>
      </c>
      <c r="AT280" s="236" t="s">
        <v>239</v>
      </c>
      <c r="AU280" s="236" t="s">
        <v>73</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1410</v>
      </c>
    </row>
    <row r="281" s="2" customFormat="1">
      <c r="A281" s="35"/>
      <c r="B281" s="36"/>
      <c r="C281" s="37"/>
      <c r="D281" s="238" t="s">
        <v>244</v>
      </c>
      <c r="E281" s="37"/>
      <c r="F281" s="239" t="s">
        <v>1601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73</v>
      </c>
    </row>
    <row r="282" s="2" customFormat="1">
      <c r="A282" s="35"/>
      <c r="B282" s="36"/>
      <c r="C282" s="37"/>
      <c r="D282" s="238" t="s">
        <v>993</v>
      </c>
      <c r="E282" s="37"/>
      <c r="F282" s="265" t="s">
        <v>1846</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993</v>
      </c>
      <c r="AU282" s="14" t="s">
        <v>73</v>
      </c>
    </row>
    <row r="283" s="2" customFormat="1" ht="76.35" customHeight="1">
      <c r="A283" s="35"/>
      <c r="B283" s="36"/>
      <c r="C283" s="224" t="s">
        <v>1367</v>
      </c>
      <c r="D283" s="224" t="s">
        <v>239</v>
      </c>
      <c r="E283" s="225" t="s">
        <v>1603</v>
      </c>
      <c r="F283" s="226" t="s">
        <v>1604</v>
      </c>
      <c r="G283" s="227" t="s">
        <v>249</v>
      </c>
      <c r="H283" s="228">
        <v>2160</v>
      </c>
      <c r="I283" s="229"/>
      <c r="J283" s="230">
        <f>ROUND(I283*H283,2)</f>
        <v>0</v>
      </c>
      <c r="K283" s="231"/>
      <c r="L283" s="41"/>
      <c r="M283" s="232" t="s">
        <v>1</v>
      </c>
      <c r="N283" s="233" t="s">
        <v>38</v>
      </c>
      <c r="O283" s="88"/>
      <c r="P283" s="234">
        <f>O283*H283</f>
        <v>0</v>
      </c>
      <c r="Q283" s="234">
        <v>0</v>
      </c>
      <c r="R283" s="234">
        <f>Q283*H283</f>
        <v>0</v>
      </c>
      <c r="S283" s="234">
        <v>0</v>
      </c>
      <c r="T283" s="235">
        <f>S283*H283</f>
        <v>0</v>
      </c>
      <c r="U283" s="35"/>
      <c r="V283" s="35"/>
      <c r="W283" s="35"/>
      <c r="X283" s="35"/>
      <c r="Y283" s="35"/>
      <c r="Z283" s="35"/>
      <c r="AA283" s="35"/>
      <c r="AB283" s="35"/>
      <c r="AC283" s="35"/>
      <c r="AD283" s="35"/>
      <c r="AE283" s="35"/>
      <c r="AR283" s="236" t="s">
        <v>258</v>
      </c>
      <c r="AT283" s="236" t="s">
        <v>239</v>
      </c>
      <c r="AU283" s="236" t="s">
        <v>73</v>
      </c>
      <c r="AY283" s="14" t="s">
        <v>238</v>
      </c>
      <c r="BE283" s="237">
        <f>IF(N283="základní",J283,0)</f>
        <v>0</v>
      </c>
      <c r="BF283" s="237">
        <f>IF(N283="snížená",J283,0)</f>
        <v>0</v>
      </c>
      <c r="BG283" s="237">
        <f>IF(N283="zákl. přenesená",J283,0)</f>
        <v>0</v>
      </c>
      <c r="BH283" s="237">
        <f>IF(N283="sníž. přenesená",J283,0)</f>
        <v>0</v>
      </c>
      <c r="BI283" s="237">
        <f>IF(N283="nulová",J283,0)</f>
        <v>0</v>
      </c>
      <c r="BJ283" s="14" t="s">
        <v>80</v>
      </c>
      <c r="BK283" s="237">
        <f>ROUND(I283*H283,2)</f>
        <v>0</v>
      </c>
      <c r="BL283" s="14" t="s">
        <v>258</v>
      </c>
      <c r="BM283" s="236" t="s">
        <v>1415</v>
      </c>
    </row>
    <row r="284" s="2" customFormat="1">
      <c r="A284" s="35"/>
      <c r="B284" s="36"/>
      <c r="C284" s="37"/>
      <c r="D284" s="238" t="s">
        <v>244</v>
      </c>
      <c r="E284" s="37"/>
      <c r="F284" s="239" t="s">
        <v>1604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244</v>
      </c>
      <c r="AU284" s="14" t="s">
        <v>73</v>
      </c>
    </row>
    <row r="285" s="2" customFormat="1">
      <c r="A285" s="35"/>
      <c r="B285" s="36"/>
      <c r="C285" s="37"/>
      <c r="D285" s="238" t="s">
        <v>993</v>
      </c>
      <c r="E285" s="37"/>
      <c r="F285" s="265" t="s">
        <v>1846</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993</v>
      </c>
      <c r="AU285" s="14" t="s">
        <v>73</v>
      </c>
    </row>
    <row r="286" s="2" customFormat="1" ht="66.75" customHeight="1">
      <c r="A286" s="35"/>
      <c r="B286" s="36"/>
      <c r="C286" s="224" t="s">
        <v>1256</v>
      </c>
      <c r="D286" s="224" t="s">
        <v>239</v>
      </c>
      <c r="E286" s="225" t="s">
        <v>1605</v>
      </c>
      <c r="F286" s="226" t="s">
        <v>1606</v>
      </c>
      <c r="G286" s="227" t="s">
        <v>249</v>
      </c>
      <c r="H286" s="228">
        <v>1833.672</v>
      </c>
      <c r="I286" s="229"/>
      <c r="J286" s="230">
        <f>ROUND(I286*H286,2)</f>
        <v>0</v>
      </c>
      <c r="K286" s="231"/>
      <c r="L286" s="41"/>
      <c r="M286" s="232" t="s">
        <v>1</v>
      </c>
      <c r="N286" s="233" t="s">
        <v>38</v>
      </c>
      <c r="O286" s="88"/>
      <c r="P286" s="234">
        <f>O286*H286</f>
        <v>0</v>
      </c>
      <c r="Q286" s="234">
        <v>0</v>
      </c>
      <c r="R286" s="234">
        <f>Q286*H286</f>
        <v>0</v>
      </c>
      <c r="S286" s="234">
        <v>0</v>
      </c>
      <c r="T286" s="235">
        <f>S286*H286</f>
        <v>0</v>
      </c>
      <c r="U286" s="35"/>
      <c r="V286" s="35"/>
      <c r="W286" s="35"/>
      <c r="X286" s="35"/>
      <c r="Y286" s="35"/>
      <c r="Z286" s="35"/>
      <c r="AA286" s="35"/>
      <c r="AB286" s="35"/>
      <c r="AC286" s="35"/>
      <c r="AD286" s="35"/>
      <c r="AE286" s="35"/>
      <c r="AR286" s="236" t="s">
        <v>258</v>
      </c>
      <c r="AT286" s="236" t="s">
        <v>239</v>
      </c>
      <c r="AU286" s="236" t="s">
        <v>73</v>
      </c>
      <c r="AY286" s="14" t="s">
        <v>238</v>
      </c>
      <c r="BE286" s="237">
        <f>IF(N286="základní",J286,0)</f>
        <v>0</v>
      </c>
      <c r="BF286" s="237">
        <f>IF(N286="snížená",J286,0)</f>
        <v>0</v>
      </c>
      <c r="BG286" s="237">
        <f>IF(N286="zákl. přenesená",J286,0)</f>
        <v>0</v>
      </c>
      <c r="BH286" s="237">
        <f>IF(N286="sníž. přenesená",J286,0)</f>
        <v>0</v>
      </c>
      <c r="BI286" s="237">
        <f>IF(N286="nulová",J286,0)</f>
        <v>0</v>
      </c>
      <c r="BJ286" s="14" t="s">
        <v>80</v>
      </c>
      <c r="BK286" s="237">
        <f>ROUND(I286*H286,2)</f>
        <v>0</v>
      </c>
      <c r="BL286" s="14" t="s">
        <v>258</v>
      </c>
      <c r="BM286" s="236" t="s">
        <v>1419</v>
      </c>
    </row>
    <row r="287" s="2" customFormat="1">
      <c r="A287" s="35"/>
      <c r="B287" s="36"/>
      <c r="C287" s="37"/>
      <c r="D287" s="238" t="s">
        <v>244</v>
      </c>
      <c r="E287" s="37"/>
      <c r="F287" s="239" t="s">
        <v>1607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244</v>
      </c>
      <c r="AU287" s="14" t="s">
        <v>73</v>
      </c>
    </row>
    <row r="288" s="2" customFormat="1">
      <c r="A288" s="35"/>
      <c r="B288" s="36"/>
      <c r="C288" s="37"/>
      <c r="D288" s="238" t="s">
        <v>993</v>
      </c>
      <c r="E288" s="37"/>
      <c r="F288" s="265" t="s">
        <v>1847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993</v>
      </c>
      <c r="AU288" s="14" t="s">
        <v>73</v>
      </c>
    </row>
    <row r="289" s="2" customFormat="1" ht="55.5" customHeight="1">
      <c r="A289" s="35"/>
      <c r="B289" s="36"/>
      <c r="C289" s="224" t="s">
        <v>1376</v>
      </c>
      <c r="D289" s="224" t="s">
        <v>239</v>
      </c>
      <c r="E289" s="225" t="s">
        <v>1326</v>
      </c>
      <c r="F289" s="226" t="s">
        <v>1327</v>
      </c>
      <c r="G289" s="227" t="s">
        <v>242</v>
      </c>
      <c r="H289" s="228">
        <v>30</v>
      </c>
      <c r="I289" s="229"/>
      <c r="J289" s="230">
        <f>ROUND(I289*H289,2)</f>
        <v>0</v>
      </c>
      <c r="K289" s="231"/>
      <c r="L289" s="41"/>
      <c r="M289" s="232" t="s">
        <v>1</v>
      </c>
      <c r="N289" s="23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258</v>
      </c>
      <c r="AT289" s="236" t="s">
        <v>239</v>
      </c>
      <c r="AU289" s="236" t="s">
        <v>73</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1611</v>
      </c>
    </row>
    <row r="290" s="2" customFormat="1">
      <c r="A290" s="35"/>
      <c r="B290" s="36"/>
      <c r="C290" s="37"/>
      <c r="D290" s="238" t="s">
        <v>244</v>
      </c>
      <c r="E290" s="37"/>
      <c r="F290" s="239" t="s">
        <v>1327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73</v>
      </c>
    </row>
    <row r="291" s="2" customFormat="1">
      <c r="A291" s="35"/>
      <c r="B291" s="36"/>
      <c r="C291" s="37"/>
      <c r="D291" s="238" t="s">
        <v>993</v>
      </c>
      <c r="E291" s="37"/>
      <c r="F291" s="265" t="s">
        <v>1610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73</v>
      </c>
    </row>
    <row r="292" s="2" customFormat="1" ht="24.15" customHeight="1">
      <c r="A292" s="35"/>
      <c r="B292" s="36"/>
      <c r="C292" s="224" t="s">
        <v>1259</v>
      </c>
      <c r="D292" s="224" t="s">
        <v>239</v>
      </c>
      <c r="E292" s="225" t="s">
        <v>1330</v>
      </c>
      <c r="F292" s="226" t="s">
        <v>1331</v>
      </c>
      <c r="G292" s="227" t="s">
        <v>242</v>
      </c>
      <c r="H292" s="228">
        <v>30</v>
      </c>
      <c r="I292" s="229"/>
      <c r="J292" s="230">
        <f>ROUND(I292*H292,2)</f>
        <v>0</v>
      </c>
      <c r="K292" s="231"/>
      <c r="L292" s="41"/>
      <c r="M292" s="232" t="s">
        <v>1</v>
      </c>
      <c r="N292" s="23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258</v>
      </c>
      <c r="AT292" s="236" t="s">
        <v>239</v>
      </c>
      <c r="AU292" s="236" t="s">
        <v>73</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1614</v>
      </c>
    </row>
    <row r="293" s="2" customFormat="1">
      <c r="A293" s="35"/>
      <c r="B293" s="36"/>
      <c r="C293" s="37"/>
      <c r="D293" s="238" t="s">
        <v>244</v>
      </c>
      <c r="E293" s="37"/>
      <c r="F293" s="239" t="s">
        <v>1331</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73</v>
      </c>
    </row>
    <row r="294" s="2" customFormat="1">
      <c r="A294" s="35"/>
      <c r="B294" s="36"/>
      <c r="C294" s="37"/>
      <c r="D294" s="238" t="s">
        <v>993</v>
      </c>
      <c r="E294" s="37"/>
      <c r="F294" s="265" t="s">
        <v>1610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73</v>
      </c>
    </row>
    <row r="295" s="2" customFormat="1" ht="55.5" customHeight="1">
      <c r="A295" s="35"/>
      <c r="B295" s="36"/>
      <c r="C295" s="224" t="s">
        <v>1385</v>
      </c>
      <c r="D295" s="224" t="s">
        <v>239</v>
      </c>
      <c r="E295" s="225" t="s">
        <v>1848</v>
      </c>
      <c r="F295" s="226" t="s">
        <v>1849</v>
      </c>
      <c r="G295" s="227" t="s">
        <v>249</v>
      </c>
      <c r="H295" s="228">
        <v>7.2000000000000002</v>
      </c>
      <c r="I295" s="229"/>
      <c r="J295" s="230">
        <f>ROUND(I295*H295,2)</f>
        <v>0</v>
      </c>
      <c r="K295" s="231"/>
      <c r="L295" s="41"/>
      <c r="M295" s="232" t="s">
        <v>1</v>
      </c>
      <c r="N295" s="23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258</v>
      </c>
      <c r="AT295" s="236" t="s">
        <v>239</v>
      </c>
      <c r="AU295" s="236" t="s">
        <v>73</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1437</v>
      </c>
    </row>
    <row r="296" s="2" customFormat="1">
      <c r="A296" s="35"/>
      <c r="B296" s="36"/>
      <c r="C296" s="37"/>
      <c r="D296" s="238" t="s">
        <v>244</v>
      </c>
      <c r="E296" s="37"/>
      <c r="F296" s="239" t="s">
        <v>1849</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73</v>
      </c>
    </row>
    <row r="297" s="2" customFormat="1">
      <c r="A297" s="35"/>
      <c r="B297" s="36"/>
      <c r="C297" s="37"/>
      <c r="D297" s="238" t="s">
        <v>993</v>
      </c>
      <c r="E297" s="37"/>
      <c r="F297" s="265" t="s">
        <v>1850</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993</v>
      </c>
      <c r="AU297" s="14" t="s">
        <v>73</v>
      </c>
    </row>
    <row r="298" s="2" customFormat="1" ht="55.5" customHeight="1">
      <c r="A298" s="35"/>
      <c r="B298" s="36"/>
      <c r="C298" s="224" t="s">
        <v>1263</v>
      </c>
      <c r="D298" s="224" t="s">
        <v>239</v>
      </c>
      <c r="E298" s="225" t="s">
        <v>1851</v>
      </c>
      <c r="F298" s="226" t="s">
        <v>1852</v>
      </c>
      <c r="G298" s="227" t="s">
        <v>249</v>
      </c>
      <c r="H298" s="228">
        <v>7.2000000000000002</v>
      </c>
      <c r="I298" s="229"/>
      <c r="J298" s="230">
        <f>ROUND(I298*H298,2)</f>
        <v>0</v>
      </c>
      <c r="K298" s="231"/>
      <c r="L298" s="41"/>
      <c r="M298" s="232" t="s">
        <v>1</v>
      </c>
      <c r="N298" s="233" t="s">
        <v>38</v>
      </c>
      <c r="O298" s="88"/>
      <c r="P298" s="234">
        <f>O298*H298</f>
        <v>0</v>
      </c>
      <c r="Q298" s="234">
        <v>0</v>
      </c>
      <c r="R298" s="234">
        <f>Q298*H298</f>
        <v>0</v>
      </c>
      <c r="S298" s="234">
        <v>0</v>
      </c>
      <c r="T298" s="235">
        <f>S298*H298</f>
        <v>0</v>
      </c>
      <c r="U298" s="35"/>
      <c r="V298" s="35"/>
      <c r="W298" s="35"/>
      <c r="X298" s="35"/>
      <c r="Y298" s="35"/>
      <c r="Z298" s="35"/>
      <c r="AA298" s="35"/>
      <c r="AB298" s="35"/>
      <c r="AC298" s="35"/>
      <c r="AD298" s="35"/>
      <c r="AE298" s="35"/>
      <c r="AR298" s="236" t="s">
        <v>258</v>
      </c>
      <c r="AT298" s="236" t="s">
        <v>239</v>
      </c>
      <c r="AU298" s="236" t="s">
        <v>73</v>
      </c>
      <c r="AY298" s="14" t="s">
        <v>238</v>
      </c>
      <c r="BE298" s="237">
        <f>IF(N298="základní",J298,0)</f>
        <v>0</v>
      </c>
      <c r="BF298" s="237">
        <f>IF(N298="snížená",J298,0)</f>
        <v>0</v>
      </c>
      <c r="BG298" s="237">
        <f>IF(N298="zákl. přenesená",J298,0)</f>
        <v>0</v>
      </c>
      <c r="BH298" s="237">
        <f>IF(N298="sníž. přenesená",J298,0)</f>
        <v>0</v>
      </c>
      <c r="BI298" s="237">
        <f>IF(N298="nulová",J298,0)</f>
        <v>0</v>
      </c>
      <c r="BJ298" s="14" t="s">
        <v>80</v>
      </c>
      <c r="BK298" s="237">
        <f>ROUND(I298*H298,2)</f>
        <v>0</v>
      </c>
      <c r="BL298" s="14" t="s">
        <v>258</v>
      </c>
      <c r="BM298" s="236" t="s">
        <v>1442</v>
      </c>
    </row>
    <row r="299" s="2" customFormat="1">
      <c r="A299" s="35"/>
      <c r="B299" s="36"/>
      <c r="C299" s="37"/>
      <c r="D299" s="238" t="s">
        <v>244</v>
      </c>
      <c r="E299" s="37"/>
      <c r="F299" s="239" t="s">
        <v>1852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244</v>
      </c>
      <c r="AU299" s="14" t="s">
        <v>73</v>
      </c>
    </row>
    <row r="300" s="2" customFormat="1">
      <c r="A300" s="35"/>
      <c r="B300" s="36"/>
      <c r="C300" s="37"/>
      <c r="D300" s="238" t="s">
        <v>993</v>
      </c>
      <c r="E300" s="37"/>
      <c r="F300" s="265" t="s">
        <v>1850</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993</v>
      </c>
      <c r="AU300" s="14" t="s">
        <v>73</v>
      </c>
    </row>
    <row r="301" s="2" customFormat="1" ht="66.75" customHeight="1">
      <c r="A301" s="35"/>
      <c r="B301" s="36"/>
      <c r="C301" s="224" t="s">
        <v>1394</v>
      </c>
      <c r="D301" s="224" t="s">
        <v>239</v>
      </c>
      <c r="E301" s="225" t="s">
        <v>1853</v>
      </c>
      <c r="F301" s="226" t="s">
        <v>1854</v>
      </c>
      <c r="G301" s="227" t="s">
        <v>1631</v>
      </c>
      <c r="H301" s="228">
        <v>12</v>
      </c>
      <c r="I301" s="229"/>
      <c r="J301" s="230">
        <f>ROUND(I301*H301,2)</f>
        <v>0</v>
      </c>
      <c r="K301" s="231"/>
      <c r="L301" s="41"/>
      <c r="M301" s="232" t="s">
        <v>1</v>
      </c>
      <c r="N301" s="23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258</v>
      </c>
      <c r="AT301" s="236" t="s">
        <v>239</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1446</v>
      </c>
    </row>
    <row r="302" s="2" customFormat="1">
      <c r="A302" s="35"/>
      <c r="B302" s="36"/>
      <c r="C302" s="37"/>
      <c r="D302" s="238" t="s">
        <v>244</v>
      </c>
      <c r="E302" s="37"/>
      <c r="F302" s="239" t="s">
        <v>1854</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c r="A303" s="35"/>
      <c r="B303" s="36"/>
      <c r="C303" s="37"/>
      <c r="D303" s="238" t="s">
        <v>993</v>
      </c>
      <c r="E303" s="37"/>
      <c r="F303" s="265" t="s">
        <v>1855</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993</v>
      </c>
      <c r="AU303" s="14" t="s">
        <v>73</v>
      </c>
    </row>
    <row r="304" s="2" customFormat="1" ht="24.15" customHeight="1">
      <c r="A304" s="35"/>
      <c r="B304" s="36"/>
      <c r="C304" s="224" t="s">
        <v>357</v>
      </c>
      <c r="D304" s="224" t="s">
        <v>239</v>
      </c>
      <c r="E304" s="225" t="s">
        <v>1634</v>
      </c>
      <c r="F304" s="226" t="s">
        <v>1635</v>
      </c>
      <c r="G304" s="227" t="s">
        <v>1631</v>
      </c>
      <c r="H304" s="228">
        <v>12</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261</v>
      </c>
    </row>
    <row r="305" s="2" customFormat="1">
      <c r="A305" s="35"/>
      <c r="B305" s="36"/>
      <c r="C305" s="37"/>
      <c r="D305" s="238" t="s">
        <v>244</v>
      </c>
      <c r="E305" s="37"/>
      <c r="F305" s="239" t="s">
        <v>1635</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c r="A306" s="35"/>
      <c r="B306" s="36"/>
      <c r="C306" s="37"/>
      <c r="D306" s="238" t="s">
        <v>993</v>
      </c>
      <c r="E306" s="37"/>
      <c r="F306" s="265" t="s">
        <v>1855</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993</v>
      </c>
      <c r="AU306" s="14" t="s">
        <v>73</v>
      </c>
    </row>
    <row r="307" s="2" customFormat="1" ht="16.5" customHeight="1">
      <c r="A307" s="35"/>
      <c r="B307" s="36"/>
      <c r="C307" s="224" t="s">
        <v>1403</v>
      </c>
      <c r="D307" s="224" t="s">
        <v>239</v>
      </c>
      <c r="E307" s="225" t="s">
        <v>1637</v>
      </c>
      <c r="F307" s="226" t="s">
        <v>1638</v>
      </c>
      <c r="G307" s="227" t="s">
        <v>1631</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1454</v>
      </c>
    </row>
    <row r="308" s="2" customFormat="1">
      <c r="A308" s="35"/>
      <c r="B308" s="36"/>
      <c r="C308" s="37"/>
      <c r="D308" s="238" t="s">
        <v>244</v>
      </c>
      <c r="E308" s="37"/>
      <c r="F308" s="239" t="s">
        <v>1638</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ht="16.5" customHeight="1">
      <c r="A309" s="35"/>
      <c r="B309" s="36"/>
      <c r="C309" s="224" t="s">
        <v>1272</v>
      </c>
      <c r="D309" s="224" t="s">
        <v>239</v>
      </c>
      <c r="E309" s="225" t="s">
        <v>1639</v>
      </c>
      <c r="F309" s="226" t="s">
        <v>1640</v>
      </c>
      <c r="G309" s="227" t="s">
        <v>1631</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1458</v>
      </c>
    </row>
    <row r="310" s="2" customFormat="1">
      <c r="A310" s="35"/>
      <c r="B310" s="36"/>
      <c r="C310" s="37"/>
      <c r="D310" s="238" t="s">
        <v>244</v>
      </c>
      <c r="E310" s="37"/>
      <c r="F310" s="239" t="s">
        <v>1640</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ht="16.5" customHeight="1">
      <c r="A311" s="35"/>
      <c r="B311" s="36"/>
      <c r="C311" s="224" t="s">
        <v>1412</v>
      </c>
      <c r="D311" s="224" t="s">
        <v>239</v>
      </c>
      <c r="E311" s="225" t="s">
        <v>1641</v>
      </c>
      <c r="F311" s="226" t="s">
        <v>1642</v>
      </c>
      <c r="G311" s="227" t="s">
        <v>1631</v>
      </c>
      <c r="H311" s="228">
        <v>12</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1461</v>
      </c>
    </row>
    <row r="312" s="2" customFormat="1">
      <c r="A312" s="35"/>
      <c r="B312" s="36"/>
      <c r="C312" s="37"/>
      <c r="D312" s="238" t="s">
        <v>244</v>
      </c>
      <c r="E312" s="37"/>
      <c r="F312" s="239" t="s">
        <v>1642</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1277</v>
      </c>
      <c r="D313" s="224" t="s">
        <v>239</v>
      </c>
      <c r="E313" s="225" t="s">
        <v>1643</v>
      </c>
      <c r="F313" s="226" t="s">
        <v>1644</v>
      </c>
      <c r="G313" s="227" t="s">
        <v>1631</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1465</v>
      </c>
    </row>
    <row r="314" s="2" customFormat="1">
      <c r="A314" s="35"/>
      <c r="B314" s="36"/>
      <c r="C314" s="37"/>
      <c r="D314" s="238" t="s">
        <v>244</v>
      </c>
      <c r="E314" s="37"/>
      <c r="F314" s="239" t="s">
        <v>1644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1421</v>
      </c>
      <c r="D315" s="224" t="s">
        <v>239</v>
      </c>
      <c r="E315" s="225" t="s">
        <v>1649</v>
      </c>
      <c r="F315" s="226" t="s">
        <v>1650</v>
      </c>
      <c r="G315" s="227" t="s">
        <v>242</v>
      </c>
      <c r="H315" s="228">
        <v>12</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1468</v>
      </c>
    </row>
    <row r="316" s="2" customFormat="1">
      <c r="A316" s="35"/>
      <c r="B316" s="36"/>
      <c r="C316" s="37"/>
      <c r="D316" s="238" t="s">
        <v>244</v>
      </c>
      <c r="E316" s="37"/>
      <c r="F316" s="239" t="s">
        <v>1650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16.5" customHeight="1">
      <c r="A317" s="35"/>
      <c r="B317" s="36"/>
      <c r="C317" s="224" t="s">
        <v>1282</v>
      </c>
      <c r="D317" s="224" t="s">
        <v>239</v>
      </c>
      <c r="E317" s="225" t="s">
        <v>1652</v>
      </c>
      <c r="F317" s="226" t="s">
        <v>1653</v>
      </c>
      <c r="G317" s="227" t="s">
        <v>242</v>
      </c>
      <c r="H317" s="228">
        <v>12</v>
      </c>
      <c r="I317" s="229"/>
      <c r="J317" s="230">
        <f>ROUND(I317*H317,2)</f>
        <v>0</v>
      </c>
      <c r="K317" s="231"/>
      <c r="L317" s="41"/>
      <c r="M317" s="232" t="s">
        <v>1</v>
      </c>
      <c r="N317" s="23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258</v>
      </c>
      <c r="AT317" s="236" t="s">
        <v>239</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1472</v>
      </c>
    </row>
    <row r="318" s="2" customFormat="1">
      <c r="A318" s="35"/>
      <c r="B318" s="36"/>
      <c r="C318" s="37"/>
      <c r="D318" s="238" t="s">
        <v>244</v>
      </c>
      <c r="E318" s="37"/>
      <c r="F318" s="239" t="s">
        <v>1653</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24.15" customHeight="1">
      <c r="A319" s="35"/>
      <c r="B319" s="36"/>
      <c r="C319" s="243" t="s">
        <v>1430</v>
      </c>
      <c r="D319" s="243" t="s">
        <v>246</v>
      </c>
      <c r="E319" s="244" t="s">
        <v>1856</v>
      </c>
      <c r="F319" s="245" t="s">
        <v>1857</v>
      </c>
      <c r="G319" s="246" t="s">
        <v>242</v>
      </c>
      <c r="H319" s="247">
        <v>12</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1858</v>
      </c>
    </row>
    <row r="320" s="2" customFormat="1">
      <c r="A320" s="35"/>
      <c r="B320" s="36"/>
      <c r="C320" s="37"/>
      <c r="D320" s="238" t="s">
        <v>244</v>
      </c>
      <c r="E320" s="37"/>
      <c r="F320" s="239" t="s">
        <v>1857</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24.15" customHeight="1">
      <c r="A321" s="35"/>
      <c r="B321" s="36"/>
      <c r="C321" s="243" t="s">
        <v>1328</v>
      </c>
      <c r="D321" s="243" t="s">
        <v>246</v>
      </c>
      <c r="E321" s="244" t="s">
        <v>1859</v>
      </c>
      <c r="F321" s="245" t="s">
        <v>1860</v>
      </c>
      <c r="G321" s="246" t="s">
        <v>242</v>
      </c>
      <c r="H321" s="247">
        <v>12</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1861</v>
      </c>
    </row>
    <row r="322" s="2" customFormat="1">
      <c r="A322" s="35"/>
      <c r="B322" s="36"/>
      <c r="C322" s="37"/>
      <c r="D322" s="238" t="s">
        <v>244</v>
      </c>
      <c r="E322" s="37"/>
      <c r="F322" s="239" t="s">
        <v>1860</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76.35" customHeight="1">
      <c r="A323" s="35"/>
      <c r="B323" s="36"/>
      <c r="C323" s="224" t="s">
        <v>1439</v>
      </c>
      <c r="D323" s="224" t="s">
        <v>239</v>
      </c>
      <c r="E323" s="225" t="s">
        <v>1862</v>
      </c>
      <c r="F323" s="226" t="s">
        <v>1863</v>
      </c>
      <c r="G323" s="227" t="s">
        <v>242</v>
      </c>
      <c r="H323" s="228">
        <v>28</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1484</v>
      </c>
    </row>
    <row r="324" s="2" customFormat="1">
      <c r="A324" s="35"/>
      <c r="B324" s="36"/>
      <c r="C324" s="37"/>
      <c r="D324" s="238" t="s">
        <v>244</v>
      </c>
      <c r="E324" s="37"/>
      <c r="F324" s="239" t="s">
        <v>1864</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c r="A325" s="35"/>
      <c r="B325" s="36"/>
      <c r="C325" s="37"/>
      <c r="D325" s="238" t="s">
        <v>993</v>
      </c>
      <c r="E325" s="37"/>
      <c r="F325" s="265" t="s">
        <v>1865</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993</v>
      </c>
      <c r="AU325" s="14" t="s">
        <v>73</v>
      </c>
    </row>
    <row r="326" s="2" customFormat="1" ht="24.15" customHeight="1">
      <c r="A326" s="35"/>
      <c r="B326" s="36"/>
      <c r="C326" s="243" t="s">
        <v>1332</v>
      </c>
      <c r="D326" s="243" t="s">
        <v>246</v>
      </c>
      <c r="E326" s="244" t="s">
        <v>1866</v>
      </c>
      <c r="F326" s="245" t="s">
        <v>1867</v>
      </c>
      <c r="G326" s="246" t="s">
        <v>242</v>
      </c>
      <c r="H326" s="247">
        <v>4</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1651</v>
      </c>
    </row>
    <row r="327" s="2" customFormat="1">
      <c r="A327" s="35"/>
      <c r="B327" s="36"/>
      <c r="C327" s="37"/>
      <c r="D327" s="238" t="s">
        <v>244</v>
      </c>
      <c r="E327" s="37"/>
      <c r="F327" s="239" t="s">
        <v>1867</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24.15" customHeight="1">
      <c r="A328" s="35"/>
      <c r="B328" s="36"/>
      <c r="C328" s="243" t="s">
        <v>1448</v>
      </c>
      <c r="D328" s="243" t="s">
        <v>246</v>
      </c>
      <c r="E328" s="244" t="s">
        <v>1868</v>
      </c>
      <c r="F328" s="245" t="s">
        <v>1869</v>
      </c>
      <c r="G328" s="246" t="s">
        <v>242</v>
      </c>
      <c r="H328" s="247">
        <v>8</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1654</v>
      </c>
    </row>
    <row r="329" s="2" customFormat="1">
      <c r="A329" s="35"/>
      <c r="B329" s="36"/>
      <c r="C329" s="37"/>
      <c r="D329" s="238" t="s">
        <v>244</v>
      </c>
      <c r="E329" s="37"/>
      <c r="F329" s="239" t="s">
        <v>1869</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78" customHeight="1">
      <c r="A330" s="35"/>
      <c r="B330" s="36"/>
      <c r="C330" s="224" t="s">
        <v>1337</v>
      </c>
      <c r="D330" s="224" t="s">
        <v>239</v>
      </c>
      <c r="E330" s="225" t="s">
        <v>1870</v>
      </c>
      <c r="F330" s="226" t="s">
        <v>1871</v>
      </c>
      <c r="G330" s="227" t="s">
        <v>242</v>
      </c>
      <c r="H330" s="228">
        <v>4</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1793</v>
      </c>
    </row>
    <row r="331" s="2" customFormat="1">
      <c r="A331" s="35"/>
      <c r="B331" s="36"/>
      <c r="C331" s="37"/>
      <c r="D331" s="238" t="s">
        <v>244</v>
      </c>
      <c r="E331" s="37"/>
      <c r="F331" s="239" t="s">
        <v>1872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1685</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78" customHeight="1">
      <c r="A333" s="35"/>
      <c r="B333" s="36"/>
      <c r="C333" s="224" t="s">
        <v>1455</v>
      </c>
      <c r="D333" s="224" t="s">
        <v>239</v>
      </c>
      <c r="E333" s="225" t="s">
        <v>1672</v>
      </c>
      <c r="F333" s="226" t="s">
        <v>1673</v>
      </c>
      <c r="G333" s="227" t="s">
        <v>242</v>
      </c>
      <c r="H333" s="228">
        <v>6</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1873</v>
      </c>
    </row>
    <row r="334" s="2" customFormat="1">
      <c r="A334" s="35"/>
      <c r="B334" s="36"/>
      <c r="C334" s="37"/>
      <c r="D334" s="238" t="s">
        <v>244</v>
      </c>
      <c r="E334" s="37"/>
      <c r="F334" s="239" t="s">
        <v>1675</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1874</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62.7" customHeight="1">
      <c r="A336" s="35"/>
      <c r="B336" s="36"/>
      <c r="C336" s="224" t="s">
        <v>1341</v>
      </c>
      <c r="D336" s="224" t="s">
        <v>239</v>
      </c>
      <c r="E336" s="225" t="s">
        <v>1875</v>
      </c>
      <c r="F336" s="226" t="s">
        <v>1876</v>
      </c>
      <c r="G336" s="227" t="s">
        <v>242</v>
      </c>
      <c r="H336" s="228">
        <v>4</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1877</v>
      </c>
    </row>
    <row r="337" s="2" customFormat="1">
      <c r="A337" s="35"/>
      <c r="B337" s="36"/>
      <c r="C337" s="37"/>
      <c r="D337" s="238" t="s">
        <v>244</v>
      </c>
      <c r="E337" s="37"/>
      <c r="F337" s="239" t="s">
        <v>1876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1685</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62.7" customHeight="1">
      <c r="A339" s="35"/>
      <c r="B339" s="36"/>
      <c r="C339" s="224" t="s">
        <v>1462</v>
      </c>
      <c r="D339" s="224" t="s">
        <v>239</v>
      </c>
      <c r="E339" s="225" t="s">
        <v>1681</v>
      </c>
      <c r="F339" s="226" t="s">
        <v>1682</v>
      </c>
      <c r="G339" s="227" t="s">
        <v>242</v>
      </c>
      <c r="H339" s="228">
        <v>6</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1669</v>
      </c>
    </row>
    <row r="340" s="2" customFormat="1">
      <c r="A340" s="35"/>
      <c r="B340" s="36"/>
      <c r="C340" s="37"/>
      <c r="D340" s="238" t="s">
        <v>244</v>
      </c>
      <c r="E340" s="37"/>
      <c r="F340" s="239" t="s">
        <v>1682</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1874</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1346</v>
      </c>
      <c r="D342" s="224" t="s">
        <v>239</v>
      </c>
      <c r="E342" s="225" t="s">
        <v>1335</v>
      </c>
      <c r="F342" s="226" t="s">
        <v>1336</v>
      </c>
      <c r="G342" s="227" t="s">
        <v>242</v>
      </c>
      <c r="H342" s="228">
        <v>4</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1674</v>
      </c>
    </row>
    <row r="343" s="2" customFormat="1">
      <c r="A343" s="35"/>
      <c r="B343" s="36"/>
      <c r="C343" s="37"/>
      <c r="D343" s="238" t="s">
        <v>244</v>
      </c>
      <c r="E343" s="37"/>
      <c r="F343" s="239" t="s">
        <v>1336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1685</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24.15" customHeight="1">
      <c r="A345" s="35"/>
      <c r="B345" s="36"/>
      <c r="C345" s="224" t="s">
        <v>1469</v>
      </c>
      <c r="D345" s="224" t="s">
        <v>239</v>
      </c>
      <c r="E345" s="225" t="s">
        <v>1687</v>
      </c>
      <c r="F345" s="226" t="s">
        <v>1688</v>
      </c>
      <c r="G345" s="227" t="s">
        <v>242</v>
      </c>
      <c r="H345" s="228">
        <v>4</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1679</v>
      </c>
    </row>
    <row r="346" s="2" customFormat="1">
      <c r="A346" s="35"/>
      <c r="B346" s="36"/>
      <c r="C346" s="37"/>
      <c r="D346" s="238" t="s">
        <v>244</v>
      </c>
      <c r="E346" s="37"/>
      <c r="F346" s="239" t="s">
        <v>1688</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1685</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1349</v>
      </c>
      <c r="D348" s="224" t="s">
        <v>239</v>
      </c>
      <c r="E348" s="225" t="s">
        <v>1339</v>
      </c>
      <c r="F348" s="226" t="s">
        <v>1340</v>
      </c>
      <c r="G348" s="227" t="s">
        <v>242</v>
      </c>
      <c r="H348" s="228">
        <v>11</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1683</v>
      </c>
    </row>
    <row r="349" s="2" customFormat="1">
      <c r="A349" s="35"/>
      <c r="B349" s="36"/>
      <c r="C349" s="37"/>
      <c r="D349" s="238" t="s">
        <v>244</v>
      </c>
      <c r="E349" s="37"/>
      <c r="F349" s="239" t="s">
        <v>1340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1691</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66.75" customHeight="1">
      <c r="A351" s="35"/>
      <c r="B351" s="36"/>
      <c r="C351" s="224" t="s">
        <v>1476</v>
      </c>
      <c r="D351" s="224" t="s">
        <v>239</v>
      </c>
      <c r="E351" s="225" t="s">
        <v>1344</v>
      </c>
      <c r="F351" s="226" t="s">
        <v>1345</v>
      </c>
      <c r="G351" s="227" t="s">
        <v>242</v>
      </c>
      <c r="H351" s="228">
        <v>11</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1684</v>
      </c>
    </row>
    <row r="352" s="2" customFormat="1">
      <c r="A352" s="35"/>
      <c r="B352" s="36"/>
      <c r="C352" s="37"/>
      <c r="D352" s="238" t="s">
        <v>244</v>
      </c>
      <c r="E352" s="37"/>
      <c r="F352" s="239" t="s">
        <v>1345</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1691</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37.8" customHeight="1">
      <c r="A354" s="35"/>
      <c r="B354" s="36"/>
      <c r="C354" s="224" t="s">
        <v>1354</v>
      </c>
      <c r="D354" s="224" t="s">
        <v>239</v>
      </c>
      <c r="E354" s="225" t="s">
        <v>1694</v>
      </c>
      <c r="F354" s="226" t="s">
        <v>1695</v>
      </c>
      <c r="G354" s="227" t="s">
        <v>242</v>
      </c>
      <c r="H354" s="228">
        <v>40</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1689</v>
      </c>
    </row>
    <row r="355" s="2" customFormat="1">
      <c r="A355" s="35"/>
      <c r="B355" s="36"/>
      <c r="C355" s="37"/>
      <c r="D355" s="238" t="s">
        <v>244</v>
      </c>
      <c r="E355" s="37"/>
      <c r="F355" s="239" t="s">
        <v>1695</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1878</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66.75" customHeight="1">
      <c r="A357" s="35"/>
      <c r="B357" s="36"/>
      <c r="C357" s="224" t="s">
        <v>1680</v>
      </c>
      <c r="D357" s="224" t="s">
        <v>239</v>
      </c>
      <c r="E357" s="225" t="s">
        <v>1477</v>
      </c>
      <c r="F357" s="226" t="s">
        <v>1478</v>
      </c>
      <c r="G357" s="227" t="s">
        <v>242</v>
      </c>
      <c r="H357" s="228">
        <v>8</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1690</v>
      </c>
    </row>
    <row r="358" s="2" customFormat="1">
      <c r="A358" s="35"/>
      <c r="B358" s="36"/>
      <c r="C358" s="37"/>
      <c r="D358" s="238" t="s">
        <v>244</v>
      </c>
      <c r="E358" s="37"/>
      <c r="F358" s="239" t="s">
        <v>1480</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1700</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76.35" customHeight="1">
      <c r="A360" s="35"/>
      <c r="B360" s="36"/>
      <c r="C360" s="224" t="s">
        <v>1355</v>
      </c>
      <c r="D360" s="224" t="s">
        <v>239</v>
      </c>
      <c r="E360" s="225" t="s">
        <v>1482</v>
      </c>
      <c r="F360" s="226" t="s">
        <v>1483</v>
      </c>
      <c r="G360" s="227" t="s">
        <v>242</v>
      </c>
      <c r="H360" s="228">
        <v>11</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1693</v>
      </c>
    </row>
    <row r="361" s="2" customFormat="1">
      <c r="A361" s="35"/>
      <c r="B361" s="36"/>
      <c r="C361" s="37"/>
      <c r="D361" s="238" t="s">
        <v>244</v>
      </c>
      <c r="E361" s="37"/>
      <c r="F361" s="239" t="s">
        <v>1485</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1702</v>
      </c>
      <c r="G362" s="37"/>
      <c r="H362" s="37"/>
      <c r="I362" s="240"/>
      <c r="J362" s="37"/>
      <c r="K362" s="37"/>
      <c r="L362" s="41"/>
      <c r="M362" s="256"/>
      <c r="N362" s="257"/>
      <c r="O362" s="258"/>
      <c r="P362" s="258"/>
      <c r="Q362" s="258"/>
      <c r="R362" s="258"/>
      <c r="S362" s="258"/>
      <c r="T362" s="259"/>
      <c r="U362" s="35"/>
      <c r="V362" s="35"/>
      <c r="W362" s="35"/>
      <c r="X362" s="35"/>
      <c r="Y362" s="35"/>
      <c r="Z362" s="35"/>
      <c r="AA362" s="35"/>
      <c r="AB362" s="35"/>
      <c r="AC362" s="35"/>
      <c r="AD362" s="35"/>
      <c r="AE362" s="35"/>
      <c r="AT362" s="14" t="s">
        <v>993</v>
      </c>
      <c r="AU362" s="14" t="s">
        <v>73</v>
      </c>
    </row>
    <row r="363" s="2" customFormat="1" ht="6.96" customHeight="1">
      <c r="A363" s="35"/>
      <c r="B363" s="63"/>
      <c r="C363" s="64"/>
      <c r="D363" s="64"/>
      <c r="E363" s="64"/>
      <c r="F363" s="64"/>
      <c r="G363" s="64"/>
      <c r="H363" s="64"/>
      <c r="I363" s="64"/>
      <c r="J363" s="64"/>
      <c r="K363" s="64"/>
      <c r="L363" s="41"/>
      <c r="M363" s="35"/>
      <c r="O363" s="35"/>
      <c r="P363" s="35"/>
      <c r="Q363" s="35"/>
      <c r="R363" s="35"/>
      <c r="S363" s="35"/>
      <c r="T363" s="35"/>
      <c r="U363" s="35"/>
      <c r="V363" s="35"/>
      <c r="W363" s="35"/>
      <c r="X363" s="35"/>
      <c r="Y363" s="35"/>
      <c r="Z363" s="35"/>
      <c r="AA363" s="35"/>
      <c r="AB363" s="35"/>
      <c r="AC363" s="35"/>
      <c r="AD363" s="35"/>
      <c r="AE363" s="35"/>
    </row>
  </sheetData>
  <sheetProtection sheet="1" autoFilter="0" formatColumns="0" formatRows="0" objects="1" scenarios="1" spinCount="100000" saltValue="ewo7U4uGIRdxikqKBjsv7eAwLJPb2wa0Zf7e18akRW9566n59defZKmNhDH7wOFuLpdR+HwvZRWT6toeefghiw==" hashValue="qqfXIUvWbdOYud3lKE13w7SdGCPRfXqyirfgo9Wg5EW9wPFyaimpkgkiFd1IabwCXzlOHCdRCdZatBQAGKFqeQ==" algorithmName="SHA-512" password="CC35"/>
  <autoFilter ref="C115:K362"/>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MsrfUUY7fiSFVDDGIYcrCXJOMDtYana4XBFcIi7iEIyC6g0JbSaAUJl2OVhdOnvnpOnmET3eJQVbL6XBDWFzWg==" hashValue="zmWThQ5g/aqfvZyvZq8rLhvgVRMU6QL0KNF10aj4pyk7Adklp/i673MwJRR6PmCf+9evG6FsbMKvvgLAEd33mQ=="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1879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ROUND((SUM(BE116:BE293)),  2)</f>
        <v>0</v>
      </c>
      <c r="G33" s="35"/>
      <c r="H33" s="35"/>
      <c r="I33" s="162">
        <v>0.20999999999999999</v>
      </c>
      <c r="J33" s="161">
        <f>ROUND(((SUM(BE116:BE293))*I33),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ROUND((SUM(BF116:BF293)),  2)</f>
        <v>0</v>
      </c>
      <c r="G34" s="35"/>
      <c r="H34" s="35"/>
      <c r="I34" s="162">
        <v>0.12</v>
      </c>
      <c r="J34" s="161">
        <f>ROUND(((SUM(BF116:BF293))*I34),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SUM(P117:P293)</f>
        <v>0</v>
      </c>
      <c r="Q116" s="101"/>
      <c r="R116" s="207">
        <f>SUM(R117:R293)</f>
        <v>0</v>
      </c>
      <c r="S116" s="101"/>
      <c r="T116" s="208">
        <f>SUM(T117:T293)</f>
        <v>0</v>
      </c>
      <c r="U116" s="35"/>
      <c r="V116" s="35"/>
      <c r="W116" s="35"/>
      <c r="X116" s="35"/>
      <c r="Y116" s="35"/>
      <c r="Z116" s="35"/>
      <c r="AA116" s="35"/>
      <c r="AB116" s="35"/>
      <c r="AC116" s="35"/>
      <c r="AD116" s="35"/>
      <c r="AE116" s="35"/>
      <c r="AT116" s="14" t="s">
        <v>72</v>
      </c>
      <c r="AU116" s="14" t="s">
        <v>219</v>
      </c>
      <c r="BK116" s="209">
        <f>SUM(BK117:BK293)</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1880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1881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1706</v>
      </c>
      <c r="F123" s="226" t="s">
        <v>1707</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1708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1882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1883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1884</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1885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1886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1887</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1888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1889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1890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1892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1893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1894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1895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1896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1897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1898</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1881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1899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1900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1728</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1901</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1730</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1902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1903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1904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1905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1906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1907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1908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1909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1910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1911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1912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1913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1914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110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1880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1745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1746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1747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55.5" customHeight="1">
      <c r="A249" s="35"/>
      <c r="B249" s="36"/>
      <c r="C249" s="224" t="s">
        <v>1318</v>
      </c>
      <c r="D249" s="224" t="s">
        <v>239</v>
      </c>
      <c r="E249" s="225" t="s">
        <v>1284</v>
      </c>
      <c r="F249" s="226" t="s">
        <v>1285</v>
      </c>
      <c r="G249" s="227" t="s">
        <v>249</v>
      </c>
      <c r="H249" s="228">
        <v>63.600000000000001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1915</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62.7" customHeight="1">
      <c r="A252" s="35"/>
      <c r="B252" s="36"/>
      <c r="C252" s="224" t="s">
        <v>1235</v>
      </c>
      <c r="D252" s="224" t="s">
        <v>239</v>
      </c>
      <c r="E252" s="225" t="s">
        <v>1288</v>
      </c>
      <c r="F252" s="226" t="s">
        <v>1289</v>
      </c>
      <c r="G252" s="227" t="s">
        <v>249</v>
      </c>
      <c r="H252" s="228">
        <v>63.600000000000001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1289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1915</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49.05" customHeight="1">
      <c r="A255" s="35"/>
      <c r="B255" s="36"/>
      <c r="C255" s="224" t="s">
        <v>1325</v>
      </c>
      <c r="D255" s="224" t="s">
        <v>239</v>
      </c>
      <c r="E255" s="225" t="s">
        <v>1298</v>
      </c>
      <c r="F255" s="226" t="s">
        <v>1299</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1916</v>
      </c>
    </row>
    <row r="256" s="2" customFormat="1">
      <c r="A256" s="35"/>
      <c r="B256" s="36"/>
      <c r="C256" s="37"/>
      <c r="D256" s="238" t="s">
        <v>244</v>
      </c>
      <c r="E256" s="37"/>
      <c r="F256" s="239" t="s">
        <v>1299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1917</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1238</v>
      </c>
      <c r="D258" s="224" t="s">
        <v>239</v>
      </c>
      <c r="E258" s="225" t="s">
        <v>1302</v>
      </c>
      <c r="F258" s="226" t="s">
        <v>1303</v>
      </c>
      <c r="G258" s="227" t="s">
        <v>249</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1918</v>
      </c>
    </row>
    <row r="259" s="2" customFormat="1">
      <c r="A259" s="35"/>
      <c r="B259" s="36"/>
      <c r="C259" s="37"/>
      <c r="D259" s="238" t="s">
        <v>244</v>
      </c>
      <c r="E259" s="37"/>
      <c r="F259" s="239" t="s">
        <v>1303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1917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1379</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1919</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1383</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1919</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1388</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1751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1392</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1752</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1397</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1752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1599</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1753</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1406</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1753</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1410</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1752</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1415</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1752</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66.75" customHeight="1">
      <c r="A288" s="35"/>
      <c r="B288" s="36"/>
      <c r="C288" s="224" t="s">
        <v>1256</v>
      </c>
      <c r="D288" s="224" t="s">
        <v>239</v>
      </c>
      <c r="E288" s="225" t="s">
        <v>1477</v>
      </c>
      <c r="F288" s="226" t="s">
        <v>1478</v>
      </c>
      <c r="G288" s="227" t="s">
        <v>242</v>
      </c>
      <c r="H288" s="228">
        <v>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1419</v>
      </c>
    </row>
    <row r="289" s="2" customFormat="1">
      <c r="A289" s="35"/>
      <c r="B289" s="36"/>
      <c r="C289" s="37"/>
      <c r="D289" s="238" t="s">
        <v>244</v>
      </c>
      <c r="E289" s="37"/>
      <c r="F289" s="239" t="s">
        <v>1480</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1792</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76.35" customHeight="1">
      <c r="A291" s="35"/>
      <c r="B291" s="36"/>
      <c r="C291" s="224" t="s">
        <v>1376</v>
      </c>
      <c r="D291" s="224" t="s">
        <v>239</v>
      </c>
      <c r="E291" s="225" t="s">
        <v>1482</v>
      </c>
      <c r="F291" s="226" t="s">
        <v>1483</v>
      </c>
      <c r="G291" s="227" t="s">
        <v>242</v>
      </c>
      <c r="H291" s="228">
        <v>11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1609</v>
      </c>
    </row>
    <row r="292" s="2" customFormat="1">
      <c r="A292" s="35"/>
      <c r="B292" s="36"/>
      <c r="C292" s="37"/>
      <c r="D292" s="238" t="s">
        <v>244</v>
      </c>
      <c r="E292" s="37"/>
      <c r="F292" s="239" t="s">
        <v>1485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1920</v>
      </c>
      <c r="G293" s="37"/>
      <c r="H293" s="37"/>
      <c r="I293" s="240"/>
      <c r="J293" s="37"/>
      <c r="K293" s="37"/>
      <c r="L293" s="41"/>
      <c r="M293" s="256"/>
      <c r="N293" s="257"/>
      <c r="O293" s="258"/>
      <c r="P293" s="258"/>
      <c r="Q293" s="258"/>
      <c r="R293" s="258"/>
      <c r="S293" s="258"/>
      <c r="T293" s="259"/>
      <c r="U293" s="35"/>
      <c r="V293" s="35"/>
      <c r="W293" s="35"/>
      <c r="X293" s="35"/>
      <c r="Y293" s="35"/>
      <c r="Z293" s="35"/>
      <c r="AA293" s="35"/>
      <c r="AB293" s="35"/>
      <c r="AC293" s="35"/>
      <c r="AD293" s="35"/>
      <c r="AE293" s="35"/>
      <c r="AT293" s="14" t="s">
        <v>993</v>
      </c>
      <c r="AU293" s="14" t="s">
        <v>73</v>
      </c>
    </row>
    <row r="294" s="2" customFormat="1" ht="6.96" customHeight="1">
      <c r="A294" s="35"/>
      <c r="B294" s="63"/>
      <c r="C294" s="64"/>
      <c r="D294" s="64"/>
      <c r="E294" s="64"/>
      <c r="F294" s="64"/>
      <c r="G294" s="64"/>
      <c r="H294" s="64"/>
      <c r="I294" s="64"/>
      <c r="J294" s="64"/>
      <c r="K294" s="64"/>
      <c r="L294" s="41"/>
      <c r="M294" s="35"/>
      <c r="O294" s="35"/>
      <c r="P294" s="35"/>
      <c r="Q294" s="35"/>
      <c r="R294" s="35"/>
      <c r="S294" s="35"/>
      <c r="T294" s="35"/>
      <c r="U294" s="35"/>
      <c r="V294" s="35"/>
      <c r="W294" s="35"/>
      <c r="X294" s="35"/>
      <c r="Y294" s="35"/>
      <c r="Z294" s="35"/>
      <c r="AA294" s="35"/>
      <c r="AB294" s="35"/>
      <c r="AC294" s="35"/>
      <c r="AD294" s="35"/>
      <c r="AE294" s="35"/>
    </row>
  </sheetData>
  <sheetProtection sheet="1" autoFilter="0" formatColumns="0" formatRows="0" objects="1" scenarios="1" spinCount="100000" saltValue="ccbaY3AB/HvYIpZ/fYa/0Tj5gY0zGpwJ1z0/eG7gUSRCqOf1sSyoz/ImCYer/H4SD4SZXEPMT/tGPWWzMVe56g==" hashValue="d20uNh0YTaSv1mHnamN6t5h9mrupP1pjpU72ajEZK6eFVHI96xPW+9GAPbyfH4+6B9BLZ1bBcz5bLWbdXIT92w==" algorithmName="SHA-512" password="CC35"/>
  <autoFilter ref="C115:K29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1921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ROUND((SUM(BE116:BE366)),  2)</f>
        <v>0</v>
      </c>
      <c r="G33" s="35"/>
      <c r="H33" s="35"/>
      <c r="I33" s="162">
        <v>0.20999999999999999</v>
      </c>
      <c r="J33" s="161">
        <f>ROUND(((SUM(BE116:BE366))*I33),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ROUND((SUM(BF116:BF366)),  2)</f>
        <v>0</v>
      </c>
      <c r="G34" s="35"/>
      <c r="H34" s="35"/>
      <c r="I34" s="162">
        <v>0.12</v>
      </c>
      <c r="J34" s="161">
        <f>ROUND(((SUM(BF116:BF366))*I34),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SUM(P117:P366)</f>
        <v>0</v>
      </c>
      <c r="Q116" s="101"/>
      <c r="R116" s="207">
        <f>SUM(R117:R366)</f>
        <v>0</v>
      </c>
      <c r="S116" s="101"/>
      <c r="T116" s="208">
        <f>SUM(T117:T366)</f>
        <v>0</v>
      </c>
      <c r="U116" s="35"/>
      <c r="V116" s="35"/>
      <c r="W116" s="35"/>
      <c r="X116" s="35"/>
      <c r="Y116" s="35"/>
      <c r="Z116" s="35"/>
      <c r="AA116" s="35"/>
      <c r="AB116" s="35"/>
      <c r="AC116" s="35"/>
      <c r="AD116" s="35"/>
      <c r="AE116" s="35"/>
      <c r="AT116" s="14" t="s">
        <v>72</v>
      </c>
      <c r="AU116" s="14" t="s">
        <v>219</v>
      </c>
      <c r="BK116" s="209">
        <f>SUM(BK117:BK366)</f>
        <v>0</v>
      </c>
    </row>
    <row r="117" s="2" customFormat="1" ht="62.7" customHeight="1">
      <c r="A117" s="35"/>
      <c r="B117" s="36"/>
      <c r="C117" s="224" t="s">
        <v>80</v>
      </c>
      <c r="D117" s="224" t="s">
        <v>239</v>
      </c>
      <c r="E117" s="225" t="s">
        <v>1488</v>
      </c>
      <c r="F117" s="226" t="s">
        <v>1489</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1490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1492</v>
      </c>
      <c r="F123" s="226" t="s">
        <v>1493</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1493</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1796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1922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1923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1924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1925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1926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1927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1929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1503</v>
      </c>
      <c r="F150" s="226" t="s">
        <v>1504</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1930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1507</v>
      </c>
      <c r="F153" s="226" t="s">
        <v>1508</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1931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1932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1933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1513</v>
      </c>
      <c r="F162" s="226" t="s">
        <v>1514</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1934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1935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1936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1938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1521</v>
      </c>
      <c r="F177" s="226" t="s">
        <v>1522</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1939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1940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1941</v>
      </c>
      <c r="F183" s="226" t="s">
        <v>1942</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1943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1944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1525</v>
      </c>
      <c r="F186" s="226" t="s">
        <v>1526</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1945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1529</v>
      </c>
      <c r="F189" s="226" t="s">
        <v>1530</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1530</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1947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1947</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1533</v>
      </c>
      <c r="F198" s="226" t="s">
        <v>1534</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1534</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1947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1249</v>
      </c>
      <c r="F201" s="226" t="s">
        <v>1250</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1254</v>
      </c>
      <c r="F204" s="226" t="s">
        <v>1255</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1257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1948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1537</v>
      </c>
      <c r="F207" s="226" t="s">
        <v>1538</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1539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1949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1950</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1820</v>
      </c>
      <c r="F213" s="226" t="s">
        <v>1821</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1822</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1951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1542</v>
      </c>
      <c r="F216" s="226" t="s">
        <v>1543</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1544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1952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1546</v>
      </c>
      <c r="F219" s="226" t="s">
        <v>1547</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1548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1953</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1550</v>
      </c>
      <c r="F222" s="226" t="s">
        <v>1551</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1552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1954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6.35" customHeight="1">
      <c r="A225" s="35"/>
      <c r="B225" s="36"/>
      <c r="C225" s="224" t="s">
        <v>641</v>
      </c>
      <c r="D225" s="224" t="s">
        <v>239</v>
      </c>
      <c r="E225" s="225" t="s">
        <v>1554</v>
      </c>
      <c r="F225" s="226" t="s">
        <v>1555</v>
      </c>
      <c r="G225" s="227" t="s">
        <v>249</v>
      </c>
      <c r="H225" s="228">
        <v>254.37000000000001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1955</v>
      </c>
    </row>
    <row r="226" s="2" customFormat="1">
      <c r="A226" s="35"/>
      <c r="B226" s="36"/>
      <c r="C226" s="37"/>
      <c r="D226" s="238" t="s">
        <v>244</v>
      </c>
      <c r="E226" s="37"/>
      <c r="F226" s="239" t="s">
        <v>1555</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1956</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1558</v>
      </c>
      <c r="F228" s="226" t="s">
        <v>1559</v>
      </c>
      <c r="G228" s="227" t="s">
        <v>1178</v>
      </c>
      <c r="H228" s="228">
        <v>7.3890000000000002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1560</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1957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8" customHeight="1">
      <c r="A231" s="35"/>
      <c r="B231" s="36"/>
      <c r="C231" s="224" t="s">
        <v>493</v>
      </c>
      <c r="D231" s="224" t="s">
        <v>239</v>
      </c>
      <c r="E231" s="225" t="s">
        <v>1829</v>
      </c>
      <c r="F231" s="226" t="s">
        <v>1830</v>
      </c>
      <c r="G231" s="227" t="s">
        <v>242</v>
      </c>
      <c r="H231" s="228">
        <v>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1831</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1671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4.25" customHeight="1">
      <c r="A234" s="35"/>
      <c r="B234" s="36"/>
      <c r="C234" s="224" t="s">
        <v>489</v>
      </c>
      <c r="D234" s="224" t="s">
        <v>239</v>
      </c>
      <c r="E234" s="225" t="s">
        <v>1562</v>
      </c>
      <c r="F234" s="226" t="s">
        <v>1563</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1341</v>
      </c>
    </row>
    <row r="235" s="2" customFormat="1">
      <c r="A235" s="35"/>
      <c r="B235" s="36"/>
      <c r="C235" s="37"/>
      <c r="D235" s="238" t="s">
        <v>244</v>
      </c>
      <c r="E235" s="37"/>
      <c r="F235" s="239" t="s">
        <v>1563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1958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49.05" customHeight="1">
      <c r="A237" s="35"/>
      <c r="B237" s="36"/>
      <c r="C237" s="224" t="s">
        <v>1105</v>
      </c>
      <c r="D237" s="224" t="s">
        <v>239</v>
      </c>
      <c r="E237" s="225" t="s">
        <v>1565</v>
      </c>
      <c r="F237" s="226" t="s">
        <v>1566</v>
      </c>
      <c r="G237" s="227" t="s">
        <v>327</v>
      </c>
      <c r="H237" s="228">
        <v>15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1346</v>
      </c>
    </row>
    <row r="238" s="2" customFormat="1">
      <c r="A238" s="35"/>
      <c r="B238" s="36"/>
      <c r="C238" s="37"/>
      <c r="D238" s="238" t="s">
        <v>244</v>
      </c>
      <c r="E238" s="37"/>
      <c r="F238" s="239" t="s">
        <v>1566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1958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76.35" customHeight="1">
      <c r="A240" s="35"/>
      <c r="B240" s="36"/>
      <c r="C240" s="224" t="s">
        <v>1110</v>
      </c>
      <c r="D240" s="224" t="s">
        <v>239</v>
      </c>
      <c r="E240" s="225" t="s">
        <v>1567</v>
      </c>
      <c r="F240" s="226" t="s">
        <v>1568</v>
      </c>
      <c r="G240" s="227" t="s">
        <v>242</v>
      </c>
      <c r="H240" s="228">
        <v>22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1349</v>
      </c>
    </row>
    <row r="241" s="2" customFormat="1">
      <c r="A241" s="35"/>
      <c r="B241" s="36"/>
      <c r="C241" s="37"/>
      <c r="D241" s="238" t="s">
        <v>244</v>
      </c>
      <c r="E241" s="37"/>
      <c r="F241" s="239" t="s">
        <v>1568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24.15" customHeight="1">
      <c r="A242" s="35"/>
      <c r="B242" s="36"/>
      <c r="C242" s="243" t="s">
        <v>1116</v>
      </c>
      <c r="D242" s="243" t="s">
        <v>246</v>
      </c>
      <c r="E242" s="244" t="s">
        <v>1569</v>
      </c>
      <c r="F242" s="245" t="s">
        <v>1570</v>
      </c>
      <c r="G242" s="246" t="s">
        <v>242</v>
      </c>
      <c r="H242" s="247">
        <v>22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1354</v>
      </c>
    </row>
    <row r="243" s="2" customFormat="1">
      <c r="A243" s="35"/>
      <c r="B243" s="36"/>
      <c r="C243" s="37"/>
      <c r="D243" s="238" t="s">
        <v>244</v>
      </c>
      <c r="E243" s="37"/>
      <c r="F243" s="239" t="s">
        <v>1570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ht="76.35" customHeight="1">
      <c r="A244" s="35"/>
      <c r="B244" s="36"/>
      <c r="C244" s="224" t="s">
        <v>1121</v>
      </c>
      <c r="D244" s="224" t="s">
        <v>239</v>
      </c>
      <c r="E244" s="225" t="s">
        <v>1571</v>
      </c>
      <c r="F244" s="226" t="s">
        <v>1572</v>
      </c>
      <c r="G244" s="227" t="s">
        <v>242</v>
      </c>
      <c r="H244" s="228">
        <v>72</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1355</v>
      </c>
    </row>
    <row r="245" s="2" customFormat="1">
      <c r="A245" s="35"/>
      <c r="B245" s="36"/>
      <c r="C245" s="37"/>
      <c r="D245" s="238" t="s">
        <v>244</v>
      </c>
      <c r="E245" s="37"/>
      <c r="F245" s="239" t="s">
        <v>1573</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1959</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24.15" customHeight="1">
      <c r="A247" s="35"/>
      <c r="B247" s="36"/>
      <c r="C247" s="243" t="s">
        <v>1318</v>
      </c>
      <c r="D247" s="243" t="s">
        <v>246</v>
      </c>
      <c r="E247" s="244" t="s">
        <v>1575</v>
      </c>
      <c r="F247" s="245" t="s">
        <v>1576</v>
      </c>
      <c r="G247" s="246" t="s">
        <v>242</v>
      </c>
      <c r="H247" s="247">
        <v>48</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1360</v>
      </c>
    </row>
    <row r="248" s="2" customFormat="1">
      <c r="A248" s="35"/>
      <c r="B248" s="36"/>
      <c r="C248" s="37"/>
      <c r="D248" s="238" t="s">
        <v>244</v>
      </c>
      <c r="E248" s="37"/>
      <c r="F248" s="239" t="s">
        <v>1576</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c r="A249" s="35"/>
      <c r="B249" s="36"/>
      <c r="C249" s="37"/>
      <c r="D249" s="238" t="s">
        <v>993</v>
      </c>
      <c r="E249" s="37"/>
      <c r="F249" s="265" t="s">
        <v>1960</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73</v>
      </c>
    </row>
    <row r="250" s="2" customFormat="1" ht="24.15" customHeight="1">
      <c r="A250" s="35"/>
      <c r="B250" s="36"/>
      <c r="C250" s="243" t="s">
        <v>1235</v>
      </c>
      <c r="D250" s="243" t="s">
        <v>246</v>
      </c>
      <c r="E250" s="244" t="s">
        <v>1575</v>
      </c>
      <c r="F250" s="245" t="s">
        <v>1576</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73</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1961</v>
      </c>
    </row>
    <row r="251" s="2" customFormat="1">
      <c r="A251" s="35"/>
      <c r="B251" s="36"/>
      <c r="C251" s="37"/>
      <c r="D251" s="238" t="s">
        <v>244</v>
      </c>
      <c r="E251" s="37"/>
      <c r="F251" s="239" t="s">
        <v>1576</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73</v>
      </c>
    </row>
    <row r="252" s="2" customFormat="1">
      <c r="A252" s="35"/>
      <c r="B252" s="36"/>
      <c r="C252" s="37"/>
      <c r="D252" s="238" t="s">
        <v>993</v>
      </c>
      <c r="E252" s="37"/>
      <c r="F252" s="265" t="s">
        <v>1962</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993</v>
      </c>
      <c r="AU252" s="14" t="s">
        <v>73</v>
      </c>
    </row>
    <row r="253" s="2" customFormat="1" ht="66.75" customHeight="1">
      <c r="A253" s="35"/>
      <c r="B253" s="36"/>
      <c r="C253" s="224" t="s">
        <v>1325</v>
      </c>
      <c r="D253" s="224" t="s">
        <v>239</v>
      </c>
      <c r="E253" s="225" t="s">
        <v>1176</v>
      </c>
      <c r="F253" s="226" t="s">
        <v>1177</v>
      </c>
      <c r="G253" s="227" t="s">
        <v>1178</v>
      </c>
      <c r="H253" s="228">
        <v>1.796</v>
      </c>
      <c r="I253" s="229"/>
      <c r="J253" s="230">
        <f>ROUND(I253*H253,2)</f>
        <v>0</v>
      </c>
      <c r="K253" s="231"/>
      <c r="L253" s="41"/>
      <c r="M253" s="232" t="s">
        <v>1</v>
      </c>
      <c r="N253" s="233" t="s">
        <v>38</v>
      </c>
      <c r="O253" s="88"/>
      <c r="P253" s="234">
        <f>O253*H253</f>
        <v>0</v>
      </c>
      <c r="Q253" s="234">
        <v>0</v>
      </c>
      <c r="R253" s="234">
        <f>Q253*H253</f>
        <v>0</v>
      </c>
      <c r="S253" s="234">
        <v>0</v>
      </c>
      <c r="T253" s="235">
        <f>S253*H253</f>
        <v>0</v>
      </c>
      <c r="U253" s="35"/>
      <c r="V253" s="35"/>
      <c r="W253" s="35"/>
      <c r="X253" s="35"/>
      <c r="Y253" s="35"/>
      <c r="Z253" s="35"/>
      <c r="AA253" s="35"/>
      <c r="AB253" s="35"/>
      <c r="AC253" s="35"/>
      <c r="AD253" s="35"/>
      <c r="AE253" s="35"/>
      <c r="AR253" s="236" t="s">
        <v>258</v>
      </c>
      <c r="AT253" s="236" t="s">
        <v>239</v>
      </c>
      <c r="AU253" s="236" t="s">
        <v>73</v>
      </c>
      <c r="AY253" s="14" t="s">
        <v>238</v>
      </c>
      <c r="BE253" s="237">
        <f>IF(N253="základní",J253,0)</f>
        <v>0</v>
      </c>
      <c r="BF253" s="237">
        <f>IF(N253="snížená",J253,0)</f>
        <v>0</v>
      </c>
      <c r="BG253" s="237">
        <f>IF(N253="zákl. přenesená",J253,0)</f>
        <v>0</v>
      </c>
      <c r="BH253" s="237">
        <f>IF(N253="sníž. přenesená",J253,0)</f>
        <v>0</v>
      </c>
      <c r="BI253" s="237">
        <f>IF(N253="nulová",J253,0)</f>
        <v>0</v>
      </c>
      <c r="BJ253" s="14" t="s">
        <v>80</v>
      </c>
      <c r="BK253" s="237">
        <f>ROUND(I253*H253,2)</f>
        <v>0</v>
      </c>
      <c r="BL253" s="14" t="s">
        <v>258</v>
      </c>
      <c r="BM253" s="236" t="s">
        <v>1370</v>
      </c>
    </row>
    <row r="254" s="2" customFormat="1">
      <c r="A254" s="35"/>
      <c r="B254" s="36"/>
      <c r="C254" s="37"/>
      <c r="D254" s="238" t="s">
        <v>244</v>
      </c>
      <c r="E254" s="37"/>
      <c r="F254" s="239" t="s">
        <v>1179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244</v>
      </c>
      <c r="AU254" s="14" t="s">
        <v>73</v>
      </c>
    </row>
    <row r="255" s="2" customFormat="1">
      <c r="A255" s="35"/>
      <c r="B255" s="36"/>
      <c r="C255" s="37"/>
      <c r="D255" s="238" t="s">
        <v>993</v>
      </c>
      <c r="E255" s="37"/>
      <c r="F255" s="265" t="s">
        <v>1963</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993</v>
      </c>
      <c r="AU255" s="14" t="s">
        <v>73</v>
      </c>
    </row>
    <row r="256" s="2" customFormat="1" ht="66.75" customHeight="1">
      <c r="A256" s="35"/>
      <c r="B256" s="36"/>
      <c r="C256" s="224" t="s">
        <v>1238</v>
      </c>
      <c r="D256" s="224" t="s">
        <v>239</v>
      </c>
      <c r="E256" s="225" t="s">
        <v>1186</v>
      </c>
      <c r="F256" s="226" t="s">
        <v>1187</v>
      </c>
      <c r="G256" s="227" t="s">
        <v>1178</v>
      </c>
      <c r="H256" s="228">
        <v>8.9800000000000004</v>
      </c>
      <c r="I256" s="229"/>
      <c r="J256" s="230">
        <f>ROUND(I256*H256,2)</f>
        <v>0</v>
      </c>
      <c r="K256" s="231"/>
      <c r="L256" s="41"/>
      <c r="M256" s="232" t="s">
        <v>1</v>
      </c>
      <c r="N256" s="23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258</v>
      </c>
      <c r="AT256" s="236" t="s">
        <v>239</v>
      </c>
      <c r="AU256" s="236" t="s">
        <v>73</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1374</v>
      </c>
    </row>
    <row r="257" s="2" customFormat="1">
      <c r="A257" s="35"/>
      <c r="B257" s="36"/>
      <c r="C257" s="37"/>
      <c r="D257" s="238" t="s">
        <v>244</v>
      </c>
      <c r="E257" s="37"/>
      <c r="F257" s="239" t="s">
        <v>1188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73</v>
      </c>
    </row>
    <row r="258" s="2" customFormat="1" ht="62.7" customHeight="1">
      <c r="A258" s="35"/>
      <c r="B258" s="36"/>
      <c r="C258" s="224" t="s">
        <v>1334</v>
      </c>
      <c r="D258" s="224" t="s">
        <v>239</v>
      </c>
      <c r="E258" s="225" t="s">
        <v>1587</v>
      </c>
      <c r="F258" s="226" t="s">
        <v>1588</v>
      </c>
      <c r="G258" s="227" t="s">
        <v>242</v>
      </c>
      <c r="H258" s="228">
        <v>146</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1588</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1964</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24.15" customHeight="1">
      <c r="A261" s="35"/>
      <c r="B261" s="36"/>
      <c r="C261" s="224" t="s">
        <v>1242</v>
      </c>
      <c r="D261" s="224" t="s">
        <v>239</v>
      </c>
      <c r="E261" s="225" t="s">
        <v>1590</v>
      </c>
      <c r="F261" s="226" t="s">
        <v>1591</v>
      </c>
      <c r="G261" s="227" t="s">
        <v>242</v>
      </c>
      <c r="H261" s="228">
        <v>24</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1591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1839</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76.35" customHeight="1">
      <c r="A264" s="35"/>
      <c r="B264" s="36"/>
      <c r="C264" s="224" t="s">
        <v>1343</v>
      </c>
      <c r="D264" s="224" t="s">
        <v>239</v>
      </c>
      <c r="E264" s="225" t="s">
        <v>1100</v>
      </c>
      <c r="F264" s="226" t="s">
        <v>1101</v>
      </c>
      <c r="G264" s="227" t="s">
        <v>242</v>
      </c>
      <c r="H264" s="228">
        <v>24</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1388</v>
      </c>
    </row>
    <row r="265" s="2" customFormat="1">
      <c r="A265" s="35"/>
      <c r="B265" s="36"/>
      <c r="C265" s="37"/>
      <c r="D265" s="238" t="s">
        <v>244</v>
      </c>
      <c r="E265" s="37"/>
      <c r="F265" s="239" t="s">
        <v>1103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1840</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33" customHeight="1">
      <c r="A267" s="35"/>
      <c r="B267" s="36"/>
      <c r="C267" s="224" t="s">
        <v>1245</v>
      </c>
      <c r="D267" s="224" t="s">
        <v>239</v>
      </c>
      <c r="E267" s="225" t="s">
        <v>342</v>
      </c>
      <c r="F267" s="226" t="s">
        <v>343</v>
      </c>
      <c r="G267" s="227" t="s">
        <v>242</v>
      </c>
      <c r="H267" s="228">
        <v>48</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1392</v>
      </c>
    </row>
    <row r="268" s="2" customFormat="1">
      <c r="A268" s="35"/>
      <c r="B268" s="36"/>
      <c r="C268" s="37"/>
      <c r="D268" s="238" t="s">
        <v>244</v>
      </c>
      <c r="E268" s="37"/>
      <c r="F268" s="239" t="s">
        <v>343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1841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66.75" customHeight="1">
      <c r="A270" s="35"/>
      <c r="B270" s="36"/>
      <c r="C270" s="224" t="s">
        <v>1351</v>
      </c>
      <c r="D270" s="224" t="s">
        <v>239</v>
      </c>
      <c r="E270" s="225" t="s">
        <v>1229</v>
      </c>
      <c r="F270" s="226" t="s">
        <v>1230</v>
      </c>
      <c r="G270" s="227" t="s">
        <v>1178</v>
      </c>
      <c r="H270" s="228">
        <v>79.093999999999994</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1397</v>
      </c>
    </row>
    <row r="271" s="2" customFormat="1">
      <c r="A271" s="35"/>
      <c r="B271" s="36"/>
      <c r="C271" s="37"/>
      <c r="D271" s="238" t="s">
        <v>244</v>
      </c>
      <c r="E271" s="37"/>
      <c r="F271" s="239" t="s">
        <v>1231</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1965</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1247</v>
      </c>
      <c r="D273" s="224" t="s">
        <v>239</v>
      </c>
      <c r="E273" s="225" t="s">
        <v>1265</v>
      </c>
      <c r="F273" s="226" t="s">
        <v>1266</v>
      </c>
      <c r="G273" s="227" t="s">
        <v>1267</v>
      </c>
      <c r="H273" s="228">
        <v>159</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1599</v>
      </c>
    </row>
    <row r="274" s="2" customFormat="1">
      <c r="A274" s="35"/>
      <c r="B274" s="36"/>
      <c r="C274" s="37"/>
      <c r="D274" s="238" t="s">
        <v>244</v>
      </c>
      <c r="E274" s="37"/>
      <c r="F274" s="239" t="s">
        <v>1268</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1966</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66.75" customHeight="1">
      <c r="A276" s="35"/>
      <c r="B276" s="36"/>
      <c r="C276" s="224" t="s">
        <v>1357</v>
      </c>
      <c r="D276" s="224" t="s">
        <v>239</v>
      </c>
      <c r="E276" s="225" t="s">
        <v>1270</v>
      </c>
      <c r="F276" s="226" t="s">
        <v>1271</v>
      </c>
      <c r="G276" s="227" t="s">
        <v>1267</v>
      </c>
      <c r="H276" s="228">
        <v>24</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1406</v>
      </c>
    </row>
    <row r="277" s="2" customFormat="1">
      <c r="A277" s="35"/>
      <c r="B277" s="36"/>
      <c r="C277" s="37"/>
      <c r="D277" s="238" t="s">
        <v>244</v>
      </c>
      <c r="E277" s="37"/>
      <c r="F277" s="239" t="s">
        <v>1273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1844</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1251</v>
      </c>
      <c r="D279" s="224" t="s">
        <v>239</v>
      </c>
      <c r="E279" s="225" t="s">
        <v>1275</v>
      </c>
      <c r="F279" s="226" t="s">
        <v>1276</v>
      </c>
      <c r="G279" s="227" t="s">
        <v>249</v>
      </c>
      <c r="H279" s="228">
        <v>150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1410</v>
      </c>
    </row>
    <row r="280" s="2" customFormat="1">
      <c r="A280" s="35"/>
      <c r="B280" s="36"/>
      <c r="C280" s="37"/>
      <c r="D280" s="238" t="s">
        <v>244</v>
      </c>
      <c r="E280" s="37"/>
      <c r="F280" s="239" t="s">
        <v>1278</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1845</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76.35" customHeight="1">
      <c r="A282" s="35"/>
      <c r="B282" s="36"/>
      <c r="C282" s="224" t="s">
        <v>1367</v>
      </c>
      <c r="D282" s="224" t="s">
        <v>239</v>
      </c>
      <c r="E282" s="225" t="s">
        <v>1280</v>
      </c>
      <c r="F282" s="226" t="s">
        <v>1281</v>
      </c>
      <c r="G282" s="227" t="s">
        <v>249</v>
      </c>
      <c r="H282" s="228">
        <v>150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1415</v>
      </c>
    </row>
    <row r="283" s="2" customFormat="1">
      <c r="A283" s="35"/>
      <c r="B283" s="36"/>
      <c r="C283" s="37"/>
      <c r="D283" s="238" t="s">
        <v>244</v>
      </c>
      <c r="E283" s="37"/>
      <c r="F283" s="239" t="s">
        <v>1283</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1845</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1256</v>
      </c>
      <c r="D285" s="224" t="s">
        <v>239</v>
      </c>
      <c r="E285" s="225" t="s">
        <v>1600</v>
      </c>
      <c r="F285" s="226" t="s">
        <v>1601</v>
      </c>
      <c r="G285" s="227" t="s">
        <v>249</v>
      </c>
      <c r="H285" s="228">
        <v>1930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1419</v>
      </c>
    </row>
    <row r="286" s="2" customFormat="1">
      <c r="A286" s="35"/>
      <c r="B286" s="36"/>
      <c r="C286" s="37"/>
      <c r="D286" s="238" t="s">
        <v>244</v>
      </c>
      <c r="E286" s="37"/>
      <c r="F286" s="239" t="s">
        <v>1601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1967</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76.35" customHeight="1">
      <c r="A288" s="35"/>
      <c r="B288" s="36"/>
      <c r="C288" s="224" t="s">
        <v>1376</v>
      </c>
      <c r="D288" s="224" t="s">
        <v>239</v>
      </c>
      <c r="E288" s="225" t="s">
        <v>1603</v>
      </c>
      <c r="F288" s="226" t="s">
        <v>1604</v>
      </c>
      <c r="G288" s="227" t="s">
        <v>249</v>
      </c>
      <c r="H288" s="228">
        <v>1930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1609</v>
      </c>
    </row>
    <row r="289" s="2" customFormat="1">
      <c r="A289" s="35"/>
      <c r="B289" s="36"/>
      <c r="C289" s="37"/>
      <c r="D289" s="238" t="s">
        <v>244</v>
      </c>
      <c r="E289" s="37"/>
      <c r="F289" s="239" t="s">
        <v>1604</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1967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66.75" customHeight="1">
      <c r="A291" s="35"/>
      <c r="B291" s="36"/>
      <c r="C291" s="224" t="s">
        <v>1259</v>
      </c>
      <c r="D291" s="224" t="s">
        <v>239</v>
      </c>
      <c r="E291" s="225" t="s">
        <v>1605</v>
      </c>
      <c r="F291" s="226" t="s">
        <v>1606</v>
      </c>
      <c r="G291" s="227" t="s">
        <v>249</v>
      </c>
      <c r="H291" s="228">
        <v>1532.6179999999999</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1611</v>
      </c>
    </row>
    <row r="292" s="2" customFormat="1">
      <c r="A292" s="35"/>
      <c r="B292" s="36"/>
      <c r="C292" s="37"/>
      <c r="D292" s="238" t="s">
        <v>244</v>
      </c>
      <c r="E292" s="37"/>
      <c r="F292" s="239" t="s">
        <v>1607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1968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55.5" customHeight="1">
      <c r="A294" s="35"/>
      <c r="B294" s="36"/>
      <c r="C294" s="224" t="s">
        <v>1385</v>
      </c>
      <c r="D294" s="224" t="s">
        <v>239</v>
      </c>
      <c r="E294" s="225" t="s">
        <v>1326</v>
      </c>
      <c r="F294" s="226" t="s">
        <v>1327</v>
      </c>
      <c r="G294" s="227" t="s">
        <v>242</v>
      </c>
      <c r="H294" s="228">
        <v>30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1437</v>
      </c>
    </row>
    <row r="295" s="2" customFormat="1">
      <c r="A295" s="35"/>
      <c r="B295" s="36"/>
      <c r="C295" s="37"/>
      <c r="D295" s="238" t="s">
        <v>244</v>
      </c>
      <c r="E295" s="37"/>
      <c r="F295" s="239" t="s">
        <v>1327</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1610</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24.15" customHeight="1">
      <c r="A297" s="35"/>
      <c r="B297" s="36"/>
      <c r="C297" s="224" t="s">
        <v>1263</v>
      </c>
      <c r="D297" s="224" t="s">
        <v>239</v>
      </c>
      <c r="E297" s="225" t="s">
        <v>1330</v>
      </c>
      <c r="F297" s="226" t="s">
        <v>1331</v>
      </c>
      <c r="G297" s="227" t="s">
        <v>242</v>
      </c>
      <c r="H297" s="228">
        <v>30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1442</v>
      </c>
    </row>
    <row r="298" s="2" customFormat="1">
      <c r="A298" s="35"/>
      <c r="B298" s="36"/>
      <c r="C298" s="37"/>
      <c r="D298" s="238" t="s">
        <v>244</v>
      </c>
      <c r="E298" s="37"/>
      <c r="F298" s="239" t="s">
        <v>1331</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1610</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55.5" customHeight="1">
      <c r="A300" s="35"/>
      <c r="B300" s="36"/>
      <c r="C300" s="224" t="s">
        <v>1394</v>
      </c>
      <c r="D300" s="224" t="s">
        <v>239</v>
      </c>
      <c r="E300" s="225" t="s">
        <v>1848</v>
      </c>
      <c r="F300" s="226" t="s">
        <v>1849</v>
      </c>
      <c r="G300" s="227" t="s">
        <v>249</v>
      </c>
      <c r="H300" s="228">
        <v>4.7999999999999998</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1446</v>
      </c>
    </row>
    <row r="301" s="2" customFormat="1">
      <c r="A301" s="35"/>
      <c r="B301" s="36"/>
      <c r="C301" s="37"/>
      <c r="D301" s="238" t="s">
        <v>244</v>
      </c>
      <c r="E301" s="37"/>
      <c r="F301" s="239" t="s">
        <v>1849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1969</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55.5" customHeight="1">
      <c r="A303" s="35"/>
      <c r="B303" s="36"/>
      <c r="C303" s="224" t="s">
        <v>357</v>
      </c>
      <c r="D303" s="224" t="s">
        <v>239</v>
      </c>
      <c r="E303" s="225" t="s">
        <v>1851</v>
      </c>
      <c r="F303" s="226" t="s">
        <v>1852</v>
      </c>
      <c r="G303" s="227" t="s">
        <v>249</v>
      </c>
      <c r="H303" s="228">
        <v>4.7999999999999998</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261</v>
      </c>
    </row>
    <row r="304" s="2" customFormat="1">
      <c r="A304" s="35"/>
      <c r="B304" s="36"/>
      <c r="C304" s="37"/>
      <c r="D304" s="238" t="s">
        <v>244</v>
      </c>
      <c r="E304" s="37"/>
      <c r="F304" s="239" t="s">
        <v>1852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1969</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6.75" customHeight="1">
      <c r="A306" s="35"/>
      <c r="B306" s="36"/>
      <c r="C306" s="224" t="s">
        <v>1403</v>
      </c>
      <c r="D306" s="224" t="s">
        <v>239</v>
      </c>
      <c r="E306" s="225" t="s">
        <v>1853</v>
      </c>
      <c r="F306" s="226" t="s">
        <v>1854</v>
      </c>
      <c r="G306" s="227" t="s">
        <v>1631</v>
      </c>
      <c r="H306" s="228">
        <v>12</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1454</v>
      </c>
    </row>
    <row r="307" s="2" customFormat="1">
      <c r="A307" s="35"/>
      <c r="B307" s="36"/>
      <c r="C307" s="37"/>
      <c r="D307" s="238" t="s">
        <v>244</v>
      </c>
      <c r="E307" s="37"/>
      <c r="F307" s="239" t="s">
        <v>1854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1970</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1272</v>
      </c>
      <c r="D309" s="224" t="s">
        <v>239</v>
      </c>
      <c r="E309" s="225" t="s">
        <v>1634</v>
      </c>
      <c r="F309" s="226" t="s">
        <v>1635</v>
      </c>
      <c r="G309" s="227" t="s">
        <v>1631</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1458</v>
      </c>
    </row>
    <row r="310" s="2" customFormat="1">
      <c r="A310" s="35"/>
      <c r="B310" s="36"/>
      <c r="C310" s="37"/>
      <c r="D310" s="238" t="s">
        <v>244</v>
      </c>
      <c r="E310" s="37"/>
      <c r="F310" s="239" t="s">
        <v>1635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1970</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16.5" customHeight="1">
      <c r="A312" s="35"/>
      <c r="B312" s="36"/>
      <c r="C312" s="224" t="s">
        <v>1412</v>
      </c>
      <c r="D312" s="224" t="s">
        <v>239</v>
      </c>
      <c r="E312" s="225" t="s">
        <v>1637</v>
      </c>
      <c r="F312" s="226" t="s">
        <v>1638</v>
      </c>
      <c r="G312" s="227" t="s">
        <v>1631</v>
      </c>
      <c r="H312" s="228">
        <v>12</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1461</v>
      </c>
    </row>
    <row r="313" s="2" customFormat="1">
      <c r="A313" s="35"/>
      <c r="B313" s="36"/>
      <c r="C313" s="37"/>
      <c r="D313" s="238" t="s">
        <v>244</v>
      </c>
      <c r="E313" s="37"/>
      <c r="F313" s="239" t="s">
        <v>1638</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16.5" customHeight="1">
      <c r="A314" s="35"/>
      <c r="B314" s="36"/>
      <c r="C314" s="224" t="s">
        <v>1277</v>
      </c>
      <c r="D314" s="224" t="s">
        <v>239</v>
      </c>
      <c r="E314" s="225" t="s">
        <v>1639</v>
      </c>
      <c r="F314" s="226" t="s">
        <v>1640</v>
      </c>
      <c r="G314" s="227" t="s">
        <v>1631</v>
      </c>
      <c r="H314" s="228">
        <v>12</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1465</v>
      </c>
    </row>
    <row r="315" s="2" customFormat="1">
      <c r="A315" s="35"/>
      <c r="B315" s="36"/>
      <c r="C315" s="37"/>
      <c r="D315" s="238" t="s">
        <v>244</v>
      </c>
      <c r="E315" s="37"/>
      <c r="F315" s="239" t="s">
        <v>1640</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1421</v>
      </c>
      <c r="D316" s="224" t="s">
        <v>239</v>
      </c>
      <c r="E316" s="225" t="s">
        <v>1641</v>
      </c>
      <c r="F316" s="226" t="s">
        <v>1642</v>
      </c>
      <c r="G316" s="227" t="s">
        <v>1631</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1468</v>
      </c>
    </row>
    <row r="317" s="2" customFormat="1">
      <c r="A317" s="35"/>
      <c r="B317" s="36"/>
      <c r="C317" s="37"/>
      <c r="D317" s="238" t="s">
        <v>244</v>
      </c>
      <c r="E317" s="37"/>
      <c r="F317" s="239" t="s">
        <v>1642</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16.5" customHeight="1">
      <c r="A318" s="35"/>
      <c r="B318" s="36"/>
      <c r="C318" s="224" t="s">
        <v>1282</v>
      </c>
      <c r="D318" s="224" t="s">
        <v>239</v>
      </c>
      <c r="E318" s="225" t="s">
        <v>1643</v>
      </c>
      <c r="F318" s="226" t="s">
        <v>1644</v>
      </c>
      <c r="G318" s="227" t="s">
        <v>1631</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1472</v>
      </c>
    </row>
    <row r="319" s="2" customFormat="1">
      <c r="A319" s="35"/>
      <c r="B319" s="36"/>
      <c r="C319" s="37"/>
      <c r="D319" s="238" t="s">
        <v>244</v>
      </c>
      <c r="E319" s="37"/>
      <c r="F319" s="239" t="s">
        <v>1644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16.5" customHeight="1">
      <c r="A320" s="35"/>
      <c r="B320" s="36"/>
      <c r="C320" s="224" t="s">
        <v>1430</v>
      </c>
      <c r="D320" s="224" t="s">
        <v>239</v>
      </c>
      <c r="E320" s="225" t="s">
        <v>1649</v>
      </c>
      <c r="F320" s="226" t="s">
        <v>1650</v>
      </c>
      <c r="G320" s="227" t="s">
        <v>242</v>
      </c>
      <c r="H320" s="228">
        <v>12</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1475</v>
      </c>
    </row>
    <row r="321" s="2" customFormat="1">
      <c r="A321" s="35"/>
      <c r="B321" s="36"/>
      <c r="C321" s="37"/>
      <c r="D321" s="238" t="s">
        <v>244</v>
      </c>
      <c r="E321" s="37"/>
      <c r="F321" s="239" t="s">
        <v>1650</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16.5" customHeight="1">
      <c r="A322" s="35"/>
      <c r="B322" s="36"/>
      <c r="C322" s="224" t="s">
        <v>1328</v>
      </c>
      <c r="D322" s="224" t="s">
        <v>239</v>
      </c>
      <c r="E322" s="225" t="s">
        <v>1652</v>
      </c>
      <c r="F322" s="226" t="s">
        <v>1653</v>
      </c>
      <c r="G322" s="227" t="s">
        <v>242</v>
      </c>
      <c r="H322" s="228">
        <v>12</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258</v>
      </c>
      <c r="AT322" s="236" t="s">
        <v>239</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1479</v>
      </c>
    </row>
    <row r="323" s="2" customFormat="1">
      <c r="A323" s="35"/>
      <c r="B323" s="36"/>
      <c r="C323" s="37"/>
      <c r="D323" s="238" t="s">
        <v>244</v>
      </c>
      <c r="E323" s="37"/>
      <c r="F323" s="239" t="s">
        <v>1653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24.15" customHeight="1">
      <c r="A324" s="35"/>
      <c r="B324" s="36"/>
      <c r="C324" s="243" t="s">
        <v>1439</v>
      </c>
      <c r="D324" s="243" t="s">
        <v>246</v>
      </c>
      <c r="E324" s="244" t="s">
        <v>1856</v>
      </c>
      <c r="F324" s="245" t="s">
        <v>1857</v>
      </c>
      <c r="G324" s="246" t="s">
        <v>242</v>
      </c>
      <c r="H324" s="247">
        <v>12</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1971</v>
      </c>
    </row>
    <row r="325" s="2" customFormat="1">
      <c r="A325" s="35"/>
      <c r="B325" s="36"/>
      <c r="C325" s="37"/>
      <c r="D325" s="238" t="s">
        <v>244</v>
      </c>
      <c r="E325" s="37"/>
      <c r="F325" s="239" t="s">
        <v>1857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1332</v>
      </c>
      <c r="D326" s="243" t="s">
        <v>246</v>
      </c>
      <c r="E326" s="244" t="s">
        <v>1859</v>
      </c>
      <c r="F326" s="245" t="s">
        <v>1860</v>
      </c>
      <c r="G326" s="246" t="s">
        <v>242</v>
      </c>
      <c r="H326" s="247">
        <v>12</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1972</v>
      </c>
    </row>
    <row r="327" s="2" customFormat="1">
      <c r="A327" s="35"/>
      <c r="B327" s="36"/>
      <c r="C327" s="37"/>
      <c r="D327" s="238" t="s">
        <v>244</v>
      </c>
      <c r="E327" s="37"/>
      <c r="F327" s="239" t="s">
        <v>1860</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76.35" customHeight="1">
      <c r="A328" s="35"/>
      <c r="B328" s="36"/>
      <c r="C328" s="224" t="s">
        <v>1448</v>
      </c>
      <c r="D328" s="224" t="s">
        <v>239</v>
      </c>
      <c r="E328" s="225" t="s">
        <v>1862</v>
      </c>
      <c r="F328" s="226" t="s">
        <v>1863</v>
      </c>
      <c r="G328" s="227" t="s">
        <v>242</v>
      </c>
      <c r="H328" s="228">
        <v>24</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1654</v>
      </c>
    </row>
    <row r="329" s="2" customFormat="1">
      <c r="A329" s="35"/>
      <c r="B329" s="36"/>
      <c r="C329" s="37"/>
      <c r="D329" s="238" t="s">
        <v>244</v>
      </c>
      <c r="E329" s="37"/>
      <c r="F329" s="239" t="s">
        <v>1864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c r="A330" s="35"/>
      <c r="B330" s="36"/>
      <c r="C330" s="37"/>
      <c r="D330" s="238" t="s">
        <v>993</v>
      </c>
      <c r="E330" s="37"/>
      <c r="F330" s="265" t="s">
        <v>1973</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993</v>
      </c>
      <c r="AU330" s="14" t="s">
        <v>73</v>
      </c>
    </row>
    <row r="331" s="2" customFormat="1" ht="24.15" customHeight="1">
      <c r="A331" s="35"/>
      <c r="B331" s="36"/>
      <c r="C331" s="243" t="s">
        <v>1337</v>
      </c>
      <c r="D331" s="243" t="s">
        <v>246</v>
      </c>
      <c r="E331" s="244" t="s">
        <v>1974</v>
      </c>
      <c r="F331" s="245" t="s">
        <v>1975</v>
      </c>
      <c r="G331" s="246" t="s">
        <v>242</v>
      </c>
      <c r="H331" s="247">
        <v>1</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1793</v>
      </c>
    </row>
    <row r="332" s="2" customFormat="1">
      <c r="A332" s="35"/>
      <c r="B332" s="36"/>
      <c r="C332" s="37"/>
      <c r="D332" s="238" t="s">
        <v>244</v>
      </c>
      <c r="E332" s="37"/>
      <c r="F332" s="239" t="s">
        <v>1975</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4.15" customHeight="1">
      <c r="A333" s="35"/>
      <c r="B333" s="36"/>
      <c r="C333" s="243" t="s">
        <v>1455</v>
      </c>
      <c r="D333" s="243" t="s">
        <v>246</v>
      </c>
      <c r="E333" s="244" t="s">
        <v>1868</v>
      </c>
      <c r="F333" s="245" t="s">
        <v>1869</v>
      </c>
      <c r="G333" s="246" t="s">
        <v>242</v>
      </c>
      <c r="H333" s="247">
        <v>11</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1873</v>
      </c>
    </row>
    <row r="334" s="2" customFormat="1">
      <c r="A334" s="35"/>
      <c r="B334" s="36"/>
      <c r="C334" s="37"/>
      <c r="D334" s="238" t="s">
        <v>244</v>
      </c>
      <c r="E334" s="37"/>
      <c r="F334" s="239" t="s">
        <v>1869</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78" customHeight="1">
      <c r="A335" s="35"/>
      <c r="B335" s="36"/>
      <c r="C335" s="224" t="s">
        <v>1341</v>
      </c>
      <c r="D335" s="224" t="s">
        <v>239</v>
      </c>
      <c r="E335" s="225" t="s">
        <v>1976</v>
      </c>
      <c r="F335" s="226" t="s">
        <v>1977</v>
      </c>
      <c r="G335" s="227" t="s">
        <v>242</v>
      </c>
      <c r="H335" s="228">
        <v>1</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1877</v>
      </c>
    </row>
    <row r="336" s="2" customFormat="1">
      <c r="A336" s="35"/>
      <c r="B336" s="36"/>
      <c r="C336" s="37"/>
      <c r="D336" s="238" t="s">
        <v>244</v>
      </c>
      <c r="E336" s="37"/>
      <c r="F336" s="239" t="s">
        <v>1978</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1671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78" customHeight="1">
      <c r="A338" s="35"/>
      <c r="B338" s="36"/>
      <c r="C338" s="224" t="s">
        <v>1462</v>
      </c>
      <c r="D338" s="224" t="s">
        <v>239</v>
      </c>
      <c r="E338" s="225" t="s">
        <v>1672</v>
      </c>
      <c r="F338" s="226" t="s">
        <v>1673</v>
      </c>
      <c r="G338" s="227" t="s">
        <v>242</v>
      </c>
      <c r="H338" s="228">
        <v>9</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1669</v>
      </c>
    </row>
    <row r="339" s="2" customFormat="1">
      <c r="A339" s="35"/>
      <c r="B339" s="36"/>
      <c r="C339" s="37"/>
      <c r="D339" s="238" t="s">
        <v>244</v>
      </c>
      <c r="E339" s="37"/>
      <c r="F339" s="239" t="s">
        <v>1675</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1979</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62.7" customHeight="1">
      <c r="A341" s="35"/>
      <c r="B341" s="36"/>
      <c r="C341" s="224" t="s">
        <v>1346</v>
      </c>
      <c r="D341" s="224" t="s">
        <v>239</v>
      </c>
      <c r="E341" s="225" t="s">
        <v>1980</v>
      </c>
      <c r="F341" s="226" t="s">
        <v>1981</v>
      </c>
      <c r="G341" s="227" t="s">
        <v>242</v>
      </c>
      <c r="H341" s="228">
        <v>1</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1674</v>
      </c>
    </row>
    <row r="342" s="2" customFormat="1">
      <c r="A342" s="35"/>
      <c r="B342" s="36"/>
      <c r="C342" s="37"/>
      <c r="D342" s="238" t="s">
        <v>244</v>
      </c>
      <c r="E342" s="37"/>
      <c r="F342" s="239" t="s">
        <v>1981</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1671</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62.7" customHeight="1">
      <c r="A344" s="35"/>
      <c r="B344" s="36"/>
      <c r="C344" s="224" t="s">
        <v>1469</v>
      </c>
      <c r="D344" s="224" t="s">
        <v>239</v>
      </c>
      <c r="E344" s="225" t="s">
        <v>1681</v>
      </c>
      <c r="F344" s="226" t="s">
        <v>1682</v>
      </c>
      <c r="G344" s="227" t="s">
        <v>242</v>
      </c>
      <c r="H344" s="228">
        <v>9</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1679</v>
      </c>
    </row>
    <row r="345" s="2" customFormat="1">
      <c r="A345" s="35"/>
      <c r="B345" s="36"/>
      <c r="C345" s="37"/>
      <c r="D345" s="238" t="s">
        <v>244</v>
      </c>
      <c r="E345" s="37"/>
      <c r="F345" s="239" t="s">
        <v>1682</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1979</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16.5" customHeight="1">
      <c r="A347" s="35"/>
      <c r="B347" s="36"/>
      <c r="C347" s="224" t="s">
        <v>1349</v>
      </c>
      <c r="D347" s="224" t="s">
        <v>239</v>
      </c>
      <c r="E347" s="225" t="s">
        <v>1335</v>
      </c>
      <c r="F347" s="226" t="s">
        <v>1336</v>
      </c>
      <c r="G347" s="227" t="s">
        <v>242</v>
      </c>
      <c r="H347" s="228">
        <v>4</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1683</v>
      </c>
    </row>
    <row r="348" s="2" customFormat="1">
      <c r="A348" s="35"/>
      <c r="B348" s="36"/>
      <c r="C348" s="37"/>
      <c r="D348" s="238" t="s">
        <v>244</v>
      </c>
      <c r="E348" s="37"/>
      <c r="F348" s="239" t="s">
        <v>1336</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1685</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24.15" customHeight="1">
      <c r="A350" s="35"/>
      <c r="B350" s="36"/>
      <c r="C350" s="224" t="s">
        <v>1476</v>
      </c>
      <c r="D350" s="224" t="s">
        <v>239</v>
      </c>
      <c r="E350" s="225" t="s">
        <v>1687</v>
      </c>
      <c r="F350" s="226" t="s">
        <v>1688</v>
      </c>
      <c r="G350" s="227" t="s">
        <v>242</v>
      </c>
      <c r="H350" s="228">
        <v>4</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1684</v>
      </c>
    </row>
    <row r="351" s="2" customFormat="1">
      <c r="A351" s="35"/>
      <c r="B351" s="36"/>
      <c r="C351" s="37"/>
      <c r="D351" s="238" t="s">
        <v>244</v>
      </c>
      <c r="E351" s="37"/>
      <c r="F351" s="239" t="s">
        <v>1688</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1685</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16.5" customHeight="1">
      <c r="A353" s="35"/>
      <c r="B353" s="36"/>
      <c r="C353" s="224" t="s">
        <v>1354</v>
      </c>
      <c r="D353" s="224" t="s">
        <v>239</v>
      </c>
      <c r="E353" s="225" t="s">
        <v>1339</v>
      </c>
      <c r="F353" s="226" t="s">
        <v>1340</v>
      </c>
      <c r="G353" s="227" t="s">
        <v>242</v>
      </c>
      <c r="H353" s="228">
        <v>11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1689</v>
      </c>
    </row>
    <row r="354" s="2" customFormat="1">
      <c r="A354" s="35"/>
      <c r="B354" s="36"/>
      <c r="C354" s="37"/>
      <c r="D354" s="238" t="s">
        <v>244</v>
      </c>
      <c r="E354" s="37"/>
      <c r="F354" s="239" t="s">
        <v>1340</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1691</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66.75" customHeight="1">
      <c r="A356" s="35"/>
      <c r="B356" s="36"/>
      <c r="C356" s="224" t="s">
        <v>1680</v>
      </c>
      <c r="D356" s="224" t="s">
        <v>239</v>
      </c>
      <c r="E356" s="225" t="s">
        <v>1344</v>
      </c>
      <c r="F356" s="226" t="s">
        <v>1345</v>
      </c>
      <c r="G356" s="227" t="s">
        <v>242</v>
      </c>
      <c r="H356" s="228">
        <v>11</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1690</v>
      </c>
    </row>
    <row r="357" s="2" customFormat="1">
      <c r="A357" s="35"/>
      <c r="B357" s="36"/>
      <c r="C357" s="37"/>
      <c r="D357" s="238" t="s">
        <v>244</v>
      </c>
      <c r="E357" s="37"/>
      <c r="F357" s="239" t="s">
        <v>1345</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1691</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37.8" customHeight="1">
      <c r="A359" s="35"/>
      <c r="B359" s="36"/>
      <c r="C359" s="224" t="s">
        <v>1355</v>
      </c>
      <c r="D359" s="224" t="s">
        <v>239</v>
      </c>
      <c r="E359" s="225" t="s">
        <v>1694</v>
      </c>
      <c r="F359" s="226" t="s">
        <v>1695</v>
      </c>
      <c r="G359" s="227" t="s">
        <v>242</v>
      </c>
      <c r="H359" s="228">
        <v>40</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1693</v>
      </c>
    </row>
    <row r="360" s="2" customFormat="1">
      <c r="A360" s="35"/>
      <c r="B360" s="36"/>
      <c r="C360" s="37"/>
      <c r="D360" s="238" t="s">
        <v>244</v>
      </c>
      <c r="E360" s="37"/>
      <c r="F360" s="239" t="s">
        <v>1695</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1878</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66.75" customHeight="1">
      <c r="A362" s="35"/>
      <c r="B362" s="36"/>
      <c r="C362" s="224" t="s">
        <v>1686</v>
      </c>
      <c r="D362" s="224" t="s">
        <v>239</v>
      </c>
      <c r="E362" s="225" t="s">
        <v>1477</v>
      </c>
      <c r="F362" s="226" t="s">
        <v>1478</v>
      </c>
      <c r="G362" s="227" t="s">
        <v>242</v>
      </c>
      <c r="H362" s="228">
        <v>8</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1696</v>
      </c>
    </row>
    <row r="363" s="2" customFormat="1">
      <c r="A363" s="35"/>
      <c r="B363" s="36"/>
      <c r="C363" s="37"/>
      <c r="D363" s="238" t="s">
        <v>244</v>
      </c>
      <c r="E363" s="37"/>
      <c r="F363" s="239" t="s">
        <v>1480</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1700</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76.35" customHeight="1">
      <c r="A365" s="35"/>
      <c r="B365" s="36"/>
      <c r="C365" s="224" t="s">
        <v>1360</v>
      </c>
      <c r="D365" s="224" t="s">
        <v>239</v>
      </c>
      <c r="E365" s="225" t="s">
        <v>1482</v>
      </c>
      <c r="F365" s="226" t="s">
        <v>1483</v>
      </c>
      <c r="G365" s="227" t="s">
        <v>242</v>
      </c>
      <c r="H365" s="228">
        <v>11</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1699</v>
      </c>
    </row>
    <row r="366" s="2" customFormat="1">
      <c r="A366" s="35"/>
      <c r="B366" s="36"/>
      <c r="C366" s="37"/>
      <c r="D366" s="238" t="s">
        <v>244</v>
      </c>
      <c r="E366" s="37"/>
      <c r="F366" s="239" t="s">
        <v>1485</v>
      </c>
      <c r="G366" s="37"/>
      <c r="H366" s="37"/>
      <c r="I366" s="240"/>
      <c r="J366" s="37"/>
      <c r="K366" s="37"/>
      <c r="L366" s="41"/>
      <c r="M366" s="256"/>
      <c r="N366" s="257"/>
      <c r="O366" s="258"/>
      <c r="P366" s="258"/>
      <c r="Q366" s="258"/>
      <c r="R366" s="258"/>
      <c r="S366" s="258"/>
      <c r="T366" s="259"/>
      <c r="U366" s="35"/>
      <c r="V366" s="35"/>
      <c r="W366" s="35"/>
      <c r="X366" s="35"/>
      <c r="Y366" s="35"/>
      <c r="Z366" s="35"/>
      <c r="AA366" s="35"/>
      <c r="AB366" s="35"/>
      <c r="AC366" s="35"/>
      <c r="AD366" s="35"/>
      <c r="AE366" s="35"/>
      <c r="AT366" s="14" t="s">
        <v>244</v>
      </c>
      <c r="AU366" s="14" t="s">
        <v>73</v>
      </c>
    </row>
    <row r="367" s="2" customFormat="1" ht="6.96" customHeight="1">
      <c r="A367" s="35"/>
      <c r="B367" s="63"/>
      <c r="C367" s="64"/>
      <c r="D367" s="64"/>
      <c r="E367" s="64"/>
      <c r="F367" s="64"/>
      <c r="G367" s="64"/>
      <c r="H367" s="64"/>
      <c r="I367" s="64"/>
      <c r="J367" s="64"/>
      <c r="K367" s="64"/>
      <c r="L367" s="41"/>
      <c r="M367" s="35"/>
      <c r="O367" s="35"/>
      <c r="P367" s="35"/>
      <c r="Q367" s="35"/>
      <c r="R367" s="35"/>
      <c r="S367" s="35"/>
      <c r="T367" s="35"/>
      <c r="U367" s="35"/>
      <c r="V367" s="35"/>
      <c r="W367" s="35"/>
      <c r="X367" s="35"/>
      <c r="Y367" s="35"/>
      <c r="Z367" s="35"/>
      <c r="AA367" s="35"/>
      <c r="AB367" s="35"/>
      <c r="AC367" s="35"/>
      <c r="AD367" s="35"/>
      <c r="AE367" s="35"/>
    </row>
  </sheetData>
  <sheetProtection sheet="1" autoFilter="0" formatColumns="0" formatRows="0" objects="1" scenarios="1" spinCount="100000" saltValue="RHm2hiRIR7IV3dkHCzpZyHFYmkdEkeyJocaZVXF5NhMclknOmTDaGcVsvQfcZM6HPJdcx5pBbv+5pyQ8Z1BGXw==" hashValue="OV2Ay0022fRJ2xCOZNyV8+fYOchFWB9x0p8QeYiaKa364CIPyA+tEdk3kLDDsv6mplxXF6G0sRcrWm+mkJi3YA==" algorithmName="SHA-512" password="CC35"/>
  <autoFilter ref="C115:K36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1982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ROUND((SUM(BE116:BE368)),  2)</f>
        <v>0</v>
      </c>
      <c r="G33" s="35"/>
      <c r="H33" s="35"/>
      <c r="I33" s="162">
        <v>0.20999999999999999</v>
      </c>
      <c r="J33" s="161">
        <f>ROUND(((SUM(BE116:BE368))*I33),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ROUND((SUM(BF116:BF368)),  2)</f>
        <v>0</v>
      </c>
      <c r="G34" s="35"/>
      <c r="H34" s="35"/>
      <c r="I34" s="162">
        <v>0.12</v>
      </c>
      <c r="J34" s="161">
        <f>ROUND(((SUM(BF116:BF368))*I34),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SUM(P117:P368)</f>
        <v>0</v>
      </c>
      <c r="Q116" s="101"/>
      <c r="R116" s="207">
        <f>SUM(R117:R368)</f>
        <v>0</v>
      </c>
      <c r="S116" s="101"/>
      <c r="T116" s="208">
        <f>SUM(T117:T368)</f>
        <v>0</v>
      </c>
      <c r="U116" s="35"/>
      <c r="V116" s="35"/>
      <c r="W116" s="35"/>
      <c r="X116" s="35"/>
      <c r="Y116" s="35"/>
      <c r="Z116" s="35"/>
      <c r="AA116" s="35"/>
      <c r="AB116" s="35"/>
      <c r="AC116" s="35"/>
      <c r="AD116" s="35"/>
      <c r="AE116" s="35"/>
      <c r="AT116" s="14" t="s">
        <v>72</v>
      </c>
      <c r="AU116" s="14" t="s">
        <v>219</v>
      </c>
      <c r="BK116" s="209">
        <f>SUM(BK117:BK368)</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1983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1984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1706</v>
      </c>
      <c r="F123" s="226" t="s">
        <v>1707</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1708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1985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1986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1987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1988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1989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1990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1992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1993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19974.339</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1994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1995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1996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1997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1998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1999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2000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2001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1984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2002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2003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1728</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2004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1730</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2005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2006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17511.990000000002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2007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2008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1580</v>
      </c>
      <c r="F198" s="226" t="s">
        <v>2009</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2009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2010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2011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2012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2013</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2014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2015</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2016</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2016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1243</v>
      </c>
      <c r="F222" s="226" t="s">
        <v>1244</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1244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2017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2018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1249</v>
      </c>
      <c r="F228" s="226" t="s">
        <v>1250</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1252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1254</v>
      </c>
      <c r="F231" s="226" t="s">
        <v>1255</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1257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2019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2020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1261</v>
      </c>
      <c r="F237" s="226" t="s">
        <v>1262</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1262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1265</v>
      </c>
      <c r="F240" s="226" t="s">
        <v>1266</v>
      </c>
      <c r="G240" s="227" t="s">
        <v>1267</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1268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2021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1270</v>
      </c>
      <c r="F243" s="226" t="s">
        <v>1271</v>
      </c>
      <c r="G243" s="227" t="s">
        <v>1267</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1273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2022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1275</v>
      </c>
      <c r="F246" s="226" t="s">
        <v>1276</v>
      </c>
      <c r="G246" s="227" t="s">
        <v>249</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1278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2023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1318</v>
      </c>
      <c r="D249" s="224" t="s">
        <v>239</v>
      </c>
      <c r="E249" s="225" t="s">
        <v>1280</v>
      </c>
      <c r="F249" s="226" t="s">
        <v>1281</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1283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1747</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1284</v>
      </c>
      <c r="F252" s="226" t="s">
        <v>1285</v>
      </c>
      <c r="G252" s="227" t="s">
        <v>249</v>
      </c>
      <c r="H252" s="228">
        <v>48</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1285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2024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1325</v>
      </c>
      <c r="D255" s="224" t="s">
        <v>239</v>
      </c>
      <c r="E255" s="225" t="s">
        <v>1288</v>
      </c>
      <c r="F255" s="226" t="s">
        <v>1289</v>
      </c>
      <c r="G255" s="227" t="s">
        <v>249</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1289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2024</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2025</v>
      </c>
      <c r="F258" s="226" t="s">
        <v>2026</v>
      </c>
      <c r="G258" s="227" t="s">
        <v>249</v>
      </c>
      <c r="H258" s="228">
        <v>28.800000000000001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2026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2027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1334</v>
      </c>
      <c r="D261" s="224" t="s">
        <v>239</v>
      </c>
      <c r="E261" s="225" t="s">
        <v>2028</v>
      </c>
      <c r="F261" s="226" t="s">
        <v>2029</v>
      </c>
      <c r="G261" s="227" t="s">
        <v>249</v>
      </c>
      <c r="H261" s="228">
        <v>28.800000000000001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2029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2027</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49.05" customHeight="1">
      <c r="A264" s="35"/>
      <c r="B264" s="36"/>
      <c r="C264" s="224" t="s">
        <v>1242</v>
      </c>
      <c r="D264" s="224" t="s">
        <v>239</v>
      </c>
      <c r="E264" s="225" t="s">
        <v>1298</v>
      </c>
      <c r="F264" s="226" t="s">
        <v>1299</v>
      </c>
      <c r="G264" s="227" t="s">
        <v>242</v>
      </c>
      <c r="H264" s="228">
        <v>300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2030</v>
      </c>
    </row>
    <row r="265" s="2" customFormat="1">
      <c r="A265" s="35"/>
      <c r="B265" s="36"/>
      <c r="C265" s="37"/>
      <c r="D265" s="238" t="s">
        <v>244</v>
      </c>
      <c r="E265" s="37"/>
      <c r="F265" s="239" t="s">
        <v>1299</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2031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55.5" customHeight="1">
      <c r="A267" s="35"/>
      <c r="B267" s="36"/>
      <c r="C267" s="224" t="s">
        <v>1343</v>
      </c>
      <c r="D267" s="224" t="s">
        <v>239</v>
      </c>
      <c r="E267" s="225" t="s">
        <v>1302</v>
      </c>
      <c r="F267" s="226" t="s">
        <v>1303</v>
      </c>
      <c r="G267" s="227" t="s">
        <v>249</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2032</v>
      </c>
    </row>
    <row r="268" s="2" customFormat="1">
      <c r="A268" s="35"/>
      <c r="B268" s="36"/>
      <c r="C268" s="37"/>
      <c r="D268" s="238" t="s">
        <v>244</v>
      </c>
      <c r="E268" s="37"/>
      <c r="F268" s="239" t="s">
        <v>1303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2031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1305</v>
      </c>
      <c r="F270" s="226" t="s">
        <v>1306</v>
      </c>
      <c r="G270" s="227" t="s">
        <v>242</v>
      </c>
      <c r="H270" s="228">
        <v>1</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2033</v>
      </c>
    </row>
    <row r="271" s="2" customFormat="1">
      <c r="A271" s="35"/>
      <c r="B271" s="36"/>
      <c r="C271" s="37"/>
      <c r="D271" s="238" t="s">
        <v>244</v>
      </c>
      <c r="E271" s="37"/>
      <c r="F271" s="239" t="s">
        <v>1306</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2034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1351</v>
      </c>
      <c r="D273" s="224" t="s">
        <v>239</v>
      </c>
      <c r="E273" s="225" t="s">
        <v>1309</v>
      </c>
      <c r="F273" s="226" t="s">
        <v>1310</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2035</v>
      </c>
    </row>
    <row r="274" s="2" customFormat="1">
      <c r="A274" s="35"/>
      <c r="B274" s="36"/>
      <c r="C274" s="37"/>
      <c r="D274" s="238" t="s">
        <v>244</v>
      </c>
      <c r="E274" s="37"/>
      <c r="F274" s="239" t="s">
        <v>1310</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2034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1247</v>
      </c>
      <c r="D276" s="224" t="s">
        <v>239</v>
      </c>
      <c r="E276" s="225" t="s">
        <v>1312</v>
      </c>
      <c r="F276" s="226" t="s">
        <v>1313</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2036</v>
      </c>
    </row>
    <row r="277" s="2" customFormat="1">
      <c r="A277" s="35"/>
      <c r="B277" s="36"/>
      <c r="C277" s="37"/>
      <c r="D277" s="238" t="s">
        <v>244</v>
      </c>
      <c r="E277" s="37"/>
      <c r="F277" s="239" t="s">
        <v>1313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2034</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1357</v>
      </c>
      <c r="D279" s="224" t="s">
        <v>239</v>
      </c>
      <c r="E279" s="225" t="s">
        <v>1315</v>
      </c>
      <c r="F279" s="226" t="s">
        <v>1316</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2037</v>
      </c>
    </row>
    <row r="280" s="2" customFormat="1">
      <c r="A280" s="35"/>
      <c r="B280" s="36"/>
      <c r="C280" s="37"/>
      <c r="D280" s="238" t="s">
        <v>244</v>
      </c>
      <c r="E280" s="37"/>
      <c r="F280" s="239" t="s">
        <v>1316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2034</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1319</v>
      </c>
      <c r="F282" s="226" t="s">
        <v>1320</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2038</v>
      </c>
    </row>
    <row r="283" s="2" customFormat="1">
      <c r="A283" s="35"/>
      <c r="B283" s="36"/>
      <c r="C283" s="37"/>
      <c r="D283" s="238" t="s">
        <v>244</v>
      </c>
      <c r="E283" s="37"/>
      <c r="F283" s="239" t="s">
        <v>1320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2034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1367</v>
      </c>
      <c r="D285" s="224" t="s">
        <v>239</v>
      </c>
      <c r="E285" s="225" t="s">
        <v>1322</v>
      </c>
      <c r="F285" s="226" t="s">
        <v>1323</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2039</v>
      </c>
    </row>
    <row r="286" s="2" customFormat="1">
      <c r="A286" s="35"/>
      <c r="B286" s="36"/>
      <c r="C286" s="37"/>
      <c r="D286" s="238" t="s">
        <v>244</v>
      </c>
      <c r="E286" s="37"/>
      <c r="F286" s="239" t="s">
        <v>1323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2034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1326</v>
      </c>
      <c r="F288" s="226" t="s">
        <v>1327</v>
      </c>
      <c r="G288" s="227" t="s">
        <v>242</v>
      </c>
      <c r="H288" s="228">
        <v>320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1388</v>
      </c>
    </row>
    <row r="289" s="2" customFormat="1">
      <c r="A289" s="35"/>
      <c r="B289" s="36"/>
      <c r="C289" s="37"/>
      <c r="D289" s="238" t="s">
        <v>244</v>
      </c>
      <c r="E289" s="37"/>
      <c r="F289" s="239" t="s">
        <v>1327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1919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1376</v>
      </c>
      <c r="D291" s="224" t="s">
        <v>239</v>
      </c>
      <c r="E291" s="225" t="s">
        <v>1330</v>
      </c>
      <c r="F291" s="226" t="s">
        <v>1331</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1392</v>
      </c>
    </row>
    <row r="292" s="2" customFormat="1">
      <c r="A292" s="35"/>
      <c r="B292" s="36"/>
      <c r="C292" s="37"/>
      <c r="D292" s="238" t="s">
        <v>244</v>
      </c>
      <c r="E292" s="37"/>
      <c r="F292" s="239" t="s">
        <v>1331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1919</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1335</v>
      </c>
      <c r="F294" s="226" t="s">
        <v>1336</v>
      </c>
      <c r="G294" s="227" t="s">
        <v>242</v>
      </c>
      <c r="H294" s="228">
        <v>10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1397</v>
      </c>
    </row>
    <row r="295" s="2" customFormat="1">
      <c r="A295" s="35"/>
      <c r="B295" s="36"/>
      <c r="C295" s="37"/>
      <c r="D295" s="238" t="s">
        <v>244</v>
      </c>
      <c r="E295" s="37"/>
      <c r="F295" s="239" t="s">
        <v>1336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1751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1339</v>
      </c>
      <c r="F297" s="226" t="s">
        <v>1340</v>
      </c>
      <c r="G297" s="227" t="s">
        <v>242</v>
      </c>
      <c r="H297" s="228">
        <v>20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1599</v>
      </c>
    </row>
    <row r="298" s="2" customFormat="1">
      <c r="A298" s="35"/>
      <c r="B298" s="36"/>
      <c r="C298" s="37"/>
      <c r="D298" s="238" t="s">
        <v>244</v>
      </c>
      <c r="E298" s="37"/>
      <c r="F298" s="239" t="s">
        <v>1340</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1752</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1344</v>
      </c>
      <c r="F300" s="226" t="s">
        <v>1345</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1406</v>
      </c>
    </row>
    <row r="301" s="2" customFormat="1">
      <c r="A301" s="35"/>
      <c r="B301" s="36"/>
      <c r="C301" s="37"/>
      <c r="D301" s="238" t="s">
        <v>244</v>
      </c>
      <c r="E301" s="37"/>
      <c r="F301" s="239" t="s">
        <v>1345</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1752</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49.05" customHeight="1">
      <c r="A303" s="35"/>
      <c r="B303" s="36"/>
      <c r="C303" s="224" t="s">
        <v>1394</v>
      </c>
      <c r="D303" s="224" t="s">
        <v>239</v>
      </c>
      <c r="E303" s="225" t="s">
        <v>1347</v>
      </c>
      <c r="F303" s="226" t="s">
        <v>1348</v>
      </c>
      <c r="G303" s="227" t="s">
        <v>242</v>
      </c>
      <c r="H303" s="228">
        <v>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1348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1753</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1352</v>
      </c>
      <c r="F306" s="226" t="s">
        <v>1353</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1415</v>
      </c>
    </row>
    <row r="307" s="2" customFormat="1">
      <c r="A307" s="35"/>
      <c r="B307" s="36"/>
      <c r="C307" s="37"/>
      <c r="D307" s="238" t="s">
        <v>244</v>
      </c>
      <c r="E307" s="37"/>
      <c r="F307" s="239" t="s">
        <v>1353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1753</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278</v>
      </c>
      <c r="F309" s="226" t="s">
        <v>279</v>
      </c>
      <c r="G309" s="227" t="s">
        <v>242</v>
      </c>
      <c r="H309" s="228">
        <v>20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1419</v>
      </c>
    </row>
    <row r="310" s="2" customFormat="1">
      <c r="A310" s="35"/>
      <c r="B310" s="36"/>
      <c r="C310" s="37"/>
      <c r="D310" s="238" t="s">
        <v>244</v>
      </c>
      <c r="E310" s="37"/>
      <c r="F310" s="239" t="s">
        <v>279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1752</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76.35" customHeight="1">
      <c r="A312" s="35"/>
      <c r="B312" s="36"/>
      <c r="C312" s="224" t="s">
        <v>1272</v>
      </c>
      <c r="D312" s="224" t="s">
        <v>239</v>
      </c>
      <c r="E312" s="225" t="s">
        <v>1358</v>
      </c>
      <c r="F312" s="226" t="s">
        <v>1359</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1609</v>
      </c>
    </row>
    <row r="313" s="2" customFormat="1">
      <c r="A313" s="35"/>
      <c r="B313" s="36"/>
      <c r="C313" s="37"/>
      <c r="D313" s="238" t="s">
        <v>244</v>
      </c>
      <c r="E313" s="37"/>
      <c r="F313" s="239" t="s">
        <v>1361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2040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1412</v>
      </c>
      <c r="D315" s="224" t="s">
        <v>239</v>
      </c>
      <c r="E315" s="225" t="s">
        <v>1363</v>
      </c>
      <c r="F315" s="226" t="s">
        <v>1400</v>
      </c>
      <c r="G315" s="227" t="s">
        <v>1139</v>
      </c>
      <c r="H315" s="228">
        <v>35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1611</v>
      </c>
    </row>
    <row r="316" s="2" customFormat="1">
      <c r="A316" s="35"/>
      <c r="B316" s="36"/>
      <c r="C316" s="37"/>
      <c r="D316" s="238" t="s">
        <v>244</v>
      </c>
      <c r="E316" s="37"/>
      <c r="F316" s="239" t="s">
        <v>1400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2041</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1277</v>
      </c>
      <c r="D318" s="224" t="s">
        <v>239</v>
      </c>
      <c r="E318" s="225" t="s">
        <v>1368</v>
      </c>
      <c r="F318" s="226" t="s">
        <v>1364</v>
      </c>
      <c r="G318" s="227" t="s">
        <v>1150</v>
      </c>
      <c r="H318" s="228">
        <v>250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1614</v>
      </c>
    </row>
    <row r="319" s="2" customFormat="1">
      <c r="A319" s="35"/>
      <c r="B319" s="36"/>
      <c r="C319" s="37"/>
      <c r="D319" s="238" t="s">
        <v>244</v>
      </c>
      <c r="E319" s="37"/>
      <c r="F319" s="239" t="s">
        <v>1364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2042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1421</v>
      </c>
      <c r="D321" s="224" t="s">
        <v>239</v>
      </c>
      <c r="E321" s="225" t="s">
        <v>1372</v>
      </c>
      <c r="F321" s="226" t="s">
        <v>1369</v>
      </c>
      <c r="G321" s="227" t="s">
        <v>1139</v>
      </c>
      <c r="H321" s="228">
        <v>4.0999999999999996</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1437</v>
      </c>
    </row>
    <row r="322" s="2" customFormat="1">
      <c r="A322" s="35"/>
      <c r="B322" s="36"/>
      <c r="C322" s="37"/>
      <c r="D322" s="238" t="s">
        <v>244</v>
      </c>
      <c r="E322" s="37"/>
      <c r="F322" s="239" t="s">
        <v>1369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2043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1.75" customHeight="1">
      <c r="A324" s="35"/>
      <c r="B324" s="36"/>
      <c r="C324" s="224" t="s">
        <v>1282</v>
      </c>
      <c r="D324" s="224" t="s">
        <v>239</v>
      </c>
      <c r="E324" s="225" t="s">
        <v>1377</v>
      </c>
      <c r="F324" s="226" t="s">
        <v>2044</v>
      </c>
      <c r="G324" s="227" t="s">
        <v>1139</v>
      </c>
      <c r="H324" s="228">
        <v>0.81000000000000005</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1442</v>
      </c>
    </row>
    <row r="325" s="2" customFormat="1">
      <c r="A325" s="35"/>
      <c r="B325" s="36"/>
      <c r="C325" s="37"/>
      <c r="D325" s="238" t="s">
        <v>244</v>
      </c>
      <c r="E325" s="37"/>
      <c r="F325" s="239" t="s">
        <v>2044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2045</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1430</v>
      </c>
      <c r="D327" s="224" t="s">
        <v>239</v>
      </c>
      <c r="E327" s="225" t="s">
        <v>1381</v>
      </c>
      <c r="F327" s="226" t="s">
        <v>1373</v>
      </c>
      <c r="G327" s="227" t="s">
        <v>1139</v>
      </c>
      <c r="H327" s="228">
        <v>130.5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1446</v>
      </c>
    </row>
    <row r="328" s="2" customFormat="1">
      <c r="A328" s="35"/>
      <c r="B328" s="36"/>
      <c r="C328" s="37"/>
      <c r="D328" s="238" t="s">
        <v>244</v>
      </c>
      <c r="E328" s="37"/>
      <c r="F328" s="239" t="s">
        <v>1373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2046</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1328</v>
      </c>
      <c r="D330" s="224" t="s">
        <v>239</v>
      </c>
      <c r="E330" s="225" t="s">
        <v>1386</v>
      </c>
      <c r="F330" s="226" t="s">
        <v>1378</v>
      </c>
      <c r="G330" s="227" t="s">
        <v>1139</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261</v>
      </c>
    </row>
    <row r="331" s="2" customFormat="1">
      <c r="A331" s="35"/>
      <c r="B331" s="36"/>
      <c r="C331" s="37"/>
      <c r="D331" s="238" t="s">
        <v>244</v>
      </c>
      <c r="E331" s="37"/>
      <c r="F331" s="239" t="s">
        <v>1378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2047</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1.75" customHeight="1">
      <c r="A333" s="35"/>
      <c r="B333" s="36"/>
      <c r="C333" s="224" t="s">
        <v>1439</v>
      </c>
      <c r="D333" s="224" t="s">
        <v>239</v>
      </c>
      <c r="E333" s="225" t="s">
        <v>1390</v>
      </c>
      <c r="F333" s="226" t="s">
        <v>2048</v>
      </c>
      <c r="G333" s="227" t="s">
        <v>1139</v>
      </c>
      <c r="H333" s="228">
        <v>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1454</v>
      </c>
    </row>
    <row r="334" s="2" customFormat="1">
      <c r="A334" s="35"/>
      <c r="B334" s="36"/>
      <c r="C334" s="37"/>
      <c r="D334" s="238" t="s">
        <v>244</v>
      </c>
      <c r="E334" s="37"/>
      <c r="F334" s="239" t="s">
        <v>2048</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2049</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1332</v>
      </c>
      <c r="D336" s="224" t="s">
        <v>239</v>
      </c>
      <c r="E336" s="225" t="s">
        <v>1395</v>
      </c>
      <c r="F336" s="226" t="s">
        <v>1387</v>
      </c>
      <c r="G336" s="227" t="s">
        <v>1150</v>
      </c>
      <c r="H336" s="228">
        <v>315</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1458</v>
      </c>
    </row>
    <row r="337" s="2" customFormat="1">
      <c r="A337" s="35"/>
      <c r="B337" s="36"/>
      <c r="C337" s="37"/>
      <c r="D337" s="238" t="s">
        <v>244</v>
      </c>
      <c r="E337" s="37"/>
      <c r="F337" s="239" t="s">
        <v>1387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2050</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1448</v>
      </c>
      <c r="D339" s="224" t="s">
        <v>239</v>
      </c>
      <c r="E339" s="225" t="s">
        <v>1399</v>
      </c>
      <c r="F339" s="226" t="s">
        <v>2051</v>
      </c>
      <c r="G339" s="227" t="s">
        <v>1150</v>
      </c>
      <c r="H339" s="228">
        <v>175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2052</v>
      </c>
    </row>
    <row r="340" s="2" customFormat="1">
      <c r="A340" s="35"/>
      <c r="B340" s="36"/>
      <c r="C340" s="37"/>
      <c r="D340" s="238" t="s">
        <v>244</v>
      </c>
      <c r="E340" s="37"/>
      <c r="F340" s="239" t="s">
        <v>2051</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2053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1337</v>
      </c>
      <c r="D342" s="224" t="s">
        <v>239</v>
      </c>
      <c r="E342" s="225" t="s">
        <v>1404</v>
      </c>
      <c r="F342" s="226" t="s">
        <v>1396</v>
      </c>
      <c r="G342" s="227" t="s">
        <v>1150</v>
      </c>
      <c r="H342" s="228">
        <v>130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2054</v>
      </c>
    </row>
    <row r="343" s="2" customFormat="1">
      <c r="A343" s="35"/>
      <c r="B343" s="36"/>
      <c r="C343" s="37"/>
      <c r="D343" s="238" t="s">
        <v>244</v>
      </c>
      <c r="E343" s="37"/>
      <c r="F343" s="239" t="s">
        <v>1396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2055</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1455</v>
      </c>
      <c r="D345" s="224" t="s">
        <v>239</v>
      </c>
      <c r="E345" s="225" t="s">
        <v>1408</v>
      </c>
      <c r="F345" s="226" t="s">
        <v>2056</v>
      </c>
      <c r="G345" s="227" t="s">
        <v>1139</v>
      </c>
      <c r="H345" s="228">
        <v>31.5</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2057</v>
      </c>
    </row>
    <row r="346" s="2" customFormat="1">
      <c r="A346" s="35"/>
      <c r="B346" s="36"/>
      <c r="C346" s="37"/>
      <c r="D346" s="238" t="s">
        <v>244</v>
      </c>
      <c r="E346" s="37"/>
      <c r="F346" s="239" t="s">
        <v>2056</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2058</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1341</v>
      </c>
      <c r="D348" s="224" t="s">
        <v>239</v>
      </c>
      <c r="E348" s="225" t="s">
        <v>1413</v>
      </c>
      <c r="F348" s="226" t="s">
        <v>1418</v>
      </c>
      <c r="G348" s="227" t="s">
        <v>1139</v>
      </c>
      <c r="H348" s="228">
        <v>85.469999999999999</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1472</v>
      </c>
    </row>
    <row r="349" s="2" customFormat="1">
      <c r="A349" s="35"/>
      <c r="B349" s="36"/>
      <c r="C349" s="37"/>
      <c r="D349" s="238" t="s">
        <v>244</v>
      </c>
      <c r="E349" s="37"/>
      <c r="F349" s="239" t="s">
        <v>1418</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2059</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1462</v>
      </c>
      <c r="D351" s="224" t="s">
        <v>239</v>
      </c>
      <c r="E351" s="225" t="s">
        <v>1417</v>
      </c>
      <c r="F351" s="226" t="s">
        <v>1423</v>
      </c>
      <c r="G351" s="227" t="s">
        <v>1139</v>
      </c>
      <c r="H351" s="228">
        <v>28.16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1475</v>
      </c>
    </row>
    <row r="352" s="2" customFormat="1">
      <c r="A352" s="35"/>
      <c r="B352" s="36"/>
      <c r="C352" s="37"/>
      <c r="D352" s="238" t="s">
        <v>244</v>
      </c>
      <c r="E352" s="37"/>
      <c r="F352" s="239" t="s">
        <v>1423</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2060</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1346</v>
      </c>
      <c r="D354" s="224" t="s">
        <v>239</v>
      </c>
      <c r="E354" s="225" t="s">
        <v>1422</v>
      </c>
      <c r="F354" s="226" t="s">
        <v>1427</v>
      </c>
      <c r="G354" s="227" t="s">
        <v>1139</v>
      </c>
      <c r="H354" s="228">
        <v>9.9000000000000004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1479</v>
      </c>
    </row>
    <row r="355" s="2" customFormat="1">
      <c r="A355" s="35"/>
      <c r="B355" s="36"/>
      <c r="C355" s="37"/>
      <c r="D355" s="238" t="s">
        <v>244</v>
      </c>
      <c r="E355" s="37"/>
      <c r="F355" s="239" t="s">
        <v>1427</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2061</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1469</v>
      </c>
      <c r="D357" s="224" t="s">
        <v>239</v>
      </c>
      <c r="E357" s="225" t="s">
        <v>1426</v>
      </c>
      <c r="F357" s="226" t="s">
        <v>1432</v>
      </c>
      <c r="G357" s="227" t="s">
        <v>1150</v>
      </c>
      <c r="H357" s="228">
        <v>265</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1484</v>
      </c>
    </row>
    <row r="358" s="2" customFormat="1">
      <c r="A358" s="35"/>
      <c r="B358" s="36"/>
      <c r="C358" s="37"/>
      <c r="D358" s="238" t="s">
        <v>244</v>
      </c>
      <c r="E358" s="37"/>
      <c r="F358" s="239" t="s">
        <v>1432</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2062</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24.15" customHeight="1">
      <c r="A360" s="35"/>
      <c r="B360" s="36"/>
      <c r="C360" s="224" t="s">
        <v>1349</v>
      </c>
      <c r="D360" s="224" t="s">
        <v>239</v>
      </c>
      <c r="E360" s="225" t="s">
        <v>1431</v>
      </c>
      <c r="F360" s="226" t="s">
        <v>2063</v>
      </c>
      <c r="G360" s="227" t="s">
        <v>1139</v>
      </c>
      <c r="H360" s="228">
        <v>0.29899999999999999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1651</v>
      </c>
    </row>
    <row r="361" s="2" customFormat="1">
      <c r="A361" s="35"/>
      <c r="B361" s="36"/>
      <c r="C361" s="37"/>
      <c r="D361" s="238" t="s">
        <v>244</v>
      </c>
      <c r="E361" s="37"/>
      <c r="F361" s="239" t="s">
        <v>2063</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2064</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1476</v>
      </c>
      <c r="D363" s="224" t="s">
        <v>239</v>
      </c>
      <c r="E363" s="225" t="s">
        <v>1477</v>
      </c>
      <c r="F363" s="226" t="s">
        <v>1478</v>
      </c>
      <c r="G363" s="227" t="s">
        <v>242</v>
      </c>
      <c r="H363" s="228">
        <v>8</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1654</v>
      </c>
    </row>
    <row r="364" s="2" customFormat="1">
      <c r="A364" s="35"/>
      <c r="B364" s="36"/>
      <c r="C364" s="37"/>
      <c r="D364" s="238" t="s">
        <v>244</v>
      </c>
      <c r="E364" s="37"/>
      <c r="F364" s="239" t="s">
        <v>1480</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1792</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76.35" customHeight="1">
      <c r="A366" s="35"/>
      <c r="B366" s="36"/>
      <c r="C366" s="224" t="s">
        <v>1354</v>
      </c>
      <c r="D366" s="224" t="s">
        <v>239</v>
      </c>
      <c r="E366" s="225" t="s">
        <v>1482</v>
      </c>
      <c r="F366" s="226" t="s">
        <v>1483</v>
      </c>
      <c r="G366" s="227" t="s">
        <v>242</v>
      </c>
      <c r="H366" s="228">
        <v>13</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1793</v>
      </c>
    </row>
    <row r="367" s="2" customFormat="1">
      <c r="A367" s="35"/>
      <c r="B367" s="36"/>
      <c r="C367" s="37"/>
      <c r="D367" s="238" t="s">
        <v>244</v>
      </c>
      <c r="E367" s="37"/>
      <c r="F367" s="239" t="s">
        <v>1485</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2065</v>
      </c>
      <c r="G368" s="37"/>
      <c r="H368" s="37"/>
      <c r="I368" s="240"/>
      <c r="J368" s="37"/>
      <c r="K368" s="37"/>
      <c r="L368" s="41"/>
      <c r="M368" s="256"/>
      <c r="N368" s="257"/>
      <c r="O368" s="258"/>
      <c r="P368" s="258"/>
      <c r="Q368" s="258"/>
      <c r="R368" s="258"/>
      <c r="S368" s="258"/>
      <c r="T368" s="259"/>
      <c r="U368" s="35"/>
      <c r="V368" s="35"/>
      <c r="W368" s="35"/>
      <c r="X368" s="35"/>
      <c r="Y368" s="35"/>
      <c r="Z368" s="35"/>
      <c r="AA368" s="35"/>
      <c r="AB368" s="35"/>
      <c r="AC368" s="35"/>
      <c r="AD368" s="35"/>
      <c r="AE368" s="35"/>
      <c r="AT368" s="14" t="s">
        <v>993</v>
      </c>
      <c r="AU368" s="14" t="s">
        <v>73</v>
      </c>
    </row>
    <row r="369" s="2" customFormat="1" ht="6.96" customHeight="1">
      <c r="A369" s="35"/>
      <c r="B369" s="63"/>
      <c r="C369" s="64"/>
      <c r="D369" s="64"/>
      <c r="E369" s="64"/>
      <c r="F369" s="64"/>
      <c r="G369" s="64"/>
      <c r="H369" s="64"/>
      <c r="I369" s="64"/>
      <c r="J369" s="64"/>
      <c r="K369" s="64"/>
      <c r="L369" s="41"/>
      <c r="M369" s="35"/>
      <c r="O369" s="35"/>
      <c r="P369" s="35"/>
      <c r="Q369" s="35"/>
      <c r="R369" s="35"/>
      <c r="S369" s="35"/>
      <c r="T369" s="35"/>
      <c r="U369" s="35"/>
      <c r="V369" s="35"/>
      <c r="W369" s="35"/>
      <c r="X369" s="35"/>
      <c r="Y369" s="35"/>
      <c r="Z369" s="35"/>
      <c r="AA369" s="35"/>
      <c r="AB369" s="35"/>
      <c r="AC369" s="35"/>
      <c r="AD369" s="35"/>
      <c r="AE369" s="35"/>
    </row>
  </sheetData>
  <sheetProtection sheet="1" autoFilter="0" formatColumns="0" formatRows="0" objects="1" scenarios="1" spinCount="100000" saltValue="lsrDIgMJ9Lv9hssNvoNb61SKYW0R8YKyHwTD0Ma2YLHGjyjqyJkBRKndtzJ7zH010nc+aOLHDjqbhvXr6bIdGw==" hashValue="fxwef2nwj+hBEfl0BAx6ZX+vC7Qdr0zPJSqHdcMsIHwZToCMU8CXYqNzA7053jjmhOK/gfBlx5Ti+4isZv5rFQ==" algorithmName="SHA-512" password="CC35"/>
  <autoFilter ref="C115:K36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2066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1291</v>
      </c>
      <c r="F117" s="226" t="s">
        <v>1292</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1294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1758</v>
      </c>
      <c r="F120" s="226" t="s">
        <v>1759</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1759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1761</v>
      </c>
      <c r="F123" s="226" t="s">
        <v>1762</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1762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2068</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2070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1766</v>
      </c>
      <c r="F132" s="226" t="s">
        <v>1767</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1768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2069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2071</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2072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1766</v>
      </c>
      <c r="F141" s="226" t="s">
        <v>1767</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1768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2073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2074</v>
      </c>
      <c r="F144" s="226" t="s">
        <v>2075</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2075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2076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1488</v>
      </c>
      <c r="F147" s="226" t="s">
        <v>1489</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2077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2078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2079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2080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2081</v>
      </c>
      <c r="F159" s="226" t="s">
        <v>2082</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2083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2084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2085</v>
      </c>
      <c r="F162" s="226" t="s">
        <v>2086</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2087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2088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2089</v>
      </c>
      <c r="F165" s="245" t="s">
        <v>2090</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2090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2084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2091</v>
      </c>
      <c r="F168" s="245" t="s">
        <v>2092</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2092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2093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2094</v>
      </c>
      <c r="F171" s="245" t="s">
        <v>2095</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2095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2093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2096</v>
      </c>
      <c r="F174" s="226" t="s">
        <v>2097</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2098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2099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2100</v>
      </c>
      <c r="F177" s="226" t="s">
        <v>2101</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2102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2103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2104</v>
      </c>
      <c r="F180" s="245" t="s">
        <v>2105</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2105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2106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2096</v>
      </c>
      <c r="F183" s="226" t="s">
        <v>2097</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2098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2099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2100</v>
      </c>
      <c r="F186" s="226" t="s">
        <v>2101</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2102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2107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2108</v>
      </c>
      <c r="F189" s="245" t="s">
        <v>2109</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2109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2110</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2111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2112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1294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2113</v>
      </c>
      <c r="F201" s="245" t="s">
        <v>2114</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2114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1294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2115</v>
      </c>
      <c r="F204" s="245" t="s">
        <v>2116</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2116</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2117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2118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2119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2120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2121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1772</v>
      </c>
      <c r="F219" s="226" t="s">
        <v>1773</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1774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2122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1776</v>
      </c>
      <c r="F222" s="245" t="s">
        <v>1777</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1777</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2123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1779</v>
      </c>
      <c r="F225" s="245" t="s">
        <v>1780</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1780</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2124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1782</v>
      </c>
      <c r="F228" s="245" t="s">
        <v>1783</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1783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2125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2126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2127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1580</v>
      </c>
      <c r="F237" s="226" t="s">
        <v>1787</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1787</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2128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1363</v>
      </c>
      <c r="F240" s="226" t="s">
        <v>1788</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1788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2128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1368</v>
      </c>
      <c r="F243" s="245" t="s">
        <v>2129</v>
      </c>
      <c r="G243" s="246" t="s">
        <v>2130</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2129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2131</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NEBoLb4mAEQMJJosBhC1TGMc92HZ06a2+PG+3TlDEiTVp1afULktWpGglWAHvncbokdQJNwV6Mf7hBOPZhL3A==" hashValue="/0QsT2ghfaA+1jTDEb0l52F31R8VFlu2nbTwcW9Qq1FSHjpuguw7LkepsMRMnzFxjdm4q/rucCOkO33ht3knzQ=="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2132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1284</v>
      </c>
      <c r="F117" s="226" t="s">
        <v>1285</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1285</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1760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1758</v>
      </c>
      <c r="F120" s="226" t="s">
        <v>1759</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1759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2133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1761</v>
      </c>
      <c r="F123" s="226" t="s">
        <v>1762</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1762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2134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2135</v>
      </c>
      <c r="F126" s="226" t="s">
        <v>2136</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2137</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2138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2139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1766</v>
      </c>
      <c r="F132" s="226" t="s">
        <v>1767</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1768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2139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2140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2141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1766</v>
      </c>
      <c r="F141" s="226" t="s">
        <v>1767</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1768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2142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2074</v>
      </c>
      <c r="F144" s="226" t="s">
        <v>2075</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2075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2143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1488</v>
      </c>
      <c r="F147" s="226" t="s">
        <v>1489</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2144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2145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2147</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2081</v>
      </c>
      <c r="F159" s="226" t="s">
        <v>2082</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2083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2148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2085</v>
      </c>
      <c r="F162" s="226" t="s">
        <v>2086</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2087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2088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2089</v>
      </c>
      <c r="F165" s="245" t="s">
        <v>2090</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2090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2148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2091</v>
      </c>
      <c r="F168" s="245" t="s">
        <v>2092</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2092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2093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2094</v>
      </c>
      <c r="F171" s="245" t="s">
        <v>2095</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2095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2093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2096</v>
      </c>
      <c r="F174" s="226" t="s">
        <v>2097</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2098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2099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2100</v>
      </c>
      <c r="F177" s="226" t="s">
        <v>2101</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2102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2103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2104</v>
      </c>
      <c r="F180" s="245" t="s">
        <v>2105</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2105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2106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2096</v>
      </c>
      <c r="F183" s="226" t="s">
        <v>2097</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2098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2099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2100</v>
      </c>
      <c r="F186" s="226" t="s">
        <v>2101</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2102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2107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2108</v>
      </c>
      <c r="F189" s="245" t="s">
        <v>2109</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2109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2149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2150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2151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1760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2113</v>
      </c>
      <c r="F201" s="245" t="s">
        <v>2114</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2114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2115</v>
      </c>
      <c r="F204" s="245" t="s">
        <v>2116</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2116</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2152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2153</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2154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2155</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2156</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2157</v>
      </c>
      <c r="F219" s="226" t="s">
        <v>2158</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2159</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2160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2161</v>
      </c>
      <c r="F222" s="245" t="s">
        <v>2162</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2162</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2163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2164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2115</v>
      </c>
      <c r="F228" s="245" t="s">
        <v>2116</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2116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2165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2166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2167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1772</v>
      </c>
      <c r="F237" s="226" t="s">
        <v>1773</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1774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2168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1776</v>
      </c>
      <c r="F240" s="245" t="s">
        <v>1777</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1777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2169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1779</v>
      </c>
      <c r="F243" s="245" t="s">
        <v>1780</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1780</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2170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1782</v>
      </c>
      <c r="F246" s="245" t="s">
        <v>1783</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1783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2171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1318</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2172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1580</v>
      </c>
      <c r="F252" s="226" t="s">
        <v>1787</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1787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2173</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1325</v>
      </c>
      <c r="D255" s="224" t="s">
        <v>239</v>
      </c>
      <c r="E255" s="225" t="s">
        <v>1363</v>
      </c>
      <c r="F255" s="226" t="s">
        <v>1788</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1788</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2173</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2174</v>
      </c>
      <c r="F258" s="226" t="s">
        <v>2175</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2176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2177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1334</v>
      </c>
      <c r="D261" s="243" t="s">
        <v>246</v>
      </c>
      <c r="E261" s="244" t="s">
        <v>1368</v>
      </c>
      <c r="F261" s="245" t="s">
        <v>2129</v>
      </c>
      <c r="G261" s="246" t="s">
        <v>2130</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2129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2178</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EWGie59LTPpu8BgLhOcYd/10cyo4LyYnk1ATF1qkXNtgfO0/+0ku7DpvPvvoqbwZiIsCtLFGQOkYPV5r19TJnA==" hashValue="4ppJWME0CU9TLjHhvs1QEhUjdc80FbmJYMfok0XKD9zsesq6X570zd9NuD/vyuk7mKGVs4MlYnndTye8vrxg8g=="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2179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1291</v>
      </c>
      <c r="F117" s="226" t="s">
        <v>1292</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2180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1758</v>
      </c>
      <c r="F120" s="226" t="s">
        <v>1759</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1759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2181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1761</v>
      </c>
      <c r="F123" s="226" t="s">
        <v>1762</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1762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2182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2183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2184</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1766</v>
      </c>
      <c r="F132" s="226" t="s">
        <v>1767</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1768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2183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2186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1766</v>
      </c>
      <c r="F141" s="226" t="s">
        <v>1767</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1768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2187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2074</v>
      </c>
      <c r="F144" s="226" t="s">
        <v>2075</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2075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2188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1488</v>
      </c>
      <c r="F147" s="226" t="s">
        <v>1489</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2144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2189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2190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2191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2081</v>
      </c>
      <c r="F159" s="226" t="s">
        <v>2082</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2083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2192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2085</v>
      </c>
      <c r="F162" s="226" t="s">
        <v>2086</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2087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2088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2089</v>
      </c>
      <c r="F165" s="245" t="s">
        <v>2090</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2090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2192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2091</v>
      </c>
      <c r="F168" s="245" t="s">
        <v>2092</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2092</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2093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2094</v>
      </c>
      <c r="F171" s="245" t="s">
        <v>2095</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2095</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2093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2096</v>
      </c>
      <c r="F174" s="226" t="s">
        <v>2097</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2098</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2099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2100</v>
      </c>
      <c r="F177" s="226" t="s">
        <v>2101</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2102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2193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2104</v>
      </c>
      <c r="F180" s="245" t="s">
        <v>2105</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2105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2106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2096</v>
      </c>
      <c r="F183" s="226" t="s">
        <v>2097</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2098</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2099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2100</v>
      </c>
      <c r="F186" s="226" t="s">
        <v>2101</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2102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2107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2108</v>
      </c>
      <c r="F189" s="245" t="s">
        <v>2109</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2109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2194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2195</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2196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2180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2113</v>
      </c>
      <c r="F201" s="245" t="s">
        <v>2114</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2114</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2180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2115</v>
      </c>
      <c r="F204" s="245" t="s">
        <v>2116</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2116</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2197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2198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2199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2200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2201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1772</v>
      </c>
      <c r="F219" s="226" t="s">
        <v>1773</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1774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2202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1776</v>
      </c>
      <c r="F222" s="245" t="s">
        <v>1777</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1777</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2203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1779</v>
      </c>
      <c r="F225" s="245" t="s">
        <v>1780</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1780</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2204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1580</v>
      </c>
      <c r="F228" s="245" t="s">
        <v>2205</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2205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2206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1363</v>
      </c>
      <c r="F231" s="245" t="s">
        <v>2207</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2207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2208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2209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2210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1368</v>
      </c>
      <c r="F240" s="226" t="s">
        <v>1787</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1787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2211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1372</v>
      </c>
      <c r="F243" s="226" t="s">
        <v>1788</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1788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2211</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2174</v>
      </c>
      <c r="F246" s="226" t="s">
        <v>2175</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2176</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2177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1318</v>
      </c>
      <c r="D249" s="243" t="s">
        <v>246</v>
      </c>
      <c r="E249" s="244" t="s">
        <v>1377</v>
      </c>
      <c r="F249" s="245" t="s">
        <v>2129</v>
      </c>
      <c r="G249" s="246" t="s">
        <v>2130</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2129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2178</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S8W+jMbik4FnPR6xWUPwpNl8FGEWDVvV8RYvClLzYjVezdrbj/u+kDyld1+lrpiuYMicjigag5Ln7EdY1BNyGQ==" hashValue="tzlusQyshP5DuxGuIC6WCDnanI/Ch6B+gcqHMgVvMzQyPr/jGBWfzLORH+fxMboTbPB57eZ8iWPWzPIjZeC6JA=="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2212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ROUND((SUM(BE125:BE372)),  2)</f>
        <v>0</v>
      </c>
      <c r="G33" s="35"/>
      <c r="H33" s="35"/>
      <c r="I33" s="162">
        <v>0.20999999999999999</v>
      </c>
      <c r="J33" s="161">
        <f>ROUND(((SUM(BE125:BE372))*I33),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ROUND((SUM(BF125:BF372)),  2)</f>
        <v>0</v>
      </c>
      <c r="G34" s="35"/>
      <c r="H34" s="35"/>
      <c r="I34" s="162">
        <v>0.12</v>
      </c>
      <c r="J34" s="161">
        <f>ROUND(((SUM(BF125:BF372))*I34),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2213</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2214</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2215</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2216</v>
      </c>
      <c r="E100" s="190"/>
      <c r="F100" s="190"/>
      <c r="G100" s="190"/>
      <c r="H100" s="190"/>
      <c r="I100" s="190"/>
      <c r="J100" s="191">
        <f>J142</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2217</v>
      </c>
      <c r="E101" s="190"/>
      <c r="F101" s="190"/>
      <c r="G101" s="190"/>
      <c r="H101" s="190"/>
      <c r="I101" s="190"/>
      <c r="J101" s="191">
        <f>J211</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2218</v>
      </c>
      <c r="E102" s="190"/>
      <c r="F102" s="190"/>
      <c r="G102" s="190"/>
      <c r="H102" s="190"/>
      <c r="I102" s="190"/>
      <c r="J102" s="191">
        <f>J227</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2219</v>
      </c>
      <c r="E103" s="190"/>
      <c r="F103" s="190"/>
      <c r="G103" s="190"/>
      <c r="H103" s="190"/>
      <c r="I103" s="190"/>
      <c r="J103" s="191">
        <f>J286</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2220</v>
      </c>
      <c r="E104" s="190"/>
      <c r="F104" s="190"/>
      <c r="G104" s="190"/>
      <c r="H104" s="190"/>
      <c r="I104" s="190"/>
      <c r="J104" s="191">
        <f>J301</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2221</v>
      </c>
      <c r="E105" s="190"/>
      <c r="F105" s="190"/>
      <c r="G105" s="190"/>
      <c r="H105" s="190"/>
      <c r="I105" s="190"/>
      <c r="J105" s="191">
        <f>J358</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P126+P127+P128+P142+P211+P227+P286+P301+P358</f>
        <v>0</v>
      </c>
      <c r="Q125" s="101"/>
      <c r="R125" s="207">
        <f>R126+R127+R128+R142+R211+R227+R286+R301+R358</f>
        <v>0</v>
      </c>
      <c r="S125" s="101"/>
      <c r="T125" s="208">
        <f>T126+T127+T128+T142+T211+T227+T286+T301+T358</f>
        <v>0</v>
      </c>
      <c r="U125" s="35"/>
      <c r="V125" s="35"/>
      <c r="W125" s="35"/>
      <c r="X125" s="35"/>
      <c r="Y125" s="35"/>
      <c r="Z125" s="35"/>
      <c r="AA125" s="35"/>
      <c r="AB125" s="35"/>
      <c r="AC125" s="35"/>
      <c r="AD125" s="35"/>
      <c r="AE125" s="35"/>
      <c r="AT125" s="14" t="s">
        <v>72</v>
      </c>
      <c r="AU125" s="14" t="s">
        <v>219</v>
      </c>
      <c r="BK125" s="209">
        <f>BK126+BK127+BK128+BK142+BK211+BK227+BK286+BK301+BK358</f>
        <v>0</v>
      </c>
    </row>
    <row r="126" s="12" customFormat="1" ht="25.92" customHeight="1">
      <c r="A126" s="12"/>
      <c r="B126" s="210"/>
      <c r="C126" s="211"/>
      <c r="D126" s="212" t="s">
        <v>72</v>
      </c>
      <c r="E126" s="213" t="s">
        <v>2222</v>
      </c>
      <c r="F126" s="213" t="s">
        <v>2223</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2224</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2225</v>
      </c>
      <c r="F128" s="213" t="s">
        <v>170</v>
      </c>
      <c r="G128" s="211"/>
      <c r="H128" s="211"/>
      <c r="I128" s="214"/>
      <c r="J128" s="215">
        <f>BK128</f>
        <v>0</v>
      </c>
      <c r="K128" s="211"/>
      <c r="L128" s="216"/>
      <c r="M128" s="217"/>
      <c r="N128" s="218"/>
      <c r="O128" s="218"/>
      <c r="P128" s="219">
        <f>SUM(P129:P141)</f>
        <v>0</v>
      </c>
      <c r="Q128" s="218"/>
      <c r="R128" s="219">
        <f>SUM(R129:R141)</f>
        <v>0</v>
      </c>
      <c r="S128" s="218"/>
      <c r="T128" s="220">
        <f>SUM(T129:T141)</f>
        <v>0</v>
      </c>
      <c r="U128" s="12"/>
      <c r="V128" s="12"/>
      <c r="W128" s="12"/>
      <c r="X128" s="12"/>
      <c r="Y128" s="12"/>
      <c r="Z128" s="12"/>
      <c r="AA128" s="12"/>
      <c r="AB128" s="12"/>
      <c r="AC128" s="12"/>
      <c r="AD128" s="12"/>
      <c r="AE128" s="12"/>
      <c r="AR128" s="221" t="s">
        <v>80</v>
      </c>
      <c r="AT128" s="222" t="s">
        <v>72</v>
      </c>
      <c r="AU128" s="222" t="s">
        <v>73</v>
      </c>
      <c r="AY128" s="221" t="s">
        <v>238</v>
      </c>
      <c r="BK128" s="223">
        <f>SUM(BK129:BK141)</f>
        <v>0</v>
      </c>
    </row>
    <row r="129" s="2" customFormat="1" ht="16.5" customHeight="1">
      <c r="A129" s="35"/>
      <c r="B129" s="36"/>
      <c r="C129" s="243" t="s">
        <v>80</v>
      </c>
      <c r="D129" s="243" t="s">
        <v>246</v>
      </c>
      <c r="E129" s="244" t="s">
        <v>2226</v>
      </c>
      <c r="F129" s="245" t="s">
        <v>2227</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2227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2228</v>
      </c>
      <c r="F131" s="245" t="s">
        <v>2229</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2229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2230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2231</v>
      </c>
      <c r="F134" s="245" t="s">
        <v>2232</v>
      </c>
      <c r="G134" s="246" t="s">
        <v>2233</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2232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2234</v>
      </c>
      <c r="F136" s="245" t="s">
        <v>2235</v>
      </c>
      <c r="G136" s="246" t="s">
        <v>242</v>
      </c>
      <c r="H136" s="247">
        <v>202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2235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43" t="s">
        <v>263</v>
      </c>
      <c r="D138" s="243" t="s">
        <v>246</v>
      </c>
      <c r="E138" s="244" t="s">
        <v>2236</v>
      </c>
      <c r="F138" s="245" t="s">
        <v>2237</v>
      </c>
      <c r="G138" s="246" t="s">
        <v>242</v>
      </c>
      <c r="H138" s="247">
        <v>380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285</v>
      </c>
    </row>
    <row r="139" s="2" customFormat="1">
      <c r="A139" s="35"/>
      <c r="B139" s="36"/>
      <c r="C139" s="37"/>
      <c r="D139" s="238" t="s">
        <v>244</v>
      </c>
      <c r="E139" s="37"/>
      <c r="F139" s="239" t="s">
        <v>2237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269</v>
      </c>
      <c r="D140" s="243" t="s">
        <v>246</v>
      </c>
      <c r="E140" s="244" t="s">
        <v>2238</v>
      </c>
      <c r="F140" s="245" t="s">
        <v>2239</v>
      </c>
      <c r="G140" s="246" t="s">
        <v>242</v>
      </c>
      <c r="H140" s="247">
        <v>625</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277</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8</v>
      </c>
    </row>
    <row r="141" s="2" customFormat="1">
      <c r="A141" s="35"/>
      <c r="B141" s="36"/>
      <c r="C141" s="37"/>
      <c r="D141" s="238" t="s">
        <v>244</v>
      </c>
      <c r="E141" s="37"/>
      <c r="F141" s="239" t="s">
        <v>2239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12" customFormat="1" ht="25.92" customHeight="1">
      <c r="A142" s="12"/>
      <c r="B142" s="210"/>
      <c r="C142" s="211"/>
      <c r="D142" s="212" t="s">
        <v>72</v>
      </c>
      <c r="E142" s="213" t="s">
        <v>2240</v>
      </c>
      <c r="F142" s="213" t="s">
        <v>173</v>
      </c>
      <c r="G142" s="211"/>
      <c r="H142" s="211"/>
      <c r="I142" s="214"/>
      <c r="J142" s="215">
        <f>BK142</f>
        <v>0</v>
      </c>
      <c r="K142" s="211"/>
      <c r="L142" s="216"/>
      <c r="M142" s="217"/>
      <c r="N142" s="218"/>
      <c r="O142" s="218"/>
      <c r="P142" s="219">
        <f>SUM(P143:P210)</f>
        <v>0</v>
      </c>
      <c r="Q142" s="218"/>
      <c r="R142" s="219">
        <f>SUM(R143:R210)</f>
        <v>0</v>
      </c>
      <c r="S142" s="218"/>
      <c r="T142" s="220">
        <f>SUM(T143:T210)</f>
        <v>0</v>
      </c>
      <c r="U142" s="12"/>
      <c r="V142" s="12"/>
      <c r="W142" s="12"/>
      <c r="X142" s="12"/>
      <c r="Y142" s="12"/>
      <c r="Z142" s="12"/>
      <c r="AA142" s="12"/>
      <c r="AB142" s="12"/>
      <c r="AC142" s="12"/>
      <c r="AD142" s="12"/>
      <c r="AE142" s="12"/>
      <c r="AR142" s="221" t="s">
        <v>80</v>
      </c>
      <c r="AT142" s="222" t="s">
        <v>72</v>
      </c>
      <c r="AU142" s="222" t="s">
        <v>73</v>
      </c>
      <c r="AY142" s="221" t="s">
        <v>238</v>
      </c>
      <c r="BK142" s="223">
        <f>SUM(BK143:BK210)</f>
        <v>0</v>
      </c>
    </row>
    <row r="143" s="2" customFormat="1" ht="16.5" customHeight="1">
      <c r="A143" s="35"/>
      <c r="B143" s="36"/>
      <c r="C143" s="243" t="s">
        <v>273</v>
      </c>
      <c r="D143" s="243" t="s">
        <v>246</v>
      </c>
      <c r="E143" s="244" t="s">
        <v>2226</v>
      </c>
      <c r="F143" s="245" t="s">
        <v>2227</v>
      </c>
      <c r="G143" s="246" t="s">
        <v>249</v>
      </c>
      <c r="H143" s="247">
        <v>460</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277</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258</v>
      </c>
      <c r="BM143" s="236" t="s">
        <v>300</v>
      </c>
    </row>
    <row r="144" s="2" customFormat="1">
      <c r="A144" s="35"/>
      <c r="B144" s="36"/>
      <c r="C144" s="37"/>
      <c r="D144" s="238" t="s">
        <v>244</v>
      </c>
      <c r="E144" s="37"/>
      <c r="F144" s="239" t="s">
        <v>2227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c r="A145" s="35"/>
      <c r="B145" s="36"/>
      <c r="C145" s="37"/>
      <c r="D145" s="238" t="s">
        <v>993</v>
      </c>
      <c r="E145" s="37"/>
      <c r="F145" s="265" t="s">
        <v>2230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993</v>
      </c>
      <c r="AU145" s="14" t="s">
        <v>80</v>
      </c>
    </row>
    <row r="146" s="2" customFormat="1" ht="24.15" customHeight="1">
      <c r="A146" s="35"/>
      <c r="B146" s="36"/>
      <c r="C146" s="243" t="s">
        <v>277</v>
      </c>
      <c r="D146" s="243" t="s">
        <v>246</v>
      </c>
      <c r="E146" s="244" t="s">
        <v>2241</v>
      </c>
      <c r="F146" s="245" t="s">
        <v>2242</v>
      </c>
      <c r="G146" s="246" t="s">
        <v>242</v>
      </c>
      <c r="H146" s="247">
        <v>8</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277</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258</v>
      </c>
      <c r="BM146" s="236" t="s">
        <v>308</v>
      </c>
    </row>
    <row r="147" s="2" customFormat="1">
      <c r="A147" s="35"/>
      <c r="B147" s="36"/>
      <c r="C147" s="37"/>
      <c r="D147" s="238" t="s">
        <v>244</v>
      </c>
      <c r="E147" s="37"/>
      <c r="F147" s="239" t="s">
        <v>2242</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c r="A148" s="35"/>
      <c r="B148" s="36"/>
      <c r="C148" s="37"/>
      <c r="D148" s="238" t="s">
        <v>993</v>
      </c>
      <c r="E148" s="37"/>
      <c r="F148" s="265" t="s">
        <v>2230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993</v>
      </c>
      <c r="AU148" s="14" t="s">
        <v>80</v>
      </c>
    </row>
    <row r="149" s="2" customFormat="1" ht="24.15" customHeight="1">
      <c r="A149" s="35"/>
      <c r="B149" s="36"/>
      <c r="C149" s="243" t="s">
        <v>281</v>
      </c>
      <c r="D149" s="243" t="s">
        <v>246</v>
      </c>
      <c r="E149" s="244" t="s">
        <v>2243</v>
      </c>
      <c r="F149" s="245" t="s">
        <v>2244</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277</v>
      </c>
      <c r="AT149" s="236" t="s">
        <v>246</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258</v>
      </c>
      <c r="BM149" s="236" t="s">
        <v>316</v>
      </c>
    </row>
    <row r="150" s="2" customFormat="1">
      <c r="A150" s="35"/>
      <c r="B150" s="36"/>
      <c r="C150" s="37"/>
      <c r="D150" s="238" t="s">
        <v>244</v>
      </c>
      <c r="E150" s="37"/>
      <c r="F150" s="239" t="s">
        <v>2244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c r="A151" s="35"/>
      <c r="B151" s="36"/>
      <c r="C151" s="37"/>
      <c r="D151" s="238" t="s">
        <v>993</v>
      </c>
      <c r="E151" s="37"/>
      <c r="F151" s="265" t="s">
        <v>2230</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993</v>
      </c>
      <c r="AU151" s="14" t="s">
        <v>80</v>
      </c>
    </row>
    <row r="152" s="2" customFormat="1" ht="24.15" customHeight="1">
      <c r="A152" s="35"/>
      <c r="B152" s="36"/>
      <c r="C152" s="243" t="s">
        <v>285</v>
      </c>
      <c r="D152" s="243" t="s">
        <v>246</v>
      </c>
      <c r="E152" s="244" t="s">
        <v>2228</v>
      </c>
      <c r="F152" s="245" t="s">
        <v>2229</v>
      </c>
      <c r="G152" s="246" t="s">
        <v>242</v>
      </c>
      <c r="H152" s="247">
        <v>32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277</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258</v>
      </c>
      <c r="BM152" s="236" t="s">
        <v>324</v>
      </c>
    </row>
    <row r="153" s="2" customFormat="1">
      <c r="A153" s="35"/>
      <c r="B153" s="36"/>
      <c r="C153" s="37"/>
      <c r="D153" s="238" t="s">
        <v>244</v>
      </c>
      <c r="E153" s="37"/>
      <c r="F153" s="239" t="s">
        <v>2229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c r="A154" s="35"/>
      <c r="B154" s="36"/>
      <c r="C154" s="37"/>
      <c r="D154" s="238" t="s">
        <v>993</v>
      </c>
      <c r="E154" s="37"/>
      <c r="F154" s="265" t="s">
        <v>2230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993</v>
      </c>
      <c r="AU154" s="14" t="s">
        <v>80</v>
      </c>
    </row>
    <row r="155" s="2" customFormat="1" ht="24.15" customHeight="1">
      <c r="A155" s="35"/>
      <c r="B155" s="36"/>
      <c r="C155" s="243" t="s">
        <v>289</v>
      </c>
      <c r="D155" s="243" t="s">
        <v>246</v>
      </c>
      <c r="E155" s="244" t="s">
        <v>2245</v>
      </c>
      <c r="F155" s="245" t="s">
        <v>2246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332</v>
      </c>
    </row>
    <row r="156" s="2" customFormat="1">
      <c r="A156" s="35"/>
      <c r="B156" s="36"/>
      <c r="C156" s="37"/>
      <c r="D156" s="238" t="s">
        <v>244</v>
      </c>
      <c r="E156" s="37"/>
      <c r="F156" s="239" t="s">
        <v>2246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43" t="s">
        <v>8</v>
      </c>
      <c r="D157" s="243" t="s">
        <v>246</v>
      </c>
      <c r="E157" s="244" t="s">
        <v>2247</v>
      </c>
      <c r="F157" s="245" t="s">
        <v>2232</v>
      </c>
      <c r="G157" s="246" t="s">
        <v>242</v>
      </c>
      <c r="H157" s="247">
        <v>8</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277</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336</v>
      </c>
    </row>
    <row r="158" s="2" customFormat="1">
      <c r="A158" s="35"/>
      <c r="B158" s="36"/>
      <c r="C158" s="37"/>
      <c r="D158" s="238" t="s">
        <v>244</v>
      </c>
      <c r="E158" s="37"/>
      <c r="F158" s="239" t="s">
        <v>2232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c r="A159" s="35"/>
      <c r="B159" s="36"/>
      <c r="C159" s="37"/>
      <c r="D159" s="238" t="s">
        <v>993</v>
      </c>
      <c r="E159" s="37"/>
      <c r="F159" s="265" t="s">
        <v>2248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993</v>
      </c>
      <c r="AU159" s="14" t="s">
        <v>80</v>
      </c>
    </row>
    <row r="160" s="2" customFormat="1" ht="44.25" customHeight="1">
      <c r="A160" s="35"/>
      <c r="B160" s="36"/>
      <c r="C160" s="243" t="s">
        <v>296</v>
      </c>
      <c r="D160" s="243" t="s">
        <v>246</v>
      </c>
      <c r="E160" s="244" t="s">
        <v>2249</v>
      </c>
      <c r="F160" s="245" t="s">
        <v>2250</v>
      </c>
      <c r="G160" s="246" t="s">
        <v>242</v>
      </c>
      <c r="H160" s="247">
        <v>38</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345</v>
      </c>
    </row>
    <row r="161" s="2" customFormat="1">
      <c r="A161" s="35"/>
      <c r="B161" s="36"/>
      <c r="C161" s="37"/>
      <c r="D161" s="238" t="s">
        <v>244</v>
      </c>
      <c r="E161" s="37"/>
      <c r="F161" s="239" t="s">
        <v>2250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44.25" customHeight="1">
      <c r="A162" s="35"/>
      <c r="B162" s="36"/>
      <c r="C162" s="243" t="s">
        <v>300</v>
      </c>
      <c r="D162" s="243" t="s">
        <v>246</v>
      </c>
      <c r="E162" s="244" t="s">
        <v>2234</v>
      </c>
      <c r="F162" s="245" t="s">
        <v>2235</v>
      </c>
      <c r="G162" s="246" t="s">
        <v>242</v>
      </c>
      <c r="H162" s="247">
        <v>90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277</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449</v>
      </c>
    </row>
    <row r="163" s="2" customFormat="1">
      <c r="A163" s="35"/>
      <c r="B163" s="36"/>
      <c r="C163" s="37"/>
      <c r="D163" s="238" t="s">
        <v>244</v>
      </c>
      <c r="E163" s="37"/>
      <c r="F163" s="239" t="s">
        <v>2235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c r="A164" s="35"/>
      <c r="B164" s="36"/>
      <c r="C164" s="37"/>
      <c r="D164" s="238" t="s">
        <v>993</v>
      </c>
      <c r="E164" s="37"/>
      <c r="F164" s="265" t="s">
        <v>2230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80</v>
      </c>
    </row>
    <row r="165" s="2" customFormat="1" ht="16.5" customHeight="1">
      <c r="A165" s="35"/>
      <c r="B165" s="36"/>
      <c r="C165" s="243" t="s">
        <v>304</v>
      </c>
      <c r="D165" s="243" t="s">
        <v>246</v>
      </c>
      <c r="E165" s="244" t="s">
        <v>2251</v>
      </c>
      <c r="F165" s="245" t="s">
        <v>2252</v>
      </c>
      <c r="G165" s="246" t="s">
        <v>249</v>
      </c>
      <c r="H165" s="247">
        <v>301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457</v>
      </c>
    </row>
    <row r="166" s="2" customFormat="1">
      <c r="A166" s="35"/>
      <c r="B166" s="36"/>
      <c r="C166" s="37"/>
      <c r="D166" s="238" t="s">
        <v>244</v>
      </c>
      <c r="E166" s="37"/>
      <c r="F166" s="239" t="s">
        <v>2252</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c r="A167" s="35"/>
      <c r="B167" s="36"/>
      <c r="C167" s="37"/>
      <c r="D167" s="238" t="s">
        <v>993</v>
      </c>
      <c r="E167" s="37"/>
      <c r="F167" s="265" t="s">
        <v>2230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80</v>
      </c>
    </row>
    <row r="168" s="2" customFormat="1" ht="21.75" customHeight="1">
      <c r="A168" s="35"/>
      <c r="B168" s="36"/>
      <c r="C168" s="243" t="s">
        <v>308</v>
      </c>
      <c r="D168" s="243" t="s">
        <v>246</v>
      </c>
      <c r="E168" s="244" t="s">
        <v>2238</v>
      </c>
      <c r="F168" s="245" t="s">
        <v>2239</v>
      </c>
      <c r="G168" s="246" t="s">
        <v>242</v>
      </c>
      <c r="H168" s="247">
        <v>7408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466</v>
      </c>
    </row>
    <row r="169" s="2" customFormat="1">
      <c r="A169" s="35"/>
      <c r="B169" s="36"/>
      <c r="C169" s="37"/>
      <c r="D169" s="238" t="s">
        <v>244</v>
      </c>
      <c r="E169" s="37"/>
      <c r="F169" s="239" t="s">
        <v>2239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c r="A170" s="35"/>
      <c r="B170" s="36"/>
      <c r="C170" s="37"/>
      <c r="D170" s="238" t="s">
        <v>993</v>
      </c>
      <c r="E170" s="37"/>
      <c r="F170" s="265" t="s">
        <v>2230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80</v>
      </c>
    </row>
    <row r="171" s="2" customFormat="1" ht="24.15" customHeight="1">
      <c r="A171" s="35"/>
      <c r="B171" s="36"/>
      <c r="C171" s="243" t="s">
        <v>312</v>
      </c>
      <c r="D171" s="243" t="s">
        <v>246</v>
      </c>
      <c r="E171" s="244" t="s">
        <v>2253</v>
      </c>
      <c r="F171" s="245" t="s">
        <v>2254</v>
      </c>
      <c r="G171" s="246" t="s">
        <v>242</v>
      </c>
      <c r="H171" s="247">
        <v>40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475</v>
      </c>
    </row>
    <row r="172" s="2" customFormat="1">
      <c r="A172" s="35"/>
      <c r="B172" s="36"/>
      <c r="C172" s="37"/>
      <c r="D172" s="238" t="s">
        <v>244</v>
      </c>
      <c r="E172" s="37"/>
      <c r="F172" s="239" t="s">
        <v>2254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316</v>
      </c>
      <c r="D173" s="243" t="s">
        <v>246</v>
      </c>
      <c r="E173" s="244" t="s">
        <v>2255</v>
      </c>
      <c r="F173" s="245" t="s">
        <v>2256</v>
      </c>
      <c r="G173" s="246" t="s">
        <v>242</v>
      </c>
      <c r="H173" s="247">
        <v>60</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639</v>
      </c>
    </row>
    <row r="174" s="2" customFormat="1">
      <c r="A174" s="35"/>
      <c r="B174" s="36"/>
      <c r="C174" s="37"/>
      <c r="D174" s="238" t="s">
        <v>244</v>
      </c>
      <c r="E174" s="37"/>
      <c r="F174" s="239" t="s">
        <v>2256</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320</v>
      </c>
      <c r="D175" s="243" t="s">
        <v>246</v>
      </c>
      <c r="E175" s="244" t="s">
        <v>1580</v>
      </c>
      <c r="F175" s="245" t="s">
        <v>2257</v>
      </c>
      <c r="G175" s="246" t="s">
        <v>242</v>
      </c>
      <c r="H175" s="247">
        <v>3</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484</v>
      </c>
    </row>
    <row r="176" s="2" customFormat="1">
      <c r="A176" s="35"/>
      <c r="B176" s="36"/>
      <c r="C176" s="37"/>
      <c r="D176" s="238" t="s">
        <v>244</v>
      </c>
      <c r="E176" s="37"/>
      <c r="F176" s="239" t="s">
        <v>2257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324</v>
      </c>
      <c r="D177" s="243" t="s">
        <v>246</v>
      </c>
      <c r="E177" s="244" t="s">
        <v>1363</v>
      </c>
      <c r="F177" s="245" t="s">
        <v>2258</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489</v>
      </c>
    </row>
    <row r="178" s="2" customFormat="1">
      <c r="A178" s="35"/>
      <c r="B178" s="36"/>
      <c r="C178" s="37"/>
      <c r="D178" s="238" t="s">
        <v>244</v>
      </c>
      <c r="E178" s="37"/>
      <c r="F178" s="239" t="s">
        <v>2258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7</v>
      </c>
      <c r="D179" s="243" t="s">
        <v>246</v>
      </c>
      <c r="E179" s="244" t="s">
        <v>1368</v>
      </c>
      <c r="F179" s="245" t="s">
        <v>2259</v>
      </c>
      <c r="G179" s="246" t="s">
        <v>242</v>
      </c>
      <c r="H179" s="247">
        <v>1</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1110</v>
      </c>
    </row>
    <row r="180" s="2" customFormat="1">
      <c r="A180" s="35"/>
      <c r="B180" s="36"/>
      <c r="C180" s="37"/>
      <c r="D180" s="238" t="s">
        <v>244</v>
      </c>
      <c r="E180" s="37"/>
      <c r="F180" s="239" t="s">
        <v>2259</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332</v>
      </c>
      <c r="D181" s="243" t="s">
        <v>246</v>
      </c>
      <c r="E181" s="244" t="s">
        <v>1372</v>
      </c>
      <c r="F181" s="245" t="s">
        <v>2260</v>
      </c>
      <c r="G181" s="246" t="s">
        <v>242</v>
      </c>
      <c r="H181" s="247">
        <v>2</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1121</v>
      </c>
    </row>
    <row r="182" s="2" customFormat="1">
      <c r="A182" s="35"/>
      <c r="B182" s="36"/>
      <c r="C182" s="37"/>
      <c r="D182" s="238" t="s">
        <v>244</v>
      </c>
      <c r="E182" s="37"/>
      <c r="F182" s="239" t="s">
        <v>2260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432</v>
      </c>
      <c r="D183" s="243" t="s">
        <v>246</v>
      </c>
      <c r="E183" s="244" t="s">
        <v>1377</v>
      </c>
      <c r="F183" s="245" t="s">
        <v>2261</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2261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336</v>
      </c>
      <c r="D185" s="243" t="s">
        <v>246</v>
      </c>
      <c r="E185" s="244" t="s">
        <v>1381</v>
      </c>
      <c r="F185" s="245" t="s">
        <v>2262</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1238</v>
      </c>
    </row>
    <row r="186" s="2" customFormat="1">
      <c r="A186" s="35"/>
      <c r="B186" s="36"/>
      <c r="C186" s="37"/>
      <c r="D186" s="238" t="s">
        <v>244</v>
      </c>
      <c r="E186" s="37"/>
      <c r="F186" s="239" t="s">
        <v>2262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341</v>
      </c>
      <c r="D187" s="243" t="s">
        <v>246</v>
      </c>
      <c r="E187" s="244" t="s">
        <v>1386</v>
      </c>
      <c r="F187" s="245" t="s">
        <v>2263</v>
      </c>
      <c r="G187" s="246" t="s">
        <v>242</v>
      </c>
      <c r="H187" s="247">
        <v>1</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1242</v>
      </c>
    </row>
    <row r="188" s="2" customFormat="1">
      <c r="A188" s="35"/>
      <c r="B188" s="36"/>
      <c r="C188" s="37"/>
      <c r="D188" s="238" t="s">
        <v>244</v>
      </c>
      <c r="E188" s="37"/>
      <c r="F188" s="239" t="s">
        <v>2263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345</v>
      </c>
      <c r="D189" s="243" t="s">
        <v>246</v>
      </c>
      <c r="E189" s="244" t="s">
        <v>1390</v>
      </c>
      <c r="F189" s="245" t="s">
        <v>2264</v>
      </c>
      <c r="G189" s="246" t="s">
        <v>242</v>
      </c>
      <c r="H189" s="247">
        <v>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2264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445</v>
      </c>
      <c r="D191" s="243" t="s">
        <v>246</v>
      </c>
      <c r="E191" s="244" t="s">
        <v>1395</v>
      </c>
      <c r="F191" s="245" t="s">
        <v>2265</v>
      </c>
      <c r="G191" s="246" t="s">
        <v>242</v>
      </c>
      <c r="H191" s="247">
        <v>3</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1247</v>
      </c>
    </row>
    <row r="192" s="2" customFormat="1">
      <c r="A192" s="35"/>
      <c r="B192" s="36"/>
      <c r="C192" s="37"/>
      <c r="D192" s="238" t="s">
        <v>244</v>
      </c>
      <c r="E192" s="37"/>
      <c r="F192" s="239" t="s">
        <v>2265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449</v>
      </c>
      <c r="D193" s="243" t="s">
        <v>246</v>
      </c>
      <c r="E193" s="244" t="s">
        <v>1399</v>
      </c>
      <c r="F193" s="245" t="s">
        <v>2266</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1251</v>
      </c>
    </row>
    <row r="194" s="2" customFormat="1">
      <c r="A194" s="35"/>
      <c r="B194" s="36"/>
      <c r="C194" s="37"/>
      <c r="D194" s="238" t="s">
        <v>244</v>
      </c>
      <c r="E194" s="37"/>
      <c r="F194" s="239" t="s">
        <v>2266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453</v>
      </c>
      <c r="D195" s="243" t="s">
        <v>246</v>
      </c>
      <c r="E195" s="244" t="s">
        <v>1404</v>
      </c>
      <c r="F195" s="245" t="s">
        <v>2267</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1256</v>
      </c>
    </row>
    <row r="196" s="2" customFormat="1">
      <c r="A196" s="35"/>
      <c r="B196" s="36"/>
      <c r="C196" s="37"/>
      <c r="D196" s="238" t="s">
        <v>244</v>
      </c>
      <c r="E196" s="37"/>
      <c r="F196" s="239" t="s">
        <v>2267</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457</v>
      </c>
      <c r="D197" s="243" t="s">
        <v>246</v>
      </c>
      <c r="E197" s="244" t="s">
        <v>1408</v>
      </c>
      <c r="F197" s="245" t="s">
        <v>2268</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1259</v>
      </c>
    </row>
    <row r="198" s="2" customFormat="1">
      <c r="A198" s="35"/>
      <c r="B198" s="36"/>
      <c r="C198" s="37"/>
      <c r="D198" s="238" t="s">
        <v>244</v>
      </c>
      <c r="E198" s="37"/>
      <c r="F198" s="239" t="s">
        <v>2268</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461</v>
      </c>
      <c r="D199" s="243" t="s">
        <v>246</v>
      </c>
      <c r="E199" s="244" t="s">
        <v>1413</v>
      </c>
      <c r="F199" s="245" t="s">
        <v>2269</v>
      </c>
      <c r="G199" s="246" t="s">
        <v>242</v>
      </c>
      <c r="H199" s="247">
        <v>1</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1263</v>
      </c>
    </row>
    <row r="200" s="2" customFormat="1">
      <c r="A200" s="35"/>
      <c r="B200" s="36"/>
      <c r="C200" s="37"/>
      <c r="D200" s="238" t="s">
        <v>244</v>
      </c>
      <c r="E200" s="37"/>
      <c r="F200" s="239" t="s">
        <v>2269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466</v>
      </c>
      <c r="D201" s="243" t="s">
        <v>246</v>
      </c>
      <c r="E201" s="244" t="s">
        <v>1417</v>
      </c>
      <c r="F201" s="245" t="s">
        <v>2270</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357</v>
      </c>
    </row>
    <row r="202" s="2" customFormat="1">
      <c r="A202" s="35"/>
      <c r="B202" s="36"/>
      <c r="C202" s="37"/>
      <c r="D202" s="238" t="s">
        <v>244</v>
      </c>
      <c r="E202" s="37"/>
      <c r="F202" s="239" t="s">
        <v>2270</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471</v>
      </c>
      <c r="D203" s="243" t="s">
        <v>246</v>
      </c>
      <c r="E203" s="244" t="s">
        <v>1422</v>
      </c>
      <c r="F203" s="245" t="s">
        <v>2271</v>
      </c>
      <c r="G203" s="246" t="s">
        <v>242</v>
      </c>
      <c r="H203" s="247">
        <v>2</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1272</v>
      </c>
    </row>
    <row r="204" s="2" customFormat="1">
      <c r="A204" s="35"/>
      <c r="B204" s="36"/>
      <c r="C204" s="37"/>
      <c r="D204" s="238" t="s">
        <v>244</v>
      </c>
      <c r="E204" s="37"/>
      <c r="F204" s="239" t="s">
        <v>2271</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475</v>
      </c>
      <c r="D205" s="243" t="s">
        <v>246</v>
      </c>
      <c r="E205" s="244" t="s">
        <v>1426</v>
      </c>
      <c r="F205" s="245" t="s">
        <v>2272</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1277</v>
      </c>
    </row>
    <row r="206" s="2" customFormat="1">
      <c r="A206" s="35"/>
      <c r="B206" s="36"/>
      <c r="C206" s="37"/>
      <c r="D206" s="238" t="s">
        <v>244</v>
      </c>
      <c r="E206" s="37"/>
      <c r="F206" s="239" t="s">
        <v>2272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479</v>
      </c>
      <c r="D207" s="243" t="s">
        <v>246</v>
      </c>
      <c r="E207" s="244" t="s">
        <v>1431</v>
      </c>
      <c r="F207" s="245" t="s">
        <v>2273</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1282</v>
      </c>
    </row>
    <row r="208" s="2" customFormat="1">
      <c r="A208" s="35"/>
      <c r="B208" s="36"/>
      <c r="C208" s="37"/>
      <c r="D208" s="238" t="s">
        <v>244</v>
      </c>
      <c r="E208" s="37"/>
      <c r="F208" s="239" t="s">
        <v>2273</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2" customFormat="1" ht="24.15" customHeight="1">
      <c r="A209" s="35"/>
      <c r="B209" s="36"/>
      <c r="C209" s="243" t="s">
        <v>639</v>
      </c>
      <c r="D209" s="243" t="s">
        <v>246</v>
      </c>
      <c r="E209" s="244" t="s">
        <v>1435</v>
      </c>
      <c r="F209" s="245" t="s">
        <v>2274</v>
      </c>
      <c r="G209" s="246" t="s">
        <v>242</v>
      </c>
      <c r="H209" s="247">
        <v>1</v>
      </c>
      <c r="I209" s="248"/>
      <c r="J209" s="249">
        <f>ROUND(I209*H209,2)</f>
        <v>0</v>
      </c>
      <c r="K209" s="250"/>
      <c r="L209" s="251"/>
      <c r="M209" s="252" t="s">
        <v>1</v>
      </c>
      <c r="N209" s="25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277</v>
      </c>
      <c r="AT209" s="236" t="s">
        <v>246</v>
      </c>
      <c r="AU209" s="236" t="s">
        <v>80</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258</v>
      </c>
      <c r="BM209" s="236" t="s">
        <v>1328</v>
      </c>
    </row>
    <row r="210" s="2" customFormat="1">
      <c r="A210" s="35"/>
      <c r="B210" s="36"/>
      <c r="C210" s="37"/>
      <c r="D210" s="238" t="s">
        <v>244</v>
      </c>
      <c r="E210" s="37"/>
      <c r="F210" s="239" t="s">
        <v>2274</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80</v>
      </c>
    </row>
    <row r="211" s="12" customFormat="1" ht="25.92" customHeight="1">
      <c r="A211" s="12"/>
      <c r="B211" s="210"/>
      <c r="C211" s="211"/>
      <c r="D211" s="212" t="s">
        <v>72</v>
      </c>
      <c r="E211" s="213" t="s">
        <v>2275</v>
      </c>
      <c r="F211" s="213" t="s">
        <v>176</v>
      </c>
      <c r="G211" s="211"/>
      <c r="H211" s="211"/>
      <c r="I211" s="214"/>
      <c r="J211" s="215">
        <f>BK211</f>
        <v>0</v>
      </c>
      <c r="K211" s="211"/>
      <c r="L211" s="216"/>
      <c r="M211" s="217"/>
      <c r="N211" s="218"/>
      <c r="O211" s="218"/>
      <c r="P211" s="219">
        <f>SUM(P212:P226)</f>
        <v>0</v>
      </c>
      <c r="Q211" s="218"/>
      <c r="R211" s="219">
        <f>SUM(R212:R226)</f>
        <v>0</v>
      </c>
      <c r="S211" s="218"/>
      <c r="T211" s="220">
        <f>SUM(T212:T226)</f>
        <v>0</v>
      </c>
      <c r="U211" s="12"/>
      <c r="V211" s="12"/>
      <c r="W211" s="12"/>
      <c r="X211" s="12"/>
      <c r="Y211" s="12"/>
      <c r="Z211" s="12"/>
      <c r="AA211" s="12"/>
      <c r="AB211" s="12"/>
      <c r="AC211" s="12"/>
      <c r="AD211" s="12"/>
      <c r="AE211" s="12"/>
      <c r="AR211" s="221" t="s">
        <v>80</v>
      </c>
      <c r="AT211" s="222" t="s">
        <v>72</v>
      </c>
      <c r="AU211" s="222" t="s">
        <v>73</v>
      </c>
      <c r="AY211" s="221" t="s">
        <v>238</v>
      </c>
      <c r="BK211" s="223">
        <f>SUM(BK212:BK226)</f>
        <v>0</v>
      </c>
    </row>
    <row r="212" s="2" customFormat="1" ht="16.5" customHeight="1">
      <c r="A212" s="35"/>
      <c r="B212" s="36"/>
      <c r="C212" s="243" t="s">
        <v>641</v>
      </c>
      <c r="D212" s="243" t="s">
        <v>246</v>
      </c>
      <c r="E212" s="244" t="s">
        <v>2226</v>
      </c>
      <c r="F212" s="245" t="s">
        <v>2227</v>
      </c>
      <c r="G212" s="246" t="s">
        <v>249</v>
      </c>
      <c r="H212" s="247">
        <v>423</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1332</v>
      </c>
    </row>
    <row r="213" s="2" customFormat="1">
      <c r="A213" s="35"/>
      <c r="B213" s="36"/>
      <c r="C213" s="37"/>
      <c r="D213" s="238" t="s">
        <v>244</v>
      </c>
      <c r="E213" s="37"/>
      <c r="F213" s="239" t="s">
        <v>2227</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ht="24.15" customHeight="1">
      <c r="A214" s="35"/>
      <c r="B214" s="36"/>
      <c r="C214" s="243" t="s">
        <v>484</v>
      </c>
      <c r="D214" s="243" t="s">
        <v>246</v>
      </c>
      <c r="E214" s="244" t="s">
        <v>2241</v>
      </c>
      <c r="F214" s="245" t="s">
        <v>2242</v>
      </c>
      <c r="G214" s="246" t="s">
        <v>242</v>
      </c>
      <c r="H214" s="247">
        <v>8</v>
      </c>
      <c r="I214" s="248"/>
      <c r="J214" s="249">
        <f>ROUND(I214*H214,2)</f>
        <v>0</v>
      </c>
      <c r="K214" s="250"/>
      <c r="L214" s="251"/>
      <c r="M214" s="252" t="s">
        <v>1</v>
      </c>
      <c r="N214" s="253" t="s">
        <v>38</v>
      </c>
      <c r="O214" s="88"/>
      <c r="P214" s="234">
        <f>O214*H214</f>
        <v>0</v>
      </c>
      <c r="Q214" s="234">
        <v>0</v>
      </c>
      <c r="R214" s="234">
        <f>Q214*H214</f>
        <v>0</v>
      </c>
      <c r="S214" s="234">
        <v>0</v>
      </c>
      <c r="T214" s="235">
        <f>S214*H214</f>
        <v>0</v>
      </c>
      <c r="U214" s="35"/>
      <c r="V214" s="35"/>
      <c r="W214" s="35"/>
      <c r="X214" s="35"/>
      <c r="Y214" s="35"/>
      <c r="Z214" s="35"/>
      <c r="AA214" s="35"/>
      <c r="AB214" s="35"/>
      <c r="AC214" s="35"/>
      <c r="AD214" s="35"/>
      <c r="AE214" s="35"/>
      <c r="AR214" s="236" t="s">
        <v>277</v>
      </c>
      <c r="AT214" s="236" t="s">
        <v>246</v>
      </c>
      <c r="AU214" s="236" t="s">
        <v>80</v>
      </c>
      <c r="AY214" s="14" t="s">
        <v>238</v>
      </c>
      <c r="BE214" s="237">
        <f>IF(N214="základní",J214,0)</f>
        <v>0</v>
      </c>
      <c r="BF214" s="237">
        <f>IF(N214="snížená",J214,0)</f>
        <v>0</v>
      </c>
      <c r="BG214" s="237">
        <f>IF(N214="zákl. přenesená",J214,0)</f>
        <v>0</v>
      </c>
      <c r="BH214" s="237">
        <f>IF(N214="sníž. přenesená",J214,0)</f>
        <v>0</v>
      </c>
      <c r="BI214" s="237">
        <f>IF(N214="nulová",J214,0)</f>
        <v>0</v>
      </c>
      <c r="BJ214" s="14" t="s">
        <v>80</v>
      </c>
      <c r="BK214" s="237">
        <f>ROUND(I214*H214,2)</f>
        <v>0</v>
      </c>
      <c r="BL214" s="14" t="s">
        <v>258</v>
      </c>
      <c r="BM214" s="236" t="s">
        <v>1337</v>
      </c>
    </row>
    <row r="215" s="2" customFormat="1">
      <c r="A215" s="35"/>
      <c r="B215" s="36"/>
      <c r="C215" s="37"/>
      <c r="D215" s="238" t="s">
        <v>244</v>
      </c>
      <c r="E215" s="37"/>
      <c r="F215" s="239" t="s">
        <v>2242</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244</v>
      </c>
      <c r="AU215" s="14" t="s">
        <v>80</v>
      </c>
    </row>
    <row r="216" s="2" customFormat="1">
      <c r="A216" s="35"/>
      <c r="B216" s="36"/>
      <c r="C216" s="37"/>
      <c r="D216" s="238" t="s">
        <v>993</v>
      </c>
      <c r="E216" s="37"/>
      <c r="F216" s="265" t="s">
        <v>2230</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993</v>
      </c>
      <c r="AU216" s="14" t="s">
        <v>80</v>
      </c>
    </row>
    <row r="217" s="2" customFormat="1" ht="24.15" customHeight="1">
      <c r="A217" s="35"/>
      <c r="B217" s="36"/>
      <c r="C217" s="243" t="s">
        <v>493</v>
      </c>
      <c r="D217" s="243" t="s">
        <v>246</v>
      </c>
      <c r="E217" s="244" t="s">
        <v>2228</v>
      </c>
      <c r="F217" s="245" t="s">
        <v>2229</v>
      </c>
      <c r="G217" s="246" t="s">
        <v>242</v>
      </c>
      <c r="H217" s="247">
        <v>4</v>
      </c>
      <c r="I217" s="248"/>
      <c r="J217" s="249">
        <f>ROUND(I217*H217,2)</f>
        <v>0</v>
      </c>
      <c r="K217" s="250"/>
      <c r="L217" s="251"/>
      <c r="M217" s="252" t="s">
        <v>1</v>
      </c>
      <c r="N217" s="25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277</v>
      </c>
      <c r="AT217" s="236" t="s">
        <v>246</v>
      </c>
      <c r="AU217" s="236" t="s">
        <v>80</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258</v>
      </c>
      <c r="BM217" s="236" t="s">
        <v>1341</v>
      </c>
    </row>
    <row r="218" s="2" customFormat="1">
      <c r="A218" s="35"/>
      <c r="B218" s="36"/>
      <c r="C218" s="37"/>
      <c r="D218" s="238" t="s">
        <v>244</v>
      </c>
      <c r="E218" s="37"/>
      <c r="F218" s="239" t="s">
        <v>2229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80</v>
      </c>
    </row>
    <row r="219" s="2" customFormat="1">
      <c r="A219" s="35"/>
      <c r="B219" s="36"/>
      <c r="C219" s="37"/>
      <c r="D219" s="238" t="s">
        <v>993</v>
      </c>
      <c r="E219" s="37"/>
      <c r="F219" s="265" t="s">
        <v>2230</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993</v>
      </c>
      <c r="AU219" s="14" t="s">
        <v>80</v>
      </c>
    </row>
    <row r="220" s="2" customFormat="1" ht="37.8" customHeight="1">
      <c r="A220" s="35"/>
      <c r="B220" s="36"/>
      <c r="C220" s="243" t="s">
        <v>489</v>
      </c>
      <c r="D220" s="243" t="s">
        <v>246</v>
      </c>
      <c r="E220" s="244" t="s">
        <v>2231</v>
      </c>
      <c r="F220" s="245" t="s">
        <v>2232</v>
      </c>
      <c r="G220" s="246" t="s">
        <v>2233</v>
      </c>
      <c r="H220" s="247">
        <v>12</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1346</v>
      </c>
    </row>
    <row r="221" s="2" customFormat="1">
      <c r="A221" s="35"/>
      <c r="B221" s="36"/>
      <c r="C221" s="37"/>
      <c r="D221" s="238" t="s">
        <v>244</v>
      </c>
      <c r="E221" s="37"/>
      <c r="F221" s="239" t="s">
        <v>2232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44.25" customHeight="1">
      <c r="A222" s="35"/>
      <c r="B222" s="36"/>
      <c r="C222" s="243" t="s">
        <v>1105</v>
      </c>
      <c r="D222" s="243" t="s">
        <v>246</v>
      </c>
      <c r="E222" s="244" t="s">
        <v>2234</v>
      </c>
      <c r="F222" s="245" t="s">
        <v>2235</v>
      </c>
      <c r="G222" s="246" t="s">
        <v>242</v>
      </c>
      <c r="H222" s="247">
        <v>264</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1349</v>
      </c>
    </row>
    <row r="223" s="2" customFormat="1">
      <c r="A223" s="35"/>
      <c r="B223" s="36"/>
      <c r="C223" s="37"/>
      <c r="D223" s="238" t="s">
        <v>244</v>
      </c>
      <c r="E223" s="37"/>
      <c r="F223" s="239" t="s">
        <v>2235</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ht="21.75" customHeight="1">
      <c r="A224" s="35"/>
      <c r="B224" s="36"/>
      <c r="C224" s="243" t="s">
        <v>1110</v>
      </c>
      <c r="D224" s="243" t="s">
        <v>246</v>
      </c>
      <c r="E224" s="244" t="s">
        <v>2238</v>
      </c>
      <c r="F224" s="245" t="s">
        <v>2239</v>
      </c>
      <c r="G224" s="246" t="s">
        <v>242</v>
      </c>
      <c r="H224" s="247">
        <v>292</v>
      </c>
      <c r="I224" s="248"/>
      <c r="J224" s="249">
        <f>ROUND(I224*H224,2)</f>
        <v>0</v>
      </c>
      <c r="K224" s="250"/>
      <c r="L224" s="251"/>
      <c r="M224" s="252" t="s">
        <v>1</v>
      </c>
      <c r="N224" s="253" t="s">
        <v>38</v>
      </c>
      <c r="O224" s="88"/>
      <c r="P224" s="234">
        <f>O224*H224</f>
        <v>0</v>
      </c>
      <c r="Q224" s="234">
        <v>0</v>
      </c>
      <c r="R224" s="234">
        <f>Q224*H224</f>
        <v>0</v>
      </c>
      <c r="S224" s="234">
        <v>0</v>
      </c>
      <c r="T224" s="235">
        <f>S224*H224</f>
        <v>0</v>
      </c>
      <c r="U224" s="35"/>
      <c r="V224" s="35"/>
      <c r="W224" s="35"/>
      <c r="X224" s="35"/>
      <c r="Y224" s="35"/>
      <c r="Z224" s="35"/>
      <c r="AA224" s="35"/>
      <c r="AB224" s="35"/>
      <c r="AC224" s="35"/>
      <c r="AD224" s="35"/>
      <c r="AE224" s="35"/>
      <c r="AR224" s="236" t="s">
        <v>277</v>
      </c>
      <c r="AT224" s="236" t="s">
        <v>246</v>
      </c>
      <c r="AU224" s="236" t="s">
        <v>80</v>
      </c>
      <c r="AY224" s="14" t="s">
        <v>238</v>
      </c>
      <c r="BE224" s="237">
        <f>IF(N224="základní",J224,0)</f>
        <v>0</v>
      </c>
      <c r="BF224" s="237">
        <f>IF(N224="snížená",J224,0)</f>
        <v>0</v>
      </c>
      <c r="BG224" s="237">
        <f>IF(N224="zákl. přenesená",J224,0)</f>
        <v>0</v>
      </c>
      <c r="BH224" s="237">
        <f>IF(N224="sníž. přenesená",J224,0)</f>
        <v>0</v>
      </c>
      <c r="BI224" s="237">
        <f>IF(N224="nulová",J224,0)</f>
        <v>0</v>
      </c>
      <c r="BJ224" s="14" t="s">
        <v>80</v>
      </c>
      <c r="BK224" s="237">
        <f>ROUND(I224*H224,2)</f>
        <v>0</v>
      </c>
      <c r="BL224" s="14" t="s">
        <v>258</v>
      </c>
      <c r="BM224" s="236" t="s">
        <v>1354</v>
      </c>
    </row>
    <row r="225" s="2" customFormat="1">
      <c r="A225" s="35"/>
      <c r="B225" s="36"/>
      <c r="C225" s="37"/>
      <c r="D225" s="238" t="s">
        <v>244</v>
      </c>
      <c r="E225" s="37"/>
      <c r="F225" s="239" t="s">
        <v>2239</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244</v>
      </c>
      <c r="AU225" s="14" t="s">
        <v>80</v>
      </c>
    </row>
    <row r="226" s="2" customFormat="1">
      <c r="A226" s="35"/>
      <c r="B226" s="36"/>
      <c r="C226" s="37"/>
      <c r="D226" s="238" t="s">
        <v>993</v>
      </c>
      <c r="E226" s="37"/>
      <c r="F226" s="265" t="s">
        <v>2230</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993</v>
      </c>
      <c r="AU226" s="14" t="s">
        <v>80</v>
      </c>
    </row>
    <row r="227" s="12" customFormat="1" ht="25.92" customHeight="1">
      <c r="A227" s="12"/>
      <c r="B227" s="210"/>
      <c r="C227" s="211"/>
      <c r="D227" s="212" t="s">
        <v>72</v>
      </c>
      <c r="E227" s="213" t="s">
        <v>2276</v>
      </c>
      <c r="F227" s="213" t="s">
        <v>179</v>
      </c>
      <c r="G227" s="211"/>
      <c r="H227" s="211"/>
      <c r="I227" s="214"/>
      <c r="J227" s="215">
        <f>BK227</f>
        <v>0</v>
      </c>
      <c r="K227" s="211"/>
      <c r="L227" s="216"/>
      <c r="M227" s="217"/>
      <c r="N227" s="218"/>
      <c r="O227" s="218"/>
      <c r="P227" s="219">
        <f>SUM(P228:P285)</f>
        <v>0</v>
      </c>
      <c r="Q227" s="218"/>
      <c r="R227" s="219">
        <f>SUM(R228:R285)</f>
        <v>0</v>
      </c>
      <c r="S227" s="218"/>
      <c r="T227" s="220">
        <f>SUM(T228:T285)</f>
        <v>0</v>
      </c>
      <c r="U227" s="12"/>
      <c r="V227" s="12"/>
      <c r="W227" s="12"/>
      <c r="X227" s="12"/>
      <c r="Y227" s="12"/>
      <c r="Z227" s="12"/>
      <c r="AA227" s="12"/>
      <c r="AB227" s="12"/>
      <c r="AC227" s="12"/>
      <c r="AD227" s="12"/>
      <c r="AE227" s="12"/>
      <c r="AR227" s="221" t="s">
        <v>80</v>
      </c>
      <c r="AT227" s="222" t="s">
        <v>72</v>
      </c>
      <c r="AU227" s="222" t="s">
        <v>73</v>
      </c>
      <c r="AY227" s="221" t="s">
        <v>238</v>
      </c>
      <c r="BK227" s="223">
        <f>SUM(BK228:BK285)</f>
        <v>0</v>
      </c>
    </row>
    <row r="228" s="2" customFormat="1" ht="16.5" customHeight="1">
      <c r="A228" s="35"/>
      <c r="B228" s="36"/>
      <c r="C228" s="243" t="s">
        <v>1116</v>
      </c>
      <c r="D228" s="243" t="s">
        <v>246</v>
      </c>
      <c r="E228" s="244" t="s">
        <v>2226</v>
      </c>
      <c r="F228" s="245" t="s">
        <v>2227</v>
      </c>
      <c r="G228" s="246" t="s">
        <v>249</v>
      </c>
      <c r="H228" s="247">
        <v>252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80</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1355</v>
      </c>
    </row>
    <row r="229" s="2" customFormat="1">
      <c r="A229" s="35"/>
      <c r="B229" s="36"/>
      <c r="C229" s="37"/>
      <c r="D229" s="238" t="s">
        <v>244</v>
      </c>
      <c r="E229" s="37"/>
      <c r="F229" s="239" t="s">
        <v>2227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80</v>
      </c>
    </row>
    <row r="230" s="2" customFormat="1">
      <c r="A230" s="35"/>
      <c r="B230" s="36"/>
      <c r="C230" s="37"/>
      <c r="D230" s="238" t="s">
        <v>993</v>
      </c>
      <c r="E230" s="37"/>
      <c r="F230" s="265" t="s">
        <v>2230</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80</v>
      </c>
    </row>
    <row r="231" s="2" customFormat="1" ht="24.15" customHeight="1">
      <c r="A231" s="35"/>
      <c r="B231" s="36"/>
      <c r="C231" s="243" t="s">
        <v>1121</v>
      </c>
      <c r="D231" s="243" t="s">
        <v>246</v>
      </c>
      <c r="E231" s="244" t="s">
        <v>2241</v>
      </c>
      <c r="F231" s="245" t="s">
        <v>2242</v>
      </c>
      <c r="G231" s="246" t="s">
        <v>242</v>
      </c>
      <c r="H231" s="247">
        <v>18</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80</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1360</v>
      </c>
    </row>
    <row r="232" s="2" customFormat="1">
      <c r="A232" s="35"/>
      <c r="B232" s="36"/>
      <c r="C232" s="37"/>
      <c r="D232" s="238" t="s">
        <v>244</v>
      </c>
      <c r="E232" s="37"/>
      <c r="F232" s="239" t="s">
        <v>2242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80</v>
      </c>
    </row>
    <row r="233" s="2" customFormat="1">
      <c r="A233" s="35"/>
      <c r="B233" s="36"/>
      <c r="C233" s="37"/>
      <c r="D233" s="238" t="s">
        <v>993</v>
      </c>
      <c r="E233" s="37"/>
      <c r="F233" s="265" t="s">
        <v>2230</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80</v>
      </c>
    </row>
    <row r="234" s="2" customFormat="1" ht="24.15" customHeight="1">
      <c r="A234" s="35"/>
      <c r="B234" s="36"/>
      <c r="C234" s="243" t="s">
        <v>1318</v>
      </c>
      <c r="D234" s="243" t="s">
        <v>246</v>
      </c>
      <c r="E234" s="244" t="s">
        <v>2228</v>
      </c>
      <c r="F234" s="245" t="s">
        <v>2229</v>
      </c>
      <c r="G234" s="246" t="s">
        <v>242</v>
      </c>
      <c r="H234" s="247">
        <v>14</v>
      </c>
      <c r="I234" s="248"/>
      <c r="J234" s="249">
        <f>ROUND(I234*H234,2)</f>
        <v>0</v>
      </c>
      <c r="K234" s="250"/>
      <c r="L234" s="251"/>
      <c r="M234" s="252" t="s">
        <v>1</v>
      </c>
      <c r="N234" s="25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277</v>
      </c>
      <c r="AT234" s="236" t="s">
        <v>246</v>
      </c>
      <c r="AU234" s="236" t="s">
        <v>80</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1365</v>
      </c>
    </row>
    <row r="235" s="2" customFormat="1">
      <c r="A235" s="35"/>
      <c r="B235" s="36"/>
      <c r="C235" s="37"/>
      <c r="D235" s="238" t="s">
        <v>244</v>
      </c>
      <c r="E235" s="37"/>
      <c r="F235" s="239" t="s">
        <v>2229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80</v>
      </c>
    </row>
    <row r="236" s="2" customFormat="1">
      <c r="A236" s="35"/>
      <c r="B236" s="36"/>
      <c r="C236" s="37"/>
      <c r="D236" s="238" t="s">
        <v>993</v>
      </c>
      <c r="E236" s="37"/>
      <c r="F236" s="265" t="s">
        <v>2230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80</v>
      </c>
    </row>
    <row r="237" s="2" customFormat="1" ht="24.15" customHeight="1">
      <c r="A237" s="35"/>
      <c r="B237" s="36"/>
      <c r="C237" s="243" t="s">
        <v>1235</v>
      </c>
      <c r="D237" s="243" t="s">
        <v>246</v>
      </c>
      <c r="E237" s="244" t="s">
        <v>2243</v>
      </c>
      <c r="F237" s="245" t="s">
        <v>2244</v>
      </c>
      <c r="G237" s="246" t="s">
        <v>242</v>
      </c>
      <c r="H237" s="247">
        <v>2</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80</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1370</v>
      </c>
    </row>
    <row r="238" s="2" customFormat="1">
      <c r="A238" s="35"/>
      <c r="B238" s="36"/>
      <c r="C238" s="37"/>
      <c r="D238" s="238" t="s">
        <v>244</v>
      </c>
      <c r="E238" s="37"/>
      <c r="F238" s="239" t="s">
        <v>2244</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80</v>
      </c>
    </row>
    <row r="239" s="2" customFormat="1">
      <c r="A239" s="35"/>
      <c r="B239" s="36"/>
      <c r="C239" s="37"/>
      <c r="D239" s="238" t="s">
        <v>993</v>
      </c>
      <c r="E239" s="37"/>
      <c r="F239" s="265" t="s">
        <v>2230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80</v>
      </c>
    </row>
    <row r="240" s="2" customFormat="1" ht="37.8" customHeight="1">
      <c r="A240" s="35"/>
      <c r="B240" s="36"/>
      <c r="C240" s="243" t="s">
        <v>1325</v>
      </c>
      <c r="D240" s="243" t="s">
        <v>246</v>
      </c>
      <c r="E240" s="244" t="s">
        <v>2231</v>
      </c>
      <c r="F240" s="245" t="s">
        <v>2232</v>
      </c>
      <c r="G240" s="246" t="s">
        <v>2233</v>
      </c>
      <c r="H240" s="247">
        <v>8</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1374</v>
      </c>
    </row>
    <row r="241" s="2" customFormat="1">
      <c r="A241" s="35"/>
      <c r="B241" s="36"/>
      <c r="C241" s="37"/>
      <c r="D241" s="238" t="s">
        <v>244</v>
      </c>
      <c r="E241" s="37"/>
      <c r="F241" s="239" t="s">
        <v>2232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1238</v>
      </c>
      <c r="D242" s="243" t="s">
        <v>246</v>
      </c>
      <c r="E242" s="244" t="s">
        <v>2277</v>
      </c>
      <c r="F242" s="245" t="s">
        <v>2250</v>
      </c>
      <c r="G242" s="246" t="s">
        <v>2233</v>
      </c>
      <c r="H242" s="247">
        <v>26</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1379</v>
      </c>
    </row>
    <row r="243" s="2" customFormat="1">
      <c r="A243" s="35"/>
      <c r="B243" s="36"/>
      <c r="C243" s="37"/>
      <c r="D243" s="238" t="s">
        <v>244</v>
      </c>
      <c r="E243" s="37"/>
      <c r="F243" s="239" t="s">
        <v>2250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ht="44.25" customHeight="1">
      <c r="A244" s="35"/>
      <c r="B244" s="36"/>
      <c r="C244" s="243" t="s">
        <v>1334</v>
      </c>
      <c r="D244" s="243" t="s">
        <v>246</v>
      </c>
      <c r="E244" s="244" t="s">
        <v>2234</v>
      </c>
      <c r="F244" s="245" t="s">
        <v>2235</v>
      </c>
      <c r="G244" s="246" t="s">
        <v>242</v>
      </c>
      <c r="H244" s="247">
        <v>62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1383</v>
      </c>
    </row>
    <row r="245" s="2" customFormat="1">
      <c r="A245" s="35"/>
      <c r="B245" s="36"/>
      <c r="C245" s="37"/>
      <c r="D245" s="238" t="s">
        <v>244</v>
      </c>
      <c r="E245" s="37"/>
      <c r="F245" s="239" t="s">
        <v>2235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2230</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80</v>
      </c>
    </row>
    <row r="247" s="2" customFormat="1" ht="16.5" customHeight="1">
      <c r="A247" s="35"/>
      <c r="B247" s="36"/>
      <c r="C247" s="243" t="s">
        <v>1242</v>
      </c>
      <c r="D247" s="243" t="s">
        <v>246</v>
      </c>
      <c r="E247" s="244" t="s">
        <v>2251</v>
      </c>
      <c r="F247" s="245" t="s">
        <v>2252</v>
      </c>
      <c r="G247" s="246" t="s">
        <v>249</v>
      </c>
      <c r="H247" s="247">
        <v>193.84999999999999</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80</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1388</v>
      </c>
    </row>
    <row r="248" s="2" customFormat="1">
      <c r="A248" s="35"/>
      <c r="B248" s="36"/>
      <c r="C248" s="37"/>
      <c r="D248" s="238" t="s">
        <v>244</v>
      </c>
      <c r="E248" s="37"/>
      <c r="F248" s="239" t="s">
        <v>2252</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80</v>
      </c>
    </row>
    <row r="249" s="2" customFormat="1">
      <c r="A249" s="35"/>
      <c r="B249" s="36"/>
      <c r="C249" s="37"/>
      <c r="D249" s="238" t="s">
        <v>993</v>
      </c>
      <c r="E249" s="37"/>
      <c r="F249" s="265" t="s">
        <v>2230</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80</v>
      </c>
    </row>
    <row r="250" s="2" customFormat="1" ht="24.15" customHeight="1">
      <c r="A250" s="35"/>
      <c r="B250" s="36"/>
      <c r="C250" s="243" t="s">
        <v>1343</v>
      </c>
      <c r="D250" s="243" t="s">
        <v>246</v>
      </c>
      <c r="E250" s="244" t="s">
        <v>2253</v>
      </c>
      <c r="F250" s="245" t="s">
        <v>2254</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1392</v>
      </c>
    </row>
    <row r="251" s="2" customFormat="1">
      <c r="A251" s="35"/>
      <c r="B251" s="36"/>
      <c r="C251" s="37"/>
      <c r="D251" s="238" t="s">
        <v>244</v>
      </c>
      <c r="E251" s="37"/>
      <c r="F251" s="239" t="s">
        <v>2254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4.15" customHeight="1">
      <c r="A252" s="35"/>
      <c r="B252" s="36"/>
      <c r="C252" s="243" t="s">
        <v>1245</v>
      </c>
      <c r="D252" s="243" t="s">
        <v>246</v>
      </c>
      <c r="E252" s="244" t="s">
        <v>2255</v>
      </c>
      <c r="F252" s="245" t="s">
        <v>2256</v>
      </c>
      <c r="G252" s="246" t="s">
        <v>242</v>
      </c>
      <c r="H252" s="247">
        <v>20</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1397</v>
      </c>
    </row>
    <row r="253" s="2" customFormat="1">
      <c r="A253" s="35"/>
      <c r="B253" s="36"/>
      <c r="C253" s="37"/>
      <c r="D253" s="238" t="s">
        <v>244</v>
      </c>
      <c r="E253" s="37"/>
      <c r="F253" s="239" t="s">
        <v>2256</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1.75" customHeight="1">
      <c r="A254" s="35"/>
      <c r="B254" s="36"/>
      <c r="C254" s="243" t="s">
        <v>1351</v>
      </c>
      <c r="D254" s="243" t="s">
        <v>246</v>
      </c>
      <c r="E254" s="244" t="s">
        <v>2238</v>
      </c>
      <c r="F254" s="245" t="s">
        <v>2239</v>
      </c>
      <c r="G254" s="246" t="s">
        <v>242</v>
      </c>
      <c r="H254" s="247">
        <v>5136</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1599</v>
      </c>
    </row>
    <row r="255" s="2" customFormat="1">
      <c r="A255" s="35"/>
      <c r="B255" s="36"/>
      <c r="C255" s="37"/>
      <c r="D255" s="238" t="s">
        <v>244</v>
      </c>
      <c r="E255" s="37"/>
      <c r="F255" s="239" t="s">
        <v>2239</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1247</v>
      </c>
      <c r="D256" s="243" t="s">
        <v>246</v>
      </c>
      <c r="E256" s="244" t="s">
        <v>1440</v>
      </c>
      <c r="F256" s="245" t="s">
        <v>2257</v>
      </c>
      <c r="G256" s="246" t="s">
        <v>242</v>
      </c>
      <c r="H256" s="247">
        <v>3</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1406</v>
      </c>
    </row>
    <row r="257" s="2" customFormat="1">
      <c r="A257" s="35"/>
      <c r="B257" s="36"/>
      <c r="C257" s="37"/>
      <c r="D257" s="238" t="s">
        <v>244</v>
      </c>
      <c r="E257" s="37"/>
      <c r="F257" s="239" t="s">
        <v>2257</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1357</v>
      </c>
      <c r="D258" s="243" t="s">
        <v>246</v>
      </c>
      <c r="E258" s="244" t="s">
        <v>1444</v>
      </c>
      <c r="F258" s="245" t="s">
        <v>2258</v>
      </c>
      <c r="G258" s="246" t="s">
        <v>242</v>
      </c>
      <c r="H258" s="247">
        <v>4</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1410</v>
      </c>
    </row>
    <row r="259" s="2" customFormat="1">
      <c r="A259" s="35"/>
      <c r="B259" s="36"/>
      <c r="C259" s="37"/>
      <c r="D259" s="238" t="s">
        <v>244</v>
      </c>
      <c r="E259" s="37"/>
      <c r="F259" s="239" t="s">
        <v>2258</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1251</v>
      </c>
      <c r="D260" s="243" t="s">
        <v>246</v>
      </c>
      <c r="E260" s="244" t="s">
        <v>1452</v>
      </c>
      <c r="F260" s="245" t="s">
        <v>2260</v>
      </c>
      <c r="G260" s="246" t="s">
        <v>242</v>
      </c>
      <c r="H260" s="247">
        <v>2</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1415</v>
      </c>
    </row>
    <row r="261" s="2" customFormat="1">
      <c r="A261" s="35"/>
      <c r="B261" s="36"/>
      <c r="C261" s="37"/>
      <c r="D261" s="238" t="s">
        <v>244</v>
      </c>
      <c r="E261" s="37"/>
      <c r="F261" s="239" t="s">
        <v>2260</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1367</v>
      </c>
      <c r="D262" s="243" t="s">
        <v>246</v>
      </c>
      <c r="E262" s="244" t="s">
        <v>1456</v>
      </c>
      <c r="F262" s="245" t="s">
        <v>2278</v>
      </c>
      <c r="G262" s="246" t="s">
        <v>242</v>
      </c>
      <c r="H262" s="247">
        <v>1</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1419</v>
      </c>
    </row>
    <row r="263" s="2" customFormat="1">
      <c r="A263" s="35"/>
      <c r="B263" s="36"/>
      <c r="C263" s="37"/>
      <c r="D263" s="238" t="s">
        <v>244</v>
      </c>
      <c r="E263" s="37"/>
      <c r="F263" s="239" t="s">
        <v>2278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1256</v>
      </c>
      <c r="D264" s="243" t="s">
        <v>246</v>
      </c>
      <c r="E264" s="244" t="s">
        <v>1459</v>
      </c>
      <c r="F264" s="245" t="s">
        <v>2279</v>
      </c>
      <c r="G264" s="246" t="s">
        <v>242</v>
      </c>
      <c r="H264" s="247">
        <v>2</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1609</v>
      </c>
    </row>
    <row r="265" s="2" customFormat="1">
      <c r="A265" s="35"/>
      <c r="B265" s="36"/>
      <c r="C265" s="37"/>
      <c r="D265" s="238" t="s">
        <v>244</v>
      </c>
      <c r="E265" s="37"/>
      <c r="F265" s="239" t="s">
        <v>2279</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1376</v>
      </c>
      <c r="D266" s="243" t="s">
        <v>246</v>
      </c>
      <c r="E266" s="244" t="s">
        <v>1463</v>
      </c>
      <c r="F266" s="245" t="s">
        <v>2280</v>
      </c>
      <c r="G266" s="246" t="s">
        <v>242</v>
      </c>
      <c r="H266" s="247">
        <v>1</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1611</v>
      </c>
    </row>
    <row r="267" s="2" customFormat="1">
      <c r="A267" s="35"/>
      <c r="B267" s="36"/>
      <c r="C267" s="37"/>
      <c r="D267" s="238" t="s">
        <v>244</v>
      </c>
      <c r="E267" s="37"/>
      <c r="F267" s="239" t="s">
        <v>2280</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1259</v>
      </c>
      <c r="D268" s="243" t="s">
        <v>246</v>
      </c>
      <c r="E268" s="244" t="s">
        <v>1470</v>
      </c>
      <c r="F268" s="245" t="s">
        <v>2264</v>
      </c>
      <c r="G268" s="246" t="s">
        <v>242</v>
      </c>
      <c r="H268" s="247">
        <v>2</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1614</v>
      </c>
    </row>
    <row r="269" s="2" customFormat="1">
      <c r="A269" s="35"/>
      <c r="B269" s="36"/>
      <c r="C269" s="37"/>
      <c r="D269" s="238" t="s">
        <v>244</v>
      </c>
      <c r="E269" s="37"/>
      <c r="F269" s="239" t="s">
        <v>2264</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1385</v>
      </c>
      <c r="D270" s="243" t="s">
        <v>246</v>
      </c>
      <c r="E270" s="244" t="s">
        <v>1473</v>
      </c>
      <c r="F270" s="245" t="s">
        <v>2265</v>
      </c>
      <c r="G270" s="246" t="s">
        <v>242</v>
      </c>
      <c r="H270" s="247">
        <v>3</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1437</v>
      </c>
    </row>
    <row r="271" s="2" customFormat="1">
      <c r="A271" s="35"/>
      <c r="B271" s="36"/>
      <c r="C271" s="37"/>
      <c r="D271" s="238" t="s">
        <v>244</v>
      </c>
      <c r="E271" s="37"/>
      <c r="F271" s="239" t="s">
        <v>2265</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1263</v>
      </c>
      <c r="D272" s="243" t="s">
        <v>246</v>
      </c>
      <c r="E272" s="244" t="s">
        <v>2281</v>
      </c>
      <c r="F272" s="245" t="s">
        <v>2266</v>
      </c>
      <c r="G272" s="246" t="s">
        <v>242</v>
      </c>
      <c r="H272" s="247">
        <v>4</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1442</v>
      </c>
    </row>
    <row r="273" s="2" customFormat="1">
      <c r="A273" s="35"/>
      <c r="B273" s="36"/>
      <c r="C273" s="37"/>
      <c r="D273" s="238" t="s">
        <v>244</v>
      </c>
      <c r="E273" s="37"/>
      <c r="F273" s="239" t="s">
        <v>2266</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1394</v>
      </c>
      <c r="D274" s="243" t="s">
        <v>246</v>
      </c>
      <c r="E274" s="244" t="s">
        <v>2282</v>
      </c>
      <c r="F274" s="245" t="s">
        <v>2283</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1446</v>
      </c>
    </row>
    <row r="275" s="2" customFormat="1">
      <c r="A275" s="35"/>
      <c r="B275" s="36"/>
      <c r="C275" s="37"/>
      <c r="D275" s="238" t="s">
        <v>244</v>
      </c>
      <c r="E275" s="37"/>
      <c r="F275" s="239" t="s">
        <v>2283</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357</v>
      </c>
      <c r="D276" s="243" t="s">
        <v>246</v>
      </c>
      <c r="E276" s="244" t="s">
        <v>2284</v>
      </c>
      <c r="F276" s="245" t="s">
        <v>2285</v>
      </c>
      <c r="G276" s="246" t="s">
        <v>242</v>
      </c>
      <c r="H276" s="247">
        <v>1</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261</v>
      </c>
    </row>
    <row r="277" s="2" customFormat="1">
      <c r="A277" s="35"/>
      <c r="B277" s="36"/>
      <c r="C277" s="37"/>
      <c r="D277" s="238" t="s">
        <v>244</v>
      </c>
      <c r="E277" s="37"/>
      <c r="F277" s="239" t="s">
        <v>2285</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1403</v>
      </c>
      <c r="D278" s="243" t="s">
        <v>246</v>
      </c>
      <c r="E278" s="244" t="s">
        <v>2286</v>
      </c>
      <c r="F278" s="245" t="s">
        <v>2287</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1454</v>
      </c>
    </row>
    <row r="279" s="2" customFormat="1">
      <c r="A279" s="35"/>
      <c r="B279" s="36"/>
      <c r="C279" s="37"/>
      <c r="D279" s="238" t="s">
        <v>244</v>
      </c>
      <c r="E279" s="37"/>
      <c r="F279" s="239" t="s">
        <v>2287</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1272</v>
      </c>
      <c r="D280" s="243" t="s">
        <v>246</v>
      </c>
      <c r="E280" s="244" t="s">
        <v>2288</v>
      </c>
      <c r="F280" s="245" t="s">
        <v>2271</v>
      </c>
      <c r="G280" s="246" t="s">
        <v>242</v>
      </c>
      <c r="H280" s="247">
        <v>2</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1458</v>
      </c>
    </row>
    <row r="281" s="2" customFormat="1">
      <c r="A281" s="35"/>
      <c r="B281" s="36"/>
      <c r="C281" s="37"/>
      <c r="D281" s="238" t="s">
        <v>244</v>
      </c>
      <c r="E281" s="37"/>
      <c r="F281" s="239" t="s">
        <v>2271</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1412</v>
      </c>
      <c r="D282" s="243" t="s">
        <v>246</v>
      </c>
      <c r="E282" s="244" t="s">
        <v>2289</v>
      </c>
      <c r="F282" s="245" t="s">
        <v>2272</v>
      </c>
      <c r="G282" s="246" t="s">
        <v>242</v>
      </c>
      <c r="H282" s="247">
        <v>3</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1461</v>
      </c>
    </row>
    <row r="283" s="2" customFormat="1">
      <c r="A283" s="35"/>
      <c r="B283" s="36"/>
      <c r="C283" s="37"/>
      <c r="D283" s="238" t="s">
        <v>244</v>
      </c>
      <c r="E283" s="37"/>
      <c r="F283" s="239" t="s">
        <v>2272</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2" customFormat="1" ht="24.15" customHeight="1">
      <c r="A284" s="35"/>
      <c r="B284" s="36"/>
      <c r="C284" s="243" t="s">
        <v>1277</v>
      </c>
      <c r="D284" s="243" t="s">
        <v>246</v>
      </c>
      <c r="E284" s="244" t="s">
        <v>2290</v>
      </c>
      <c r="F284" s="245" t="s">
        <v>2291</v>
      </c>
      <c r="G284" s="246" t="s">
        <v>242</v>
      </c>
      <c r="H284" s="247">
        <v>2</v>
      </c>
      <c r="I284" s="248"/>
      <c r="J284" s="249">
        <f>ROUND(I284*H284,2)</f>
        <v>0</v>
      </c>
      <c r="K284" s="250"/>
      <c r="L284" s="251"/>
      <c r="M284" s="252" t="s">
        <v>1</v>
      </c>
      <c r="N284" s="25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277</v>
      </c>
      <c r="AT284" s="236" t="s">
        <v>246</v>
      </c>
      <c r="AU284" s="236" t="s">
        <v>80</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1465</v>
      </c>
    </row>
    <row r="285" s="2" customFormat="1">
      <c r="A285" s="35"/>
      <c r="B285" s="36"/>
      <c r="C285" s="37"/>
      <c r="D285" s="238" t="s">
        <v>244</v>
      </c>
      <c r="E285" s="37"/>
      <c r="F285" s="239" t="s">
        <v>2291</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80</v>
      </c>
    </row>
    <row r="286" s="12" customFormat="1" ht="25.92" customHeight="1">
      <c r="A286" s="12"/>
      <c r="B286" s="210"/>
      <c r="C286" s="211"/>
      <c r="D286" s="212" t="s">
        <v>72</v>
      </c>
      <c r="E286" s="213" t="s">
        <v>2292</v>
      </c>
      <c r="F286" s="213" t="s">
        <v>182</v>
      </c>
      <c r="G286" s="211"/>
      <c r="H286" s="211"/>
      <c r="I286" s="214"/>
      <c r="J286" s="215">
        <f>BK286</f>
        <v>0</v>
      </c>
      <c r="K286" s="211"/>
      <c r="L286" s="216"/>
      <c r="M286" s="217"/>
      <c r="N286" s="218"/>
      <c r="O286" s="218"/>
      <c r="P286" s="219">
        <f>SUM(P287:P300)</f>
        <v>0</v>
      </c>
      <c r="Q286" s="218"/>
      <c r="R286" s="219">
        <f>SUM(R287:R300)</f>
        <v>0</v>
      </c>
      <c r="S286" s="218"/>
      <c r="T286" s="220">
        <f>SUM(T287:T300)</f>
        <v>0</v>
      </c>
      <c r="U286" s="12"/>
      <c r="V286" s="12"/>
      <c r="W286" s="12"/>
      <c r="X286" s="12"/>
      <c r="Y286" s="12"/>
      <c r="Z286" s="12"/>
      <c r="AA286" s="12"/>
      <c r="AB286" s="12"/>
      <c r="AC286" s="12"/>
      <c r="AD286" s="12"/>
      <c r="AE286" s="12"/>
      <c r="AR286" s="221" t="s">
        <v>80</v>
      </c>
      <c r="AT286" s="222" t="s">
        <v>72</v>
      </c>
      <c r="AU286" s="222" t="s">
        <v>73</v>
      </c>
      <c r="AY286" s="221" t="s">
        <v>238</v>
      </c>
      <c r="BK286" s="223">
        <f>SUM(BK287:BK300)</f>
        <v>0</v>
      </c>
    </row>
    <row r="287" s="2" customFormat="1" ht="16.5" customHeight="1">
      <c r="A287" s="35"/>
      <c r="B287" s="36"/>
      <c r="C287" s="243" t="s">
        <v>1421</v>
      </c>
      <c r="D287" s="243" t="s">
        <v>246</v>
      </c>
      <c r="E287" s="244" t="s">
        <v>2226</v>
      </c>
      <c r="F287" s="245" t="s">
        <v>2227</v>
      </c>
      <c r="G287" s="246" t="s">
        <v>249</v>
      </c>
      <c r="H287" s="247">
        <v>627</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1468</v>
      </c>
    </row>
    <row r="288" s="2" customFormat="1">
      <c r="A288" s="35"/>
      <c r="B288" s="36"/>
      <c r="C288" s="37"/>
      <c r="D288" s="238" t="s">
        <v>244</v>
      </c>
      <c r="E288" s="37"/>
      <c r="F288" s="239" t="s">
        <v>2227</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ht="24.15" customHeight="1">
      <c r="A289" s="35"/>
      <c r="B289" s="36"/>
      <c r="C289" s="243" t="s">
        <v>1282</v>
      </c>
      <c r="D289" s="243" t="s">
        <v>246</v>
      </c>
      <c r="E289" s="244" t="s">
        <v>2241</v>
      </c>
      <c r="F289" s="245" t="s">
        <v>2242</v>
      </c>
      <c r="G289" s="246" t="s">
        <v>242</v>
      </c>
      <c r="H289" s="247">
        <v>8</v>
      </c>
      <c r="I289" s="248"/>
      <c r="J289" s="249">
        <f>ROUND(I289*H289,2)</f>
        <v>0</v>
      </c>
      <c r="K289" s="250"/>
      <c r="L289" s="251"/>
      <c r="M289" s="252" t="s">
        <v>1</v>
      </c>
      <c r="N289" s="25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277</v>
      </c>
      <c r="AT289" s="236" t="s">
        <v>246</v>
      </c>
      <c r="AU289" s="236" t="s">
        <v>80</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1472</v>
      </c>
    </row>
    <row r="290" s="2" customFormat="1">
      <c r="A290" s="35"/>
      <c r="B290" s="36"/>
      <c r="C290" s="37"/>
      <c r="D290" s="238" t="s">
        <v>244</v>
      </c>
      <c r="E290" s="37"/>
      <c r="F290" s="239" t="s">
        <v>2242</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80</v>
      </c>
    </row>
    <row r="291" s="2" customFormat="1">
      <c r="A291" s="35"/>
      <c r="B291" s="36"/>
      <c r="C291" s="37"/>
      <c r="D291" s="238" t="s">
        <v>993</v>
      </c>
      <c r="E291" s="37"/>
      <c r="F291" s="265" t="s">
        <v>2230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80</v>
      </c>
    </row>
    <row r="292" s="2" customFormat="1" ht="24.15" customHeight="1">
      <c r="A292" s="35"/>
      <c r="B292" s="36"/>
      <c r="C292" s="243" t="s">
        <v>1430</v>
      </c>
      <c r="D292" s="243" t="s">
        <v>246</v>
      </c>
      <c r="E292" s="244" t="s">
        <v>2228</v>
      </c>
      <c r="F292" s="245" t="s">
        <v>2229</v>
      </c>
      <c r="G292" s="246" t="s">
        <v>242</v>
      </c>
      <c r="H292" s="247">
        <v>4</v>
      </c>
      <c r="I292" s="248"/>
      <c r="J292" s="249">
        <f>ROUND(I292*H292,2)</f>
        <v>0</v>
      </c>
      <c r="K292" s="250"/>
      <c r="L292" s="251"/>
      <c r="M292" s="252" t="s">
        <v>1</v>
      </c>
      <c r="N292" s="25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277</v>
      </c>
      <c r="AT292" s="236" t="s">
        <v>246</v>
      </c>
      <c r="AU292" s="236" t="s">
        <v>80</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1475</v>
      </c>
    </row>
    <row r="293" s="2" customFormat="1">
      <c r="A293" s="35"/>
      <c r="B293" s="36"/>
      <c r="C293" s="37"/>
      <c r="D293" s="238" t="s">
        <v>244</v>
      </c>
      <c r="E293" s="37"/>
      <c r="F293" s="239" t="s">
        <v>2229</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80</v>
      </c>
    </row>
    <row r="294" s="2" customFormat="1">
      <c r="A294" s="35"/>
      <c r="B294" s="36"/>
      <c r="C294" s="37"/>
      <c r="D294" s="238" t="s">
        <v>993</v>
      </c>
      <c r="E294" s="37"/>
      <c r="F294" s="265" t="s">
        <v>2230</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80</v>
      </c>
    </row>
    <row r="295" s="2" customFormat="1" ht="37.8" customHeight="1">
      <c r="A295" s="35"/>
      <c r="B295" s="36"/>
      <c r="C295" s="243" t="s">
        <v>1328</v>
      </c>
      <c r="D295" s="243" t="s">
        <v>246</v>
      </c>
      <c r="E295" s="244" t="s">
        <v>2231</v>
      </c>
      <c r="F295" s="245" t="s">
        <v>2232</v>
      </c>
      <c r="G295" s="246" t="s">
        <v>2233</v>
      </c>
      <c r="H295" s="247">
        <v>12</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1479</v>
      </c>
    </row>
    <row r="296" s="2" customFormat="1">
      <c r="A296" s="35"/>
      <c r="B296" s="36"/>
      <c r="C296" s="37"/>
      <c r="D296" s="238" t="s">
        <v>244</v>
      </c>
      <c r="E296" s="37"/>
      <c r="F296" s="239" t="s">
        <v>2232</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21.75" customHeight="1">
      <c r="A297" s="35"/>
      <c r="B297" s="36"/>
      <c r="C297" s="243" t="s">
        <v>1439</v>
      </c>
      <c r="D297" s="243" t="s">
        <v>246</v>
      </c>
      <c r="E297" s="244" t="s">
        <v>2238</v>
      </c>
      <c r="F297" s="245" t="s">
        <v>2239</v>
      </c>
      <c r="G297" s="246" t="s">
        <v>242</v>
      </c>
      <c r="H297" s="247">
        <v>625</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1484</v>
      </c>
    </row>
    <row r="298" s="2" customFormat="1">
      <c r="A298" s="35"/>
      <c r="B298" s="36"/>
      <c r="C298" s="37"/>
      <c r="D298" s="238" t="s">
        <v>244</v>
      </c>
      <c r="E298" s="37"/>
      <c r="F298" s="239" t="s">
        <v>2239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2" customFormat="1" ht="44.25" customHeight="1">
      <c r="A299" s="35"/>
      <c r="B299" s="36"/>
      <c r="C299" s="243" t="s">
        <v>1332</v>
      </c>
      <c r="D299" s="243" t="s">
        <v>246</v>
      </c>
      <c r="E299" s="244" t="s">
        <v>2234</v>
      </c>
      <c r="F299" s="245" t="s">
        <v>2235</v>
      </c>
      <c r="G299" s="246" t="s">
        <v>242</v>
      </c>
      <c r="H299" s="247">
        <v>367</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80</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1651</v>
      </c>
    </row>
    <row r="300" s="2" customFormat="1">
      <c r="A300" s="35"/>
      <c r="B300" s="36"/>
      <c r="C300" s="37"/>
      <c r="D300" s="238" t="s">
        <v>244</v>
      </c>
      <c r="E300" s="37"/>
      <c r="F300" s="239" t="s">
        <v>2235</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80</v>
      </c>
    </row>
    <row r="301" s="12" customFormat="1" ht="25.92" customHeight="1">
      <c r="A301" s="12"/>
      <c r="B301" s="210"/>
      <c r="C301" s="211"/>
      <c r="D301" s="212" t="s">
        <v>72</v>
      </c>
      <c r="E301" s="213" t="s">
        <v>2293</v>
      </c>
      <c r="F301" s="213" t="s">
        <v>185</v>
      </c>
      <c r="G301" s="211"/>
      <c r="H301" s="211"/>
      <c r="I301" s="214"/>
      <c r="J301" s="215">
        <f>BK301</f>
        <v>0</v>
      </c>
      <c r="K301" s="211"/>
      <c r="L301" s="216"/>
      <c r="M301" s="217"/>
      <c r="N301" s="218"/>
      <c r="O301" s="218"/>
      <c r="P301" s="219">
        <f>SUM(P302:P357)</f>
        <v>0</v>
      </c>
      <c r="Q301" s="218"/>
      <c r="R301" s="219">
        <f>SUM(R302:R357)</f>
        <v>0</v>
      </c>
      <c r="S301" s="218"/>
      <c r="T301" s="220">
        <f>SUM(T302:T357)</f>
        <v>0</v>
      </c>
      <c r="U301" s="12"/>
      <c r="V301" s="12"/>
      <c r="W301" s="12"/>
      <c r="X301" s="12"/>
      <c r="Y301" s="12"/>
      <c r="Z301" s="12"/>
      <c r="AA301" s="12"/>
      <c r="AB301" s="12"/>
      <c r="AC301" s="12"/>
      <c r="AD301" s="12"/>
      <c r="AE301" s="12"/>
      <c r="AR301" s="221" t="s">
        <v>80</v>
      </c>
      <c r="AT301" s="222" t="s">
        <v>72</v>
      </c>
      <c r="AU301" s="222" t="s">
        <v>73</v>
      </c>
      <c r="AY301" s="221" t="s">
        <v>238</v>
      </c>
      <c r="BK301" s="223">
        <f>SUM(BK302:BK357)</f>
        <v>0</v>
      </c>
    </row>
    <row r="302" s="2" customFormat="1" ht="16.5" customHeight="1">
      <c r="A302" s="35"/>
      <c r="B302" s="36"/>
      <c r="C302" s="243" t="s">
        <v>1448</v>
      </c>
      <c r="D302" s="243" t="s">
        <v>246</v>
      </c>
      <c r="E302" s="244" t="s">
        <v>2226</v>
      </c>
      <c r="F302" s="245" t="s">
        <v>2227</v>
      </c>
      <c r="G302" s="246" t="s">
        <v>249</v>
      </c>
      <c r="H302" s="247">
        <v>331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80</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1654</v>
      </c>
    </row>
    <row r="303" s="2" customFormat="1">
      <c r="A303" s="35"/>
      <c r="B303" s="36"/>
      <c r="C303" s="37"/>
      <c r="D303" s="238" t="s">
        <v>244</v>
      </c>
      <c r="E303" s="37"/>
      <c r="F303" s="239" t="s">
        <v>2227</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80</v>
      </c>
    </row>
    <row r="304" s="2" customFormat="1">
      <c r="A304" s="35"/>
      <c r="B304" s="36"/>
      <c r="C304" s="37"/>
      <c r="D304" s="238" t="s">
        <v>993</v>
      </c>
      <c r="E304" s="37"/>
      <c r="F304" s="265" t="s">
        <v>2230</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80</v>
      </c>
    </row>
    <row r="305" s="2" customFormat="1" ht="24.15" customHeight="1">
      <c r="A305" s="35"/>
      <c r="B305" s="36"/>
      <c r="C305" s="243" t="s">
        <v>1337</v>
      </c>
      <c r="D305" s="243" t="s">
        <v>246</v>
      </c>
      <c r="E305" s="244" t="s">
        <v>2241</v>
      </c>
      <c r="F305" s="245" t="s">
        <v>2242</v>
      </c>
      <c r="G305" s="246" t="s">
        <v>242</v>
      </c>
      <c r="H305" s="247">
        <v>20</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277</v>
      </c>
      <c r="AT305" s="236" t="s">
        <v>246</v>
      </c>
      <c r="AU305" s="236" t="s">
        <v>80</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1793</v>
      </c>
    </row>
    <row r="306" s="2" customFormat="1">
      <c r="A306" s="35"/>
      <c r="B306" s="36"/>
      <c r="C306" s="37"/>
      <c r="D306" s="238" t="s">
        <v>244</v>
      </c>
      <c r="E306" s="37"/>
      <c r="F306" s="239" t="s">
        <v>2242</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80</v>
      </c>
    </row>
    <row r="307" s="2" customFormat="1">
      <c r="A307" s="35"/>
      <c r="B307" s="36"/>
      <c r="C307" s="37"/>
      <c r="D307" s="238" t="s">
        <v>993</v>
      </c>
      <c r="E307" s="37"/>
      <c r="F307" s="265" t="s">
        <v>2230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80</v>
      </c>
    </row>
    <row r="308" s="2" customFormat="1" ht="24.15" customHeight="1">
      <c r="A308" s="35"/>
      <c r="B308" s="36"/>
      <c r="C308" s="243" t="s">
        <v>1455</v>
      </c>
      <c r="D308" s="243" t="s">
        <v>246</v>
      </c>
      <c r="E308" s="244" t="s">
        <v>2228</v>
      </c>
      <c r="F308" s="245" t="s">
        <v>2229</v>
      </c>
      <c r="G308" s="246" t="s">
        <v>242</v>
      </c>
      <c r="H308" s="247">
        <v>4</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277</v>
      </c>
      <c r="AT308" s="236" t="s">
        <v>246</v>
      </c>
      <c r="AU308" s="236" t="s">
        <v>80</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1873</v>
      </c>
    </row>
    <row r="309" s="2" customFormat="1">
      <c r="A309" s="35"/>
      <c r="B309" s="36"/>
      <c r="C309" s="37"/>
      <c r="D309" s="238" t="s">
        <v>244</v>
      </c>
      <c r="E309" s="37"/>
      <c r="F309" s="239" t="s">
        <v>2229</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80</v>
      </c>
    </row>
    <row r="310" s="2" customFormat="1">
      <c r="A310" s="35"/>
      <c r="B310" s="36"/>
      <c r="C310" s="37"/>
      <c r="D310" s="238" t="s">
        <v>993</v>
      </c>
      <c r="E310" s="37"/>
      <c r="F310" s="265" t="s">
        <v>2230</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80</v>
      </c>
    </row>
    <row r="311" s="2" customFormat="1" ht="37.8" customHeight="1">
      <c r="A311" s="35"/>
      <c r="B311" s="36"/>
      <c r="C311" s="243" t="s">
        <v>1341</v>
      </c>
      <c r="D311" s="243" t="s">
        <v>246</v>
      </c>
      <c r="E311" s="244" t="s">
        <v>2231</v>
      </c>
      <c r="F311" s="245" t="s">
        <v>2232</v>
      </c>
      <c r="G311" s="246" t="s">
        <v>2233</v>
      </c>
      <c r="H311" s="247">
        <v>6</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1877</v>
      </c>
    </row>
    <row r="312" s="2" customFormat="1">
      <c r="A312" s="35"/>
      <c r="B312" s="36"/>
      <c r="C312" s="37"/>
      <c r="D312" s="238" t="s">
        <v>244</v>
      </c>
      <c r="E312" s="37"/>
      <c r="F312" s="239" t="s">
        <v>2232</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1462</v>
      </c>
      <c r="D313" s="243" t="s">
        <v>246</v>
      </c>
      <c r="E313" s="244" t="s">
        <v>2277</v>
      </c>
      <c r="F313" s="245" t="s">
        <v>2250</v>
      </c>
      <c r="G313" s="246" t="s">
        <v>2233</v>
      </c>
      <c r="H313" s="247">
        <v>18</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1669</v>
      </c>
    </row>
    <row r="314" s="2" customFormat="1">
      <c r="A314" s="35"/>
      <c r="B314" s="36"/>
      <c r="C314" s="37"/>
      <c r="D314" s="238" t="s">
        <v>244</v>
      </c>
      <c r="E314" s="37"/>
      <c r="F314" s="239" t="s">
        <v>2250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ht="44.25" customHeight="1">
      <c r="A315" s="35"/>
      <c r="B315" s="36"/>
      <c r="C315" s="243" t="s">
        <v>1346</v>
      </c>
      <c r="D315" s="243" t="s">
        <v>246</v>
      </c>
      <c r="E315" s="244" t="s">
        <v>2234</v>
      </c>
      <c r="F315" s="245" t="s">
        <v>2235</v>
      </c>
      <c r="G315" s="246" t="s">
        <v>242</v>
      </c>
      <c r="H315" s="247">
        <v>54</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80</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1674</v>
      </c>
    </row>
    <row r="316" s="2" customFormat="1">
      <c r="A316" s="35"/>
      <c r="B316" s="36"/>
      <c r="C316" s="37"/>
      <c r="D316" s="238" t="s">
        <v>244</v>
      </c>
      <c r="E316" s="37"/>
      <c r="F316" s="239" t="s">
        <v>2235</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80</v>
      </c>
    </row>
    <row r="317" s="2" customFormat="1">
      <c r="A317" s="35"/>
      <c r="B317" s="36"/>
      <c r="C317" s="37"/>
      <c r="D317" s="238" t="s">
        <v>993</v>
      </c>
      <c r="E317" s="37"/>
      <c r="F317" s="265" t="s">
        <v>2230</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80</v>
      </c>
    </row>
    <row r="318" s="2" customFormat="1" ht="16.5" customHeight="1">
      <c r="A318" s="35"/>
      <c r="B318" s="36"/>
      <c r="C318" s="243" t="s">
        <v>1469</v>
      </c>
      <c r="D318" s="243" t="s">
        <v>246</v>
      </c>
      <c r="E318" s="244" t="s">
        <v>2251</v>
      </c>
      <c r="F318" s="245" t="s">
        <v>2252</v>
      </c>
      <c r="G318" s="246" t="s">
        <v>249</v>
      </c>
      <c r="H318" s="247">
        <v>121.09999999999999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80</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1679</v>
      </c>
    </row>
    <row r="319" s="2" customFormat="1">
      <c r="A319" s="35"/>
      <c r="B319" s="36"/>
      <c r="C319" s="37"/>
      <c r="D319" s="238" t="s">
        <v>244</v>
      </c>
      <c r="E319" s="37"/>
      <c r="F319" s="239" t="s">
        <v>2252</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80</v>
      </c>
    </row>
    <row r="320" s="2" customFormat="1">
      <c r="A320" s="35"/>
      <c r="B320" s="36"/>
      <c r="C320" s="37"/>
      <c r="D320" s="238" t="s">
        <v>993</v>
      </c>
      <c r="E320" s="37"/>
      <c r="F320" s="265" t="s">
        <v>2230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80</v>
      </c>
    </row>
    <row r="321" s="2" customFormat="1" ht="21.75" customHeight="1">
      <c r="A321" s="35"/>
      <c r="B321" s="36"/>
      <c r="C321" s="243" t="s">
        <v>1349</v>
      </c>
      <c r="D321" s="243" t="s">
        <v>246</v>
      </c>
      <c r="E321" s="244" t="s">
        <v>2238</v>
      </c>
      <c r="F321" s="245" t="s">
        <v>2239</v>
      </c>
      <c r="G321" s="246" t="s">
        <v>242</v>
      </c>
      <c r="H321" s="247">
        <v>4228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80</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1683</v>
      </c>
    </row>
    <row r="322" s="2" customFormat="1">
      <c r="A322" s="35"/>
      <c r="B322" s="36"/>
      <c r="C322" s="37"/>
      <c r="D322" s="238" t="s">
        <v>244</v>
      </c>
      <c r="E322" s="37"/>
      <c r="F322" s="239" t="s">
        <v>2239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80</v>
      </c>
    </row>
    <row r="323" s="2" customFormat="1">
      <c r="A323" s="35"/>
      <c r="B323" s="36"/>
      <c r="C323" s="37"/>
      <c r="D323" s="238" t="s">
        <v>993</v>
      </c>
      <c r="E323" s="37"/>
      <c r="F323" s="265" t="s">
        <v>2230</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80</v>
      </c>
    </row>
    <row r="324" s="2" customFormat="1" ht="24.15" customHeight="1">
      <c r="A324" s="35"/>
      <c r="B324" s="36"/>
      <c r="C324" s="243" t="s">
        <v>1476</v>
      </c>
      <c r="D324" s="243" t="s">
        <v>246</v>
      </c>
      <c r="E324" s="244" t="s">
        <v>2253</v>
      </c>
      <c r="F324" s="245" t="s">
        <v>2254</v>
      </c>
      <c r="G324" s="246" t="s">
        <v>242</v>
      </c>
      <c r="H324" s="247">
        <v>24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1684</v>
      </c>
    </row>
    <row r="325" s="2" customFormat="1">
      <c r="A325" s="35"/>
      <c r="B325" s="36"/>
      <c r="C325" s="37"/>
      <c r="D325" s="238" t="s">
        <v>244</v>
      </c>
      <c r="E325" s="37"/>
      <c r="F325" s="239" t="s">
        <v>2254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1354</v>
      </c>
      <c r="D326" s="243" t="s">
        <v>246</v>
      </c>
      <c r="E326" s="244" t="s">
        <v>2255</v>
      </c>
      <c r="F326" s="245" t="s">
        <v>2256</v>
      </c>
      <c r="G326" s="246" t="s">
        <v>242</v>
      </c>
      <c r="H326" s="247">
        <v>20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1689</v>
      </c>
    </row>
    <row r="327" s="2" customFormat="1">
      <c r="A327" s="35"/>
      <c r="B327" s="36"/>
      <c r="C327" s="37"/>
      <c r="D327" s="238" t="s">
        <v>244</v>
      </c>
      <c r="E327" s="37"/>
      <c r="F327" s="239" t="s">
        <v>2256</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1680</v>
      </c>
      <c r="D328" s="243" t="s">
        <v>246</v>
      </c>
      <c r="E328" s="244" t="s">
        <v>2294</v>
      </c>
      <c r="F328" s="245" t="s">
        <v>2295</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1690</v>
      </c>
    </row>
    <row r="329" s="2" customFormat="1">
      <c r="A329" s="35"/>
      <c r="B329" s="36"/>
      <c r="C329" s="37"/>
      <c r="D329" s="238" t="s">
        <v>244</v>
      </c>
      <c r="E329" s="37"/>
      <c r="F329" s="239" t="s">
        <v>2295</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1355</v>
      </c>
      <c r="D330" s="243" t="s">
        <v>246</v>
      </c>
      <c r="E330" s="244" t="s">
        <v>2296</v>
      </c>
      <c r="F330" s="245" t="s">
        <v>2297</v>
      </c>
      <c r="G330" s="246" t="s">
        <v>242</v>
      </c>
      <c r="H330" s="247">
        <v>1</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1693</v>
      </c>
    </row>
    <row r="331" s="2" customFormat="1">
      <c r="A331" s="35"/>
      <c r="B331" s="36"/>
      <c r="C331" s="37"/>
      <c r="D331" s="238" t="s">
        <v>244</v>
      </c>
      <c r="E331" s="37"/>
      <c r="F331" s="239" t="s">
        <v>2297</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1686</v>
      </c>
      <c r="D332" s="243" t="s">
        <v>246</v>
      </c>
      <c r="E332" s="244" t="s">
        <v>2298</v>
      </c>
      <c r="F332" s="245" t="s">
        <v>2257</v>
      </c>
      <c r="G332" s="246" t="s">
        <v>242</v>
      </c>
      <c r="H332" s="247">
        <v>3</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1696</v>
      </c>
    </row>
    <row r="333" s="2" customFormat="1">
      <c r="A333" s="35"/>
      <c r="B333" s="36"/>
      <c r="C333" s="37"/>
      <c r="D333" s="238" t="s">
        <v>244</v>
      </c>
      <c r="E333" s="37"/>
      <c r="F333" s="239" t="s">
        <v>2257</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1360</v>
      </c>
      <c r="D334" s="243" t="s">
        <v>246</v>
      </c>
      <c r="E334" s="244" t="s">
        <v>2299</v>
      </c>
      <c r="F334" s="245" t="s">
        <v>2258</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1699</v>
      </c>
    </row>
    <row r="335" s="2" customFormat="1">
      <c r="A335" s="35"/>
      <c r="B335" s="36"/>
      <c r="C335" s="37"/>
      <c r="D335" s="238" t="s">
        <v>244</v>
      </c>
      <c r="E335" s="37"/>
      <c r="F335" s="239" t="s">
        <v>2258</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1692</v>
      </c>
      <c r="D336" s="243" t="s">
        <v>246</v>
      </c>
      <c r="E336" s="244" t="s">
        <v>2300</v>
      </c>
      <c r="F336" s="245" t="s">
        <v>2259</v>
      </c>
      <c r="G336" s="246" t="s">
        <v>242</v>
      </c>
      <c r="H336" s="247">
        <v>4</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1701</v>
      </c>
    </row>
    <row r="337" s="2" customFormat="1">
      <c r="A337" s="35"/>
      <c r="B337" s="36"/>
      <c r="C337" s="37"/>
      <c r="D337" s="238" t="s">
        <v>244</v>
      </c>
      <c r="E337" s="37"/>
      <c r="F337" s="239" t="s">
        <v>2259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1365</v>
      </c>
      <c r="D338" s="243" t="s">
        <v>246</v>
      </c>
      <c r="E338" s="244" t="s">
        <v>2301</v>
      </c>
      <c r="F338" s="245" t="s">
        <v>2260</v>
      </c>
      <c r="G338" s="246" t="s">
        <v>242</v>
      </c>
      <c r="H338" s="247">
        <v>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2302</v>
      </c>
    </row>
    <row r="339" s="2" customFormat="1">
      <c r="A339" s="35"/>
      <c r="B339" s="36"/>
      <c r="C339" s="37"/>
      <c r="D339" s="238" t="s">
        <v>244</v>
      </c>
      <c r="E339" s="37"/>
      <c r="F339" s="239" t="s">
        <v>2260</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1698</v>
      </c>
      <c r="D340" s="243" t="s">
        <v>246</v>
      </c>
      <c r="E340" s="244" t="s">
        <v>2303</v>
      </c>
      <c r="F340" s="245" t="s">
        <v>2304</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2305</v>
      </c>
    </row>
    <row r="341" s="2" customFormat="1">
      <c r="A341" s="35"/>
      <c r="B341" s="36"/>
      <c r="C341" s="37"/>
      <c r="D341" s="238" t="s">
        <v>244</v>
      </c>
      <c r="E341" s="37"/>
      <c r="F341" s="239" t="s">
        <v>2304</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1370</v>
      </c>
      <c r="D342" s="243" t="s">
        <v>246</v>
      </c>
      <c r="E342" s="244" t="s">
        <v>2306</v>
      </c>
      <c r="F342" s="245" t="s">
        <v>2307</v>
      </c>
      <c r="G342" s="246" t="s">
        <v>242</v>
      </c>
      <c r="H342" s="247">
        <v>1</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2308</v>
      </c>
    </row>
    <row r="343" s="2" customFormat="1">
      <c r="A343" s="35"/>
      <c r="B343" s="36"/>
      <c r="C343" s="37"/>
      <c r="D343" s="238" t="s">
        <v>244</v>
      </c>
      <c r="E343" s="37"/>
      <c r="F343" s="239" t="s">
        <v>2307</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2309</v>
      </c>
      <c r="D344" s="243" t="s">
        <v>246</v>
      </c>
      <c r="E344" s="244" t="s">
        <v>2310</v>
      </c>
      <c r="F344" s="245" t="s">
        <v>2263</v>
      </c>
      <c r="G344" s="246" t="s">
        <v>242</v>
      </c>
      <c r="H344" s="247">
        <v>4</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2311</v>
      </c>
    </row>
    <row r="345" s="2" customFormat="1">
      <c r="A345" s="35"/>
      <c r="B345" s="36"/>
      <c r="C345" s="37"/>
      <c r="D345" s="238" t="s">
        <v>244</v>
      </c>
      <c r="E345" s="37"/>
      <c r="F345" s="239" t="s">
        <v>2263</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1374</v>
      </c>
      <c r="D346" s="243" t="s">
        <v>246</v>
      </c>
      <c r="E346" s="244" t="s">
        <v>2312</v>
      </c>
      <c r="F346" s="245" t="s">
        <v>2264</v>
      </c>
      <c r="G346" s="246" t="s">
        <v>242</v>
      </c>
      <c r="H346" s="247">
        <v>2</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2313</v>
      </c>
    </row>
    <row r="347" s="2" customFormat="1">
      <c r="A347" s="35"/>
      <c r="B347" s="36"/>
      <c r="C347" s="37"/>
      <c r="D347" s="238" t="s">
        <v>244</v>
      </c>
      <c r="E347" s="37"/>
      <c r="F347" s="239" t="s">
        <v>2264</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2314</v>
      </c>
      <c r="D348" s="243" t="s">
        <v>246</v>
      </c>
      <c r="E348" s="244" t="s">
        <v>2315</v>
      </c>
      <c r="F348" s="245" t="s">
        <v>2265</v>
      </c>
      <c r="G348" s="246" t="s">
        <v>242</v>
      </c>
      <c r="H348" s="247">
        <v>3</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2316</v>
      </c>
    </row>
    <row r="349" s="2" customFormat="1">
      <c r="A349" s="35"/>
      <c r="B349" s="36"/>
      <c r="C349" s="37"/>
      <c r="D349" s="238" t="s">
        <v>244</v>
      </c>
      <c r="E349" s="37"/>
      <c r="F349" s="239" t="s">
        <v>2265</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1379</v>
      </c>
      <c r="D350" s="243" t="s">
        <v>246</v>
      </c>
      <c r="E350" s="244" t="s">
        <v>2317</v>
      </c>
      <c r="F350" s="245" t="s">
        <v>2266</v>
      </c>
      <c r="G350" s="246" t="s">
        <v>242</v>
      </c>
      <c r="H350" s="247">
        <v>4</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2318</v>
      </c>
    </row>
    <row r="351" s="2" customFormat="1">
      <c r="A351" s="35"/>
      <c r="B351" s="36"/>
      <c r="C351" s="37"/>
      <c r="D351" s="238" t="s">
        <v>244</v>
      </c>
      <c r="E351" s="37"/>
      <c r="F351" s="239" t="s">
        <v>2266</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2319</v>
      </c>
      <c r="D352" s="243" t="s">
        <v>246</v>
      </c>
      <c r="E352" s="244" t="s">
        <v>2320</v>
      </c>
      <c r="F352" s="245" t="s">
        <v>2270</v>
      </c>
      <c r="G352" s="246" t="s">
        <v>242</v>
      </c>
      <c r="H352" s="247">
        <v>1</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2321</v>
      </c>
    </row>
    <row r="353" s="2" customFormat="1">
      <c r="A353" s="35"/>
      <c r="B353" s="36"/>
      <c r="C353" s="37"/>
      <c r="D353" s="238" t="s">
        <v>244</v>
      </c>
      <c r="E353" s="37"/>
      <c r="F353" s="239" t="s">
        <v>2270</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1383</v>
      </c>
      <c r="D354" s="243" t="s">
        <v>246</v>
      </c>
      <c r="E354" s="244" t="s">
        <v>2322</v>
      </c>
      <c r="F354" s="245" t="s">
        <v>2271</v>
      </c>
      <c r="G354" s="246" t="s">
        <v>242</v>
      </c>
      <c r="H354" s="247">
        <v>2</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2323</v>
      </c>
    </row>
    <row r="355" s="2" customFormat="1">
      <c r="A355" s="35"/>
      <c r="B355" s="36"/>
      <c r="C355" s="37"/>
      <c r="D355" s="238" t="s">
        <v>244</v>
      </c>
      <c r="E355" s="37"/>
      <c r="F355" s="239" t="s">
        <v>2271</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2" customFormat="1" ht="24.15" customHeight="1">
      <c r="A356" s="35"/>
      <c r="B356" s="36"/>
      <c r="C356" s="243" t="s">
        <v>2324</v>
      </c>
      <c r="D356" s="243" t="s">
        <v>246</v>
      </c>
      <c r="E356" s="244" t="s">
        <v>2325</v>
      </c>
      <c r="F356" s="245" t="s">
        <v>2272</v>
      </c>
      <c r="G356" s="246" t="s">
        <v>242</v>
      </c>
      <c r="H356" s="247">
        <v>1</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80</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2326</v>
      </c>
    </row>
    <row r="357" s="2" customFormat="1">
      <c r="A357" s="35"/>
      <c r="B357" s="36"/>
      <c r="C357" s="37"/>
      <c r="D357" s="238" t="s">
        <v>244</v>
      </c>
      <c r="E357" s="37"/>
      <c r="F357" s="239" t="s">
        <v>2272</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80</v>
      </c>
    </row>
    <row r="358" s="12" customFormat="1" ht="25.92" customHeight="1">
      <c r="A358" s="12"/>
      <c r="B358" s="210"/>
      <c r="C358" s="211"/>
      <c r="D358" s="212" t="s">
        <v>72</v>
      </c>
      <c r="E358" s="213" t="s">
        <v>2327</v>
      </c>
      <c r="F358" s="213" t="s">
        <v>188</v>
      </c>
      <c r="G358" s="211"/>
      <c r="H358" s="211"/>
      <c r="I358" s="214"/>
      <c r="J358" s="215">
        <f>BK358</f>
        <v>0</v>
      </c>
      <c r="K358" s="211"/>
      <c r="L358" s="216"/>
      <c r="M358" s="217"/>
      <c r="N358" s="218"/>
      <c r="O358" s="218"/>
      <c r="P358" s="219">
        <f>SUM(P359:P372)</f>
        <v>0</v>
      </c>
      <c r="Q358" s="218"/>
      <c r="R358" s="219">
        <f>SUM(R359:R372)</f>
        <v>0</v>
      </c>
      <c r="S358" s="218"/>
      <c r="T358" s="220">
        <f>SUM(T359:T372)</f>
        <v>0</v>
      </c>
      <c r="U358" s="12"/>
      <c r="V358" s="12"/>
      <c r="W358" s="12"/>
      <c r="X358" s="12"/>
      <c r="Y358" s="12"/>
      <c r="Z358" s="12"/>
      <c r="AA358" s="12"/>
      <c r="AB358" s="12"/>
      <c r="AC358" s="12"/>
      <c r="AD358" s="12"/>
      <c r="AE358" s="12"/>
      <c r="AR358" s="221" t="s">
        <v>80</v>
      </c>
      <c r="AT358" s="222" t="s">
        <v>72</v>
      </c>
      <c r="AU358" s="222" t="s">
        <v>73</v>
      </c>
      <c r="AY358" s="221" t="s">
        <v>238</v>
      </c>
      <c r="BK358" s="223">
        <f>SUM(BK359:BK372)</f>
        <v>0</v>
      </c>
    </row>
    <row r="359" s="2" customFormat="1" ht="16.5" customHeight="1">
      <c r="A359" s="35"/>
      <c r="B359" s="36"/>
      <c r="C359" s="243" t="s">
        <v>1388</v>
      </c>
      <c r="D359" s="243" t="s">
        <v>246</v>
      </c>
      <c r="E359" s="244" t="s">
        <v>2226</v>
      </c>
      <c r="F359" s="245" t="s">
        <v>2227</v>
      </c>
      <c r="G359" s="246" t="s">
        <v>249</v>
      </c>
      <c r="H359" s="247">
        <v>550</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2328</v>
      </c>
    </row>
    <row r="360" s="2" customFormat="1">
      <c r="A360" s="35"/>
      <c r="B360" s="36"/>
      <c r="C360" s="37"/>
      <c r="D360" s="238" t="s">
        <v>244</v>
      </c>
      <c r="E360" s="37"/>
      <c r="F360" s="239" t="s">
        <v>2227</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ht="24.15" customHeight="1">
      <c r="A361" s="35"/>
      <c r="B361" s="36"/>
      <c r="C361" s="243" t="s">
        <v>2329</v>
      </c>
      <c r="D361" s="243" t="s">
        <v>246</v>
      </c>
      <c r="E361" s="244" t="s">
        <v>2241</v>
      </c>
      <c r="F361" s="245" t="s">
        <v>2242</v>
      </c>
      <c r="G361" s="246" t="s">
        <v>242</v>
      </c>
      <c r="H361" s="247">
        <v>8</v>
      </c>
      <c r="I361" s="248"/>
      <c r="J361" s="249">
        <f>ROUND(I361*H361,2)</f>
        <v>0</v>
      </c>
      <c r="K361" s="250"/>
      <c r="L361" s="251"/>
      <c r="M361" s="252" t="s">
        <v>1</v>
      </c>
      <c r="N361" s="25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277</v>
      </c>
      <c r="AT361" s="236" t="s">
        <v>246</v>
      </c>
      <c r="AU361" s="236" t="s">
        <v>80</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2330</v>
      </c>
    </row>
    <row r="362" s="2" customFormat="1">
      <c r="A362" s="35"/>
      <c r="B362" s="36"/>
      <c r="C362" s="37"/>
      <c r="D362" s="238" t="s">
        <v>244</v>
      </c>
      <c r="E362" s="37"/>
      <c r="F362" s="239" t="s">
        <v>2242</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244</v>
      </c>
      <c r="AU362" s="14" t="s">
        <v>80</v>
      </c>
    </row>
    <row r="363" s="2" customFormat="1">
      <c r="A363" s="35"/>
      <c r="B363" s="36"/>
      <c r="C363" s="37"/>
      <c r="D363" s="238" t="s">
        <v>993</v>
      </c>
      <c r="E363" s="37"/>
      <c r="F363" s="265" t="s">
        <v>2230</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993</v>
      </c>
      <c r="AU363" s="14" t="s">
        <v>80</v>
      </c>
    </row>
    <row r="364" s="2" customFormat="1" ht="24.15" customHeight="1">
      <c r="A364" s="35"/>
      <c r="B364" s="36"/>
      <c r="C364" s="243" t="s">
        <v>1392</v>
      </c>
      <c r="D364" s="243" t="s">
        <v>246</v>
      </c>
      <c r="E364" s="244" t="s">
        <v>2228</v>
      </c>
      <c r="F364" s="245" t="s">
        <v>2229</v>
      </c>
      <c r="G364" s="246" t="s">
        <v>242</v>
      </c>
      <c r="H364" s="247">
        <v>8</v>
      </c>
      <c r="I364" s="248"/>
      <c r="J364" s="249">
        <f>ROUND(I364*H364,2)</f>
        <v>0</v>
      </c>
      <c r="K364" s="250"/>
      <c r="L364" s="251"/>
      <c r="M364" s="252" t="s">
        <v>1</v>
      </c>
      <c r="N364" s="25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277</v>
      </c>
      <c r="AT364" s="236" t="s">
        <v>246</v>
      </c>
      <c r="AU364" s="236" t="s">
        <v>80</v>
      </c>
      <c r="AY364" s="14" t="s">
        <v>238</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258</v>
      </c>
      <c r="BM364" s="236" t="s">
        <v>2331</v>
      </c>
    </row>
    <row r="365" s="2" customFormat="1">
      <c r="A365" s="35"/>
      <c r="B365" s="36"/>
      <c r="C365" s="37"/>
      <c r="D365" s="238" t="s">
        <v>244</v>
      </c>
      <c r="E365" s="37"/>
      <c r="F365" s="239" t="s">
        <v>2229</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244</v>
      </c>
      <c r="AU365" s="14" t="s">
        <v>80</v>
      </c>
    </row>
    <row r="366" s="2" customFormat="1">
      <c r="A366" s="35"/>
      <c r="B366" s="36"/>
      <c r="C366" s="37"/>
      <c r="D366" s="238" t="s">
        <v>993</v>
      </c>
      <c r="E366" s="37"/>
      <c r="F366" s="265" t="s">
        <v>2230</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993</v>
      </c>
      <c r="AU366" s="14" t="s">
        <v>80</v>
      </c>
    </row>
    <row r="367" s="2" customFormat="1" ht="37.8" customHeight="1">
      <c r="A367" s="35"/>
      <c r="B367" s="36"/>
      <c r="C367" s="243" t="s">
        <v>2332</v>
      </c>
      <c r="D367" s="243" t="s">
        <v>246</v>
      </c>
      <c r="E367" s="244" t="s">
        <v>2231</v>
      </c>
      <c r="F367" s="245" t="s">
        <v>2232</v>
      </c>
      <c r="G367" s="246" t="s">
        <v>2233</v>
      </c>
      <c r="H367" s="247">
        <v>16</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2333</v>
      </c>
    </row>
    <row r="368" s="2" customFormat="1">
      <c r="A368" s="35"/>
      <c r="B368" s="36"/>
      <c r="C368" s="37"/>
      <c r="D368" s="238" t="s">
        <v>244</v>
      </c>
      <c r="E368" s="37"/>
      <c r="F368" s="239" t="s">
        <v>2232</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21.75" customHeight="1">
      <c r="A369" s="35"/>
      <c r="B369" s="36"/>
      <c r="C369" s="243" t="s">
        <v>1397</v>
      </c>
      <c r="D369" s="243" t="s">
        <v>246</v>
      </c>
      <c r="E369" s="244" t="s">
        <v>2238</v>
      </c>
      <c r="F369" s="245" t="s">
        <v>2239</v>
      </c>
      <c r="G369" s="246" t="s">
        <v>242</v>
      </c>
      <c r="H369" s="247">
        <v>920</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2334</v>
      </c>
    </row>
    <row r="370" s="2" customFormat="1">
      <c r="A370" s="35"/>
      <c r="B370" s="36"/>
      <c r="C370" s="37"/>
      <c r="D370" s="238" t="s">
        <v>244</v>
      </c>
      <c r="E370" s="37"/>
      <c r="F370" s="239" t="s">
        <v>2239</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80</v>
      </c>
    </row>
    <row r="371" s="2" customFormat="1" ht="44.25" customHeight="1">
      <c r="A371" s="35"/>
      <c r="B371" s="36"/>
      <c r="C371" s="243" t="s">
        <v>2335</v>
      </c>
      <c r="D371" s="243" t="s">
        <v>246</v>
      </c>
      <c r="E371" s="244" t="s">
        <v>2234</v>
      </c>
      <c r="F371" s="245" t="s">
        <v>2235</v>
      </c>
      <c r="G371" s="246" t="s">
        <v>242</v>
      </c>
      <c r="H371" s="247">
        <v>262</v>
      </c>
      <c r="I371" s="248"/>
      <c r="J371" s="249">
        <f>ROUND(I371*H371,2)</f>
        <v>0</v>
      </c>
      <c r="K371" s="250"/>
      <c r="L371" s="251"/>
      <c r="M371" s="252" t="s">
        <v>1</v>
      </c>
      <c r="N371" s="25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277</v>
      </c>
      <c r="AT371" s="236" t="s">
        <v>246</v>
      </c>
      <c r="AU371" s="236" t="s">
        <v>80</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2336</v>
      </c>
    </row>
    <row r="372" s="2" customFormat="1">
      <c r="A372" s="35"/>
      <c r="B372" s="36"/>
      <c r="C372" s="37"/>
      <c r="D372" s="238" t="s">
        <v>244</v>
      </c>
      <c r="E372" s="37"/>
      <c r="F372" s="239" t="s">
        <v>2235</v>
      </c>
      <c r="G372" s="37"/>
      <c r="H372" s="37"/>
      <c r="I372" s="240"/>
      <c r="J372" s="37"/>
      <c r="K372" s="37"/>
      <c r="L372" s="41"/>
      <c r="M372" s="256"/>
      <c r="N372" s="257"/>
      <c r="O372" s="258"/>
      <c r="P372" s="258"/>
      <c r="Q372" s="258"/>
      <c r="R372" s="258"/>
      <c r="S372" s="258"/>
      <c r="T372" s="259"/>
      <c r="U372" s="35"/>
      <c r="V372" s="35"/>
      <c r="W372" s="35"/>
      <c r="X372" s="35"/>
      <c r="Y372" s="35"/>
      <c r="Z372" s="35"/>
      <c r="AA372" s="35"/>
      <c r="AB372" s="35"/>
      <c r="AC372" s="35"/>
      <c r="AD372" s="35"/>
      <c r="AE372" s="35"/>
      <c r="AT372" s="14" t="s">
        <v>244</v>
      </c>
      <c r="AU372" s="14" t="s">
        <v>80</v>
      </c>
    </row>
    <row r="373" s="2" customFormat="1" ht="6.96" customHeight="1">
      <c r="A373" s="35"/>
      <c r="B373" s="63"/>
      <c r="C373" s="64"/>
      <c r="D373" s="64"/>
      <c r="E373" s="64"/>
      <c r="F373" s="64"/>
      <c r="G373" s="64"/>
      <c r="H373" s="64"/>
      <c r="I373" s="64"/>
      <c r="J373" s="64"/>
      <c r="K373" s="64"/>
      <c r="L373" s="41"/>
      <c r="M373" s="35"/>
      <c r="O373" s="35"/>
      <c r="P373" s="35"/>
      <c r="Q373" s="35"/>
      <c r="R373" s="35"/>
      <c r="S373" s="35"/>
      <c r="T373" s="35"/>
      <c r="U373" s="35"/>
      <c r="V373" s="35"/>
      <c r="W373" s="35"/>
      <c r="X373" s="35"/>
      <c r="Y373" s="35"/>
      <c r="Z373" s="35"/>
      <c r="AA373" s="35"/>
      <c r="AB373" s="35"/>
      <c r="AC373" s="35"/>
      <c r="AD373" s="35"/>
      <c r="AE373" s="35"/>
    </row>
  </sheetData>
  <sheetProtection sheet="1" autoFilter="0" formatColumns="0" formatRows="0" objects="1" scenarios="1" spinCount="100000" saltValue="qN8ZsLw4Oj5d3JarMUd6TKfhEqzFbBAMu9SyHeruuCejoo4oS9TiVpRh/S13aOyl4Nk9510Mh+UQh991MWXSEA==" hashValue="Tt9co/n30wnwWpx0vIb//U+OEDul88jdCIM3NX6j0KXACY0cR8ViGrq997GjoMF19oriDrEqH31XFzKl1hvV3Q==" algorithmName="SHA-512" password="CC35"/>
  <autoFilter ref="C124:K37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2337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2338</v>
      </c>
      <c r="F117" s="226" t="s">
        <v>2339</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2340</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2341</v>
      </c>
      <c r="F119" s="226" t="s">
        <v>2342</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2342</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2343</v>
      </c>
      <c r="F121" s="226" t="s">
        <v>2344</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2344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2345</v>
      </c>
      <c r="F123" s="226" t="s">
        <v>2346</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2346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2347</v>
      </c>
      <c r="F125" s="226" t="s">
        <v>2348</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2348</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2349</v>
      </c>
      <c r="F127" s="226" t="s">
        <v>2350</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2350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2351</v>
      </c>
      <c r="F129" s="226" t="s">
        <v>2352</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2352</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1580</v>
      </c>
      <c r="F131" s="226" t="s">
        <v>2353</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2353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1363</v>
      </c>
      <c r="F133" s="226" t="s">
        <v>2354</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2354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2355</v>
      </c>
      <c r="F135" s="226" t="s">
        <v>2356</v>
      </c>
      <c r="G135" s="227" t="s">
        <v>1582</v>
      </c>
      <c r="H135" s="228">
        <v>25</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2356</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LxS1pe6r+xTnyn7wZnDHLxn1vq/QxNrmiQKiqxZAB94No6AQEV+QahLwo/4r0iaulcc8W3znV4r4z192sJPijQ==" hashValue="tO4oSpjaUr91JFrjRhEx2zAUI6izp6MPrTKmDMK8B9IJIM4gts65gIVnP5Dz4Uel2TiPCRL1IcDvtpfX6J/z3w=="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XQ8PEtZPN5+2VC5hY8eh8zpWBbtV69aVvxkM+WJOlAF3iBCE/7R2V1DX6AsEmTPJ+WWT7k5nmkd9e9SHkQjHQg==" hashValue="tnjTnk98oSNJOghf5/0b9UWdytOa1/T8eKiiehWChWAn5qigpghIymNYPKE151S8d9+UkcGZ2KqU/TDsBAwgLA=="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UxDvgMcUizSaJ60HJIRAzSFIB+f8je+1ZUemlPbkGRyb6+6h1uCbWYQh718HskwpfF55clNmLGfyqfKlo4+plQ==" hashValue="V3Rou0tDVtq2COTy+f5qxO+i1rnm2EVnMLJUzbjscwExlKTT1BlwmJz/IEaOWt+ba2rHt0XhQeyFA35sgh4PcA=="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qIY0e1ES4oQ9wUCJqfFt/GbrsRCkl17PybmPhUflDanguvzJOdpnrC9CE7WFL5H4LXrChxpQFE10IyJzBXMBUA==" hashValue="KtbGIopEJaGZSSb5sJx2bSl/oXxEPgPVxizldY8ItWUjft6egc8kMxuQI7jPgpKN9fbMis80muuFkUlPFAe9Gw=="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JLXLTNNa5noWV7/VOyf+4thtgOlO97nro8pA8ji8apchGBDeuxMdq2RXRZtau+u/txNYPZFRdNRz6ngzloZnmQ==" hashValue="sq67bY/TpM9vWWM//7b25+CkTFuAEJGhlwt0r7PhrVvtrm274qFjwS4Q3OZ4ayP9P5HzsDMNwwPdS5Ejce41EQ=="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fe1oEWMJ3UGhKd3dn8/n+AhC7aZ6yWCOpm+2GfOIoBzIwysmrwsxsK1y63RoOe/xRYqZ9/nMZmNPiXtP0gWFgA==" hashValue="WkN67D1FELSyjAFW88abrHpqV0H7zTDXs1voC7IQ//ameY6+S+7VGPcFC1CYRkRFZOC9awjMSKgs1ublYgk7RQ=="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3FxkHjYsudFMNrMo6ezdKAcq3g1Q8amkVIIzW4HsrN5tVJM8f3X/O/aR5zkpWTO5SzFRCekJGc2THAXD3KgQ==" hashValue="5ygFRiXasTFsBOHDaw0lAYqgwdKT9l6+8d6alWwiNrUCRe4yYiBdjVCipM5xQ7VahUwEXQrpo4IKxVy5O8NwX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2026-01-13T13:44:28Z</dcterms:created>
  <dcterms:modified xsi:type="dcterms:W3CDTF">2026-01-13T13:44:54Z</dcterms:modified>
</cp:coreProperties>
</file>