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exporty kros\"/>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svr...'!$C$115:$K$354</definedName>
    <definedName name="_xlnm.Print_Area" localSheetId="25">'SO 01 - Práce na žel. svr...'!$C$4:$J$76,'SO 01 - Práce na žel. svr...'!$C$82:$J$97,'SO 01 - Práce na žel. svr...'!$C$103:$J$354</definedName>
    <definedName name="_xlnm.Print_Titles" localSheetId="25">'SO 01 - Práce na žel. svr...'!$115:$115</definedName>
    <definedName name="_xlnm._FilterDatabase" localSheetId="26" hidden="1">'SO 02 - Práce na žel. svr...'!$C$115:$K$367</definedName>
    <definedName name="_xlnm.Print_Area" localSheetId="26">'SO 02 - Práce na žel. svr...'!$C$4:$J$76,'SO 02 - Práce na žel. svr...'!$C$82:$J$97,'SO 02 - Práce na žel. svr...'!$C$103:$J$367</definedName>
    <definedName name="_xlnm.Print_Titles" localSheetId="26">'SO 02 - Práce na žel. svr...'!$115:$115</definedName>
    <definedName name="_xlnm._FilterDatabase" localSheetId="27" hidden="1">'SO 03 - Práce na žel. svr...'!$C$115:$K$341</definedName>
    <definedName name="_xlnm.Print_Area" localSheetId="27">'SO 03 - Práce na žel. svr...'!$C$4:$J$76,'SO 03 - Práce na žel. svr...'!$C$82:$J$97,'SO 03 - Práce na žel. svr...'!$C$103:$J$341</definedName>
    <definedName name="_xlnm.Print_Titles" localSheetId="27">'SO 03 - Práce na žel. svr...'!$115:$115</definedName>
    <definedName name="_xlnm._FilterDatabase" localSheetId="28" hidden="1">'SO 04 - Práce na žel. svr...'!$C$115:$K$355</definedName>
    <definedName name="_xlnm.Print_Area" localSheetId="28">'SO 04 - Práce na žel. svr...'!$C$4:$J$76,'SO 04 - Práce na žel. svr...'!$C$82:$J$97,'SO 04 - Práce na žel. svr...'!$C$103:$J$355</definedName>
    <definedName name="_xlnm.Print_Titles" localSheetId="28">'SO 04 - Práce na žel. svr...'!$115:$115</definedName>
    <definedName name="_xlnm._FilterDatabase" localSheetId="29" hidden="1">'SO 05 - Práce na žel. svr...'!$C$115:$K$293</definedName>
    <definedName name="_xlnm.Print_Area" localSheetId="29">'SO 05 - Práce na žel. svr...'!$C$4:$J$76,'SO 05 - Práce na žel. svr...'!$C$82:$J$97,'SO 05 - Práce na žel. svr...'!$C$103:$J$293</definedName>
    <definedName name="_xlnm.Print_Titles" localSheetId="29">'SO 05 - Práce na žel. svr...'!$115:$115</definedName>
    <definedName name="_xlnm._FilterDatabase" localSheetId="30" hidden="1">'SO 06 - Práce na žel. svr...'!$C$115:$K$359</definedName>
    <definedName name="_xlnm.Print_Area" localSheetId="30">'SO 06 - Práce na žel. svr...'!$C$4:$J$76,'SO 06 - Práce na žel. svr...'!$C$82:$J$97,'SO 06 - Práce na žel. svr...'!$C$103:$J$359</definedName>
    <definedName name="_xlnm.Print_Titles" localSheetId="30">'SO 06 - Práce na žel. svr...'!$115:$115</definedName>
    <definedName name="_xlnm._FilterDatabase" localSheetId="31" hidden="1">'SO 07 - Práce na žel. svr...'!$C$115:$K$368</definedName>
    <definedName name="_xlnm.Print_Area" localSheetId="31">'SO 07 - Práce na žel. svr...'!$C$4:$J$76,'SO 07 - Práce na žel. svr...'!$C$82:$J$97,'SO 07 - Práce na žel. svr...'!$C$103:$J$368</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objednatele'!$C$124:$K$372</definedName>
    <definedName name="_xlnm.Print_Area" localSheetId="35">'SO 11 - Materiál objednatele'!$C$4:$J$76,'SO 11 - Materiál objednatele'!$C$82:$J$106,'SO 11 - Materiál objednatele'!$C$112:$J$372</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92"/>
  <c r="J17"/>
  <c r="J15"/>
  <c r="E15"/>
  <c r="F112"/>
  <c r="J14"/>
  <c r="J12"/>
  <c r="J110"/>
  <c r="E7"/>
  <c r="E85"/>
  <c i="36" r="J127"/>
  <c r="J126"/>
  <c r="J37"/>
  <c r="J36"/>
  <c i="1" r="AY151"/>
  <c i="36" r="J35"/>
  <c i="1" r="AX151"/>
  <c i="36" r="BI371"/>
  <c r="BH371"/>
  <c r="BG371"/>
  <c r="BF371"/>
  <c r="T371"/>
  <c r="R371"/>
  <c r="P371"/>
  <c r="BI369"/>
  <c r="BH369"/>
  <c r="BG369"/>
  <c r="BF369"/>
  <c r="T369"/>
  <c r="R369"/>
  <c r="P369"/>
  <c r="BI367"/>
  <c r="BH367"/>
  <c r="BG367"/>
  <c r="BF367"/>
  <c r="T367"/>
  <c r="R367"/>
  <c r="P367"/>
  <c r="BI364"/>
  <c r="BH364"/>
  <c r="BG364"/>
  <c r="BF364"/>
  <c r="T364"/>
  <c r="R364"/>
  <c r="P364"/>
  <c r="BI361"/>
  <c r="BH361"/>
  <c r="BG361"/>
  <c r="BF361"/>
  <c r="T361"/>
  <c r="R361"/>
  <c r="P361"/>
  <c r="BI359"/>
  <c r="BH359"/>
  <c r="BG359"/>
  <c r="BF359"/>
  <c r="T359"/>
  <c r="R359"/>
  <c r="P359"/>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3"/>
  <c r="BH313"/>
  <c r="BG313"/>
  <c r="BF313"/>
  <c r="T313"/>
  <c r="R313"/>
  <c r="P313"/>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7"/>
  <c r="BH297"/>
  <c r="BG297"/>
  <c r="BF297"/>
  <c r="T297"/>
  <c r="R297"/>
  <c r="P297"/>
  <c r="BI295"/>
  <c r="BH295"/>
  <c r="BG295"/>
  <c r="BF295"/>
  <c r="T295"/>
  <c r="R295"/>
  <c r="P295"/>
  <c r="BI292"/>
  <c r="BH292"/>
  <c r="BG292"/>
  <c r="BF292"/>
  <c r="T292"/>
  <c r="R292"/>
  <c r="P292"/>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4"/>
  <c r="BH224"/>
  <c r="BG224"/>
  <c r="BF224"/>
  <c r="T224"/>
  <c r="R224"/>
  <c r="P224"/>
  <c r="BI222"/>
  <c r="BH222"/>
  <c r="BG222"/>
  <c r="BF222"/>
  <c r="T222"/>
  <c r="R222"/>
  <c r="P222"/>
  <c r="BI220"/>
  <c r="BH220"/>
  <c r="BG220"/>
  <c r="BF220"/>
  <c r="T220"/>
  <c r="R220"/>
  <c r="P220"/>
  <c r="BI217"/>
  <c r="BH217"/>
  <c r="BG217"/>
  <c r="BF217"/>
  <c r="T217"/>
  <c r="R217"/>
  <c r="P217"/>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92"/>
  <c r="J23"/>
  <c r="J21"/>
  <c r="E21"/>
  <c r="J121"/>
  <c r="J20"/>
  <c r="J18"/>
  <c r="E18"/>
  <c r="F122"/>
  <c r="J17"/>
  <c r="J15"/>
  <c r="E15"/>
  <c r="F91"/>
  <c r="J14"/>
  <c r="J12"/>
  <c r="J119"/>
  <c r="E7"/>
  <c r="E11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110"/>
  <c r="E7"/>
  <c r="E85"/>
  <c i="34" r="T116"/>
  <c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92"/>
  <c r="J17"/>
  <c r="J15"/>
  <c r="E15"/>
  <c r="F112"/>
  <c r="J14"/>
  <c r="J12"/>
  <c r="J89"/>
  <c r="E7"/>
  <c r="E106"/>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91"/>
  <c r="J14"/>
  <c r="J12"/>
  <c r="J110"/>
  <c r="E7"/>
  <c r="E106"/>
  <c i="32" r="J37"/>
  <c r="J36"/>
  <c i="1" r="AY147"/>
  <c i="32" r="J35"/>
  <c i="1" r="AX147"/>
  <c i="32"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110"/>
  <c r="E7"/>
  <c r="E106"/>
  <c i="31" r="J37"/>
  <c r="J36"/>
  <c i="1" r="AY146"/>
  <c i="31" r="J35"/>
  <c i="1" r="AX146"/>
  <c i="31" r="BI358"/>
  <c r="BH358"/>
  <c r="BG358"/>
  <c r="BF358"/>
  <c r="T358"/>
  <c r="R358"/>
  <c r="P358"/>
  <c r="BI355"/>
  <c r="BH355"/>
  <c r="BG355"/>
  <c r="BF355"/>
  <c r="T355"/>
  <c r="R355"/>
  <c r="P355"/>
  <c r="BI352"/>
  <c r="BH352"/>
  <c r="BG352"/>
  <c r="BF352"/>
  <c r="T352"/>
  <c r="R352"/>
  <c r="P352"/>
  <c r="BI349"/>
  <c r="BH349"/>
  <c r="BG349"/>
  <c r="BF349"/>
  <c r="T349"/>
  <c r="R349"/>
  <c r="P349"/>
  <c r="BI346"/>
  <c r="BH346"/>
  <c r="BG346"/>
  <c r="BF346"/>
  <c r="T346"/>
  <c r="R346"/>
  <c r="P346"/>
  <c r="BI343"/>
  <c r="BH343"/>
  <c r="BG343"/>
  <c r="BF343"/>
  <c r="T343"/>
  <c r="R343"/>
  <c r="P343"/>
  <c r="BI340"/>
  <c r="BH340"/>
  <c r="BG340"/>
  <c r="BF340"/>
  <c r="T340"/>
  <c r="R340"/>
  <c r="P340"/>
  <c r="BI337"/>
  <c r="BH337"/>
  <c r="BG337"/>
  <c r="BF337"/>
  <c r="T337"/>
  <c r="R337"/>
  <c r="P337"/>
  <c r="BI334"/>
  <c r="BH334"/>
  <c r="BG334"/>
  <c r="BF334"/>
  <c r="T334"/>
  <c r="R334"/>
  <c r="P334"/>
  <c r="BI331"/>
  <c r="BH331"/>
  <c r="BG331"/>
  <c r="BF331"/>
  <c r="T331"/>
  <c r="R331"/>
  <c r="P331"/>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9"/>
  <c r="BH249"/>
  <c r="BG249"/>
  <c r="BF249"/>
  <c r="T249"/>
  <c r="R249"/>
  <c r="P249"/>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91"/>
  <c r="J14"/>
  <c r="J12"/>
  <c r="J110"/>
  <c r="E7"/>
  <c r="E106"/>
  <c i="30" r="J37"/>
  <c r="J36"/>
  <c i="1" r="AY145"/>
  <c i="30" r="J35"/>
  <c i="1" r="AX145"/>
  <c i="30"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110"/>
  <c r="E7"/>
  <c r="E106"/>
  <c i="29" r="J37"/>
  <c r="J36"/>
  <c i="1" r="AY144"/>
  <c i="29" r="J35"/>
  <c i="1" r="AX144"/>
  <c i="29"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29"/>
  <c r="BH329"/>
  <c r="BG329"/>
  <c r="BF329"/>
  <c r="T329"/>
  <c r="R329"/>
  <c r="P329"/>
  <c r="BI326"/>
  <c r="BH326"/>
  <c r="BG326"/>
  <c r="BF326"/>
  <c r="T326"/>
  <c r="R326"/>
  <c r="P326"/>
  <c r="BI323"/>
  <c r="BH323"/>
  <c r="BG323"/>
  <c r="BF323"/>
  <c r="T323"/>
  <c r="R323"/>
  <c r="P323"/>
  <c r="BI321"/>
  <c r="BH321"/>
  <c r="BG321"/>
  <c r="BF321"/>
  <c r="T321"/>
  <c r="R321"/>
  <c r="P321"/>
  <c r="BI319"/>
  <c r="BH319"/>
  <c r="BG319"/>
  <c r="BF319"/>
  <c r="T319"/>
  <c r="R319"/>
  <c r="P319"/>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4"/>
  <c r="BH304"/>
  <c r="BG304"/>
  <c r="BF304"/>
  <c r="T304"/>
  <c r="R304"/>
  <c r="P304"/>
  <c r="BI302"/>
  <c r="BH302"/>
  <c r="BG302"/>
  <c r="BF302"/>
  <c r="T302"/>
  <c r="R302"/>
  <c r="P302"/>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89"/>
  <c r="E7"/>
  <c r="E106"/>
  <c i="28" r="J37"/>
  <c r="J36"/>
  <c i="1" r="AY143"/>
  <c i="28" r="J35"/>
  <c i="1" r="AX143"/>
  <c i="28"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91"/>
  <c r="J14"/>
  <c r="J12"/>
  <c r="J110"/>
  <c r="E7"/>
  <c r="E85"/>
  <c i="27" r="J37"/>
  <c r="J36"/>
  <c i="1" r="AY142"/>
  <c i="27" r="J35"/>
  <c i="1" r="AX142"/>
  <c i="27" r="BI365"/>
  <c r="BH365"/>
  <c r="BG365"/>
  <c r="BF365"/>
  <c r="T365"/>
  <c r="R365"/>
  <c r="P365"/>
  <c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8"/>
  <c r="BH308"/>
  <c r="BG308"/>
  <c r="BF308"/>
  <c r="T308"/>
  <c r="R308"/>
  <c r="P308"/>
  <c r="BI305"/>
  <c r="BH305"/>
  <c r="BG305"/>
  <c r="BF305"/>
  <c r="T305"/>
  <c r="R305"/>
  <c r="P305"/>
  <c r="BI303"/>
  <c r="BH303"/>
  <c r="BG303"/>
  <c r="BF303"/>
  <c r="T303"/>
  <c r="R303"/>
  <c r="P303"/>
  <c r="BI301"/>
  <c r="BH301"/>
  <c r="BG301"/>
  <c r="BF301"/>
  <c r="T301"/>
  <c r="R301"/>
  <c r="P301"/>
  <c r="BI299"/>
  <c r="BH299"/>
  <c r="BG299"/>
  <c r="BF299"/>
  <c r="T299"/>
  <c r="R299"/>
  <c r="P299"/>
  <c r="BI296"/>
  <c r="BH296"/>
  <c r="BG296"/>
  <c r="BF296"/>
  <c r="T296"/>
  <c r="R296"/>
  <c r="P296"/>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5"/>
  <c r="BH235"/>
  <c r="BG235"/>
  <c r="BF235"/>
  <c r="T235"/>
  <c r="R235"/>
  <c r="P235"/>
  <c r="BI232"/>
  <c r="BH232"/>
  <c r="BG232"/>
  <c r="BF232"/>
  <c r="T232"/>
  <c r="R232"/>
  <c r="P232"/>
  <c r="BI230"/>
  <c r="BH230"/>
  <c r="BG230"/>
  <c r="BF230"/>
  <c r="T230"/>
  <c r="R230"/>
  <c r="P230"/>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110"/>
  <c r="E7"/>
  <c r="E106"/>
  <c i="26" r="J37"/>
  <c r="J36"/>
  <c i="1" r="AY141"/>
  <c i="26" r="J35"/>
  <c i="1" r="AX141"/>
  <c i="26" r="BI352"/>
  <c r="BH352"/>
  <c r="BG352"/>
  <c r="BF352"/>
  <c r="T352"/>
  <c r="R352"/>
  <c r="P352"/>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2"/>
  <c r="BH332"/>
  <c r="BG332"/>
  <c r="BF332"/>
  <c r="T332"/>
  <c r="R332"/>
  <c r="P332"/>
  <c r="BI329"/>
  <c r="BH329"/>
  <c r="BG329"/>
  <c r="BF329"/>
  <c r="T329"/>
  <c r="R329"/>
  <c r="P329"/>
  <c r="BI326"/>
  <c r="BH326"/>
  <c r="BG326"/>
  <c r="BF326"/>
  <c r="T326"/>
  <c r="R326"/>
  <c r="P326"/>
  <c r="BI323"/>
  <c r="BH323"/>
  <c r="BG323"/>
  <c r="BF323"/>
  <c r="T323"/>
  <c r="R323"/>
  <c r="P323"/>
  <c r="BI320"/>
  <c r="BH320"/>
  <c r="BG320"/>
  <c r="BF320"/>
  <c r="T320"/>
  <c r="R320"/>
  <c r="P320"/>
  <c r="BI317"/>
  <c r="BH317"/>
  <c r="BG317"/>
  <c r="BF317"/>
  <c r="T317"/>
  <c r="R317"/>
  <c r="P317"/>
  <c r="BI314"/>
  <c r="BH314"/>
  <c r="BG314"/>
  <c r="BF314"/>
  <c r="T314"/>
  <c r="R314"/>
  <c r="P314"/>
  <c r="BI311"/>
  <c r="BH311"/>
  <c r="BG311"/>
  <c r="BF311"/>
  <c r="T311"/>
  <c r="R311"/>
  <c r="P311"/>
  <c r="BI308"/>
  <c r="BH308"/>
  <c r="BG308"/>
  <c r="BF308"/>
  <c r="T308"/>
  <c r="R308"/>
  <c r="P308"/>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91"/>
  <c r="J14"/>
  <c r="J12"/>
  <c r="J89"/>
  <c r="E7"/>
  <c r="E106"/>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121"/>
  <c r="J25"/>
  <c r="J23"/>
  <c r="E23"/>
  <c r="J120"/>
  <c r="J22"/>
  <c r="J20"/>
  <c r="E20"/>
  <c r="F121"/>
  <c r="J19"/>
  <c r="J17"/>
  <c r="E17"/>
  <c r="F93"/>
  <c r="J16"/>
  <c r="J14"/>
  <c r="J118"/>
  <c r="E7"/>
  <c r="E112"/>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126"/>
  <c r="J25"/>
  <c r="J23"/>
  <c r="E23"/>
  <c r="J125"/>
  <c r="J22"/>
  <c r="J20"/>
  <c r="E20"/>
  <c r="F126"/>
  <c r="J19"/>
  <c r="J17"/>
  <c r="E17"/>
  <c r="F93"/>
  <c r="J16"/>
  <c r="J14"/>
  <c r="J123"/>
  <c r="E7"/>
  <c r="E117"/>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92"/>
  <c r="J17"/>
  <c r="J12"/>
  <c r="J89"/>
  <c r="E7"/>
  <c r="E85"/>
  <c i="22" r="J41"/>
  <c r="J40"/>
  <c i="1" r="AY136"/>
  <c i="22" r="J39"/>
  <c i="1" r="AX136"/>
  <c i="22" r="BI129"/>
  <c r="BH129"/>
  <c r="BG129"/>
  <c r="BF129"/>
  <c r="T129"/>
  <c r="R129"/>
  <c r="P129"/>
  <c r="BI127"/>
  <c r="BH127"/>
  <c r="BG127"/>
  <c r="BF127"/>
  <c r="T127"/>
  <c r="R127"/>
  <c r="P127"/>
  <c r="J122"/>
  <c r="J121"/>
  <c r="F121"/>
  <c r="F119"/>
  <c r="E117"/>
  <c r="J96"/>
  <c r="J95"/>
  <c r="F95"/>
  <c r="F93"/>
  <c r="E91"/>
  <c r="J22"/>
  <c r="E22"/>
  <c r="F122"/>
  <c r="J21"/>
  <c r="J16"/>
  <c r="J93"/>
  <c r="E7"/>
  <c r="E111"/>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110"/>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18" r="T126"/>
  <c r="T125"/>
  <c r="R126"/>
  <c r="R125"/>
  <c r="J41"/>
  <c r="J40"/>
  <c i="1" r="AY128"/>
  <c i="18" r="J39"/>
  <c i="1" r="AX128"/>
  <c i="18" r="BI129"/>
  <c r="BH129"/>
  <c r="BG129"/>
  <c r="BF129"/>
  <c r="T129"/>
  <c r="R129"/>
  <c r="P129"/>
  <c r="BI127"/>
  <c r="BH127"/>
  <c r="BG127"/>
  <c r="BF127"/>
  <c r="T127"/>
  <c r="R127"/>
  <c r="P127"/>
  <c r="J122"/>
  <c r="J121"/>
  <c r="F121"/>
  <c r="F119"/>
  <c r="E117"/>
  <c r="J96"/>
  <c r="J95"/>
  <c r="F95"/>
  <c r="F93"/>
  <c r="E91"/>
  <c r="J22"/>
  <c r="E22"/>
  <c r="F96"/>
  <c r="J21"/>
  <c r="J16"/>
  <c r="J119"/>
  <c r="E7"/>
  <c r="E85"/>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85"/>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85"/>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119"/>
  <c r="E7"/>
  <c r="E85"/>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119"/>
  <c r="E7"/>
  <c r="E111"/>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119"/>
  <c r="E7"/>
  <c r="E111"/>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110"/>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85"/>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93"/>
  <c r="E7"/>
  <c r="E112"/>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93"/>
  <c r="E7"/>
  <c r="E85"/>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96"/>
  <c r="J21"/>
  <c r="J16"/>
  <c r="J121"/>
  <c r="E7"/>
  <c r="E113"/>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96"/>
  <c r="J21"/>
  <c r="J16"/>
  <c r="J93"/>
  <c r="E7"/>
  <c r="E85"/>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85"/>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1" r="L90"/>
  <c r="AM90"/>
  <c r="AM89"/>
  <c r="L89"/>
  <c r="AM87"/>
  <c r="L87"/>
  <c r="L85"/>
  <c r="L84"/>
  <c i="2" r="J177"/>
  <c i="1" r="AS127"/>
  <c r="AS117"/>
  <c i="2" r="J179"/>
  <c r="J133"/>
  <c r="BK179"/>
  <c r="J165"/>
  <c r="J157"/>
  <c r="BK145"/>
  <c i="3" r="J133"/>
  <c r="J137"/>
  <c i="4" r="J130"/>
  <c r="BK190"/>
  <c r="BK182"/>
  <c r="J184"/>
  <c r="J178"/>
  <c r="J136"/>
  <c r="J156"/>
  <c r="BK160"/>
  <c i="5" r="BK159"/>
  <c r="BK153"/>
  <c r="BK177"/>
  <c r="BK147"/>
  <c r="BK139"/>
  <c i="6" r="BK148"/>
  <c r="BK186"/>
  <c r="BK138"/>
  <c r="J158"/>
  <c r="BK164"/>
  <c r="J184"/>
  <c i="7" r="J175"/>
  <c r="BK129"/>
  <c r="J149"/>
  <c r="BK149"/>
  <c i="10" r="BK152"/>
  <c r="BK189"/>
  <c r="BK160"/>
  <c r="BK180"/>
  <c r="BK150"/>
  <c i="11" r="J135"/>
  <c r="BK175"/>
  <c r="J141"/>
  <c r="BK153"/>
  <c r="J175"/>
  <c r="J147"/>
  <c i="12" r="J125"/>
  <c i="13" r="BK185"/>
  <c r="J138"/>
  <c r="BK156"/>
  <c r="J126"/>
  <c r="BK140"/>
  <c i="15" r="J140"/>
  <c r="BK174"/>
  <c r="J182"/>
  <c r="BK144"/>
  <c i="16" r="BK169"/>
  <c r="BK173"/>
  <c r="J137"/>
  <c r="J169"/>
  <c i="17" r="J131"/>
  <c i="19" r="BK174"/>
  <c r="J170"/>
  <c r="BK166"/>
  <c r="J184"/>
  <c r="J176"/>
  <c r="J168"/>
  <c r="J142"/>
  <c i="20" r="J181"/>
  <c r="J125"/>
  <c r="J175"/>
  <c r="BK145"/>
  <c r="J145"/>
  <c r="BK141"/>
  <c r="BK163"/>
  <c i="21" r="BK177"/>
  <c r="BK183"/>
  <c r="BK167"/>
  <c r="BK173"/>
  <c r="BK165"/>
  <c i="24" r="J226"/>
  <c r="J201"/>
  <c r="BK183"/>
  <c r="J244"/>
  <c r="BK163"/>
  <c r="J194"/>
  <c r="BK132"/>
  <c i="26" r="BK339"/>
  <c r="J150"/>
  <c r="BK335"/>
  <c r="BK228"/>
  <c r="J300"/>
  <c r="J347"/>
  <c r="J201"/>
  <c r="J138"/>
  <c r="BK192"/>
  <c i="27" r="J359"/>
  <c r="J273"/>
  <c r="J201"/>
  <c r="BK150"/>
  <c r="J356"/>
  <c r="J240"/>
  <c r="BK132"/>
  <c r="BK294"/>
  <c r="BK174"/>
  <c r="J365"/>
  <c r="BK219"/>
  <c r="BK285"/>
  <c r="BK213"/>
  <c r="J291"/>
  <c r="BK350"/>
  <c r="BK261"/>
  <c r="BK325"/>
  <c r="BK228"/>
  <c r="J276"/>
  <c i="28" r="BK309"/>
  <c r="J240"/>
  <c r="BK312"/>
  <c r="BK273"/>
  <c r="BK204"/>
  <c r="J159"/>
  <c r="J237"/>
  <c r="BK162"/>
  <c r="BK153"/>
  <c r="BK183"/>
  <c r="J261"/>
  <c r="J177"/>
  <c r="BK117"/>
  <c r="J309"/>
  <c r="J330"/>
  <c r="BK264"/>
  <c r="J123"/>
  <c i="29" r="J228"/>
  <c r="J323"/>
  <c r="J141"/>
  <c r="BK132"/>
  <c r="J326"/>
  <c r="BK249"/>
  <c r="BK171"/>
  <c r="BK246"/>
  <c r="J129"/>
  <c r="J174"/>
  <c r="J294"/>
  <c r="J225"/>
  <c r="J276"/>
  <c r="BK177"/>
  <c r="BK235"/>
  <c r="BK243"/>
  <c r="BK316"/>
  <c i="30" r="J144"/>
  <c r="BK204"/>
  <c r="J261"/>
  <c r="J162"/>
  <c r="J189"/>
  <c r="J228"/>
  <c r="J174"/>
  <c r="J264"/>
  <c r="BK180"/>
  <c r="J288"/>
  <c r="J282"/>
  <c r="J198"/>
  <c i="31" r="J222"/>
  <c r="BK331"/>
  <c r="BK153"/>
  <c r="BK219"/>
  <c r="BK251"/>
  <c r="BK311"/>
  <c r="J239"/>
  <c r="J120"/>
  <c r="BK210"/>
  <c r="BK260"/>
  <c r="J319"/>
  <c r="J334"/>
  <c r="BK174"/>
  <c r="J315"/>
  <c r="J266"/>
  <c r="J263"/>
  <c i="32" r="BK189"/>
  <c r="BK213"/>
  <c r="J345"/>
  <c r="BK186"/>
  <c r="BK123"/>
  <c r="BK135"/>
  <c r="BK201"/>
  <c i="33" r="J183"/>
  <c r="J162"/>
  <c r="BK219"/>
  <c r="BK183"/>
  <c r="BK174"/>
  <c r="BK141"/>
  <c r="J174"/>
  <c i="34" r="J258"/>
  <c r="J132"/>
  <c r="BK240"/>
  <c r="J120"/>
  <c r="J153"/>
  <c r="J213"/>
  <c r="BK123"/>
  <c r="BK138"/>
  <c i="35" r="BK120"/>
  <c r="BK129"/>
  <c r="J180"/>
  <c r="BK231"/>
  <c r="J216"/>
  <c r="J174"/>
  <c r="J153"/>
  <c r="BK246"/>
  <c r="J183"/>
  <c r="J228"/>
  <c r="BK144"/>
  <c i="36" r="J302"/>
  <c r="BK155"/>
  <c r="J242"/>
  <c r="J152"/>
  <c r="J336"/>
  <c r="J260"/>
  <c r="J361"/>
  <c r="J313"/>
  <c r="BK244"/>
  <c r="J234"/>
  <c r="BK171"/>
  <c r="J305"/>
  <c r="BK173"/>
  <c r="BK321"/>
  <c r="BK270"/>
  <c r="BK157"/>
  <c r="J344"/>
  <c r="BK276"/>
  <c r="BK165"/>
  <c r="J270"/>
  <c r="J311"/>
  <c r="J222"/>
  <c r="J162"/>
  <c i="37" r="BK125"/>
  <c r="J131"/>
  <c r="J119"/>
  <c i="2" r="J171"/>
  <c i="1" r="AS131"/>
  <c i="2" r="BK167"/>
  <c i="1" r="AS96"/>
  <c r="AS106"/>
  <c i="2" r="J161"/>
  <c r="J143"/>
  <c r="J129"/>
  <c i="3" r="BK135"/>
  <c i="4" r="BK158"/>
  <c r="BK197"/>
  <c r="BK178"/>
  <c r="J142"/>
  <c r="J160"/>
  <c r="BK162"/>
  <c r="BK174"/>
  <c r="J158"/>
  <c r="BK172"/>
  <c i="5" r="J183"/>
  <c r="J141"/>
  <c r="BK133"/>
  <c r="BK141"/>
  <c r="BK145"/>
  <c r="J181"/>
  <c r="J155"/>
  <c r="BK179"/>
  <c r="BK151"/>
  <c r="J131"/>
  <c i="6" r="J180"/>
  <c r="BK160"/>
  <c r="J172"/>
  <c r="BK154"/>
  <c r="BK172"/>
  <c r="BK144"/>
  <c r="J136"/>
  <c i="7" r="BK138"/>
  <c r="BK169"/>
  <c r="J177"/>
  <c r="BK161"/>
  <c r="BK135"/>
  <c i="8" r="J133"/>
  <c i="9" r="BK166"/>
  <c r="J187"/>
  <c r="BK170"/>
  <c r="BK146"/>
  <c r="BK187"/>
  <c r="BK162"/>
  <c r="BK178"/>
  <c r="J164"/>
  <c r="J146"/>
  <c r="J138"/>
  <c i="10" r="J170"/>
  <c r="J166"/>
  <c r="BK132"/>
  <c r="J134"/>
  <c r="BK187"/>
  <c r="BK185"/>
  <c i="13" r="J185"/>
  <c r="J136"/>
  <c r="BK178"/>
  <c r="J132"/>
  <c r="J164"/>
  <c r="BK142"/>
  <c i="14" r="BK162"/>
  <c r="J138"/>
  <c r="BK150"/>
  <c r="J140"/>
  <c r="BK138"/>
  <c r="J146"/>
  <c r="BK152"/>
  <c i="15" r="BK168"/>
  <c r="BK187"/>
  <c r="BK154"/>
  <c r="J128"/>
  <c r="J168"/>
  <c r="BK142"/>
  <c i="16" r="J167"/>
  <c r="J131"/>
  <c r="J153"/>
  <c r="J157"/>
  <c r="J187"/>
  <c i="17" r="J135"/>
  <c i="19" r="BK138"/>
  <c r="J190"/>
  <c r="BK154"/>
  <c r="BK128"/>
  <c r="J128"/>
  <c r="BK148"/>
  <c r="J188"/>
  <c i="20" r="BK153"/>
  <c r="J165"/>
  <c r="J149"/>
  <c r="J167"/>
  <c r="BK173"/>
  <c r="BK125"/>
  <c i="21" r="J183"/>
  <c r="BK127"/>
  <c r="J161"/>
  <c r="BK147"/>
  <c r="J155"/>
  <c r="BK143"/>
  <c r="BK129"/>
  <c i="24" r="J232"/>
  <c r="J183"/>
  <c r="BK232"/>
  <c r="J199"/>
  <c r="BK142"/>
  <c r="J142"/>
  <c i="25" r="BK129"/>
  <c r="BK134"/>
  <c i="26" r="J243"/>
  <c r="J180"/>
  <c r="J308"/>
  <c r="J291"/>
  <c r="BK171"/>
  <c r="BK174"/>
  <c r="J285"/>
  <c r="BK123"/>
  <c r="J337"/>
  <c r="BK135"/>
  <c r="J326"/>
  <c r="J129"/>
  <c r="BK252"/>
  <c r="J323"/>
  <c r="BK300"/>
  <c r="BK195"/>
  <c i="27" r="BK365"/>
  <c r="BK288"/>
  <c r="BK210"/>
  <c r="J126"/>
  <c r="J210"/>
  <c r="BK126"/>
  <c r="J235"/>
  <c r="BK123"/>
  <c r="J237"/>
  <c r="J327"/>
  <c r="BK129"/>
  <c r="J198"/>
  <c r="BK240"/>
  <c r="J159"/>
  <c r="J153"/>
  <c r="J301"/>
  <c r="J225"/>
  <c r="J249"/>
  <c i="28" r="BK303"/>
  <c r="J201"/>
  <c r="BK243"/>
  <c r="BK234"/>
  <c r="J162"/>
  <c r="J288"/>
  <c r="J219"/>
  <c r="BK282"/>
  <c r="J213"/>
  <c r="J312"/>
  <c r="J228"/>
  <c r="BK132"/>
  <c r="BK126"/>
  <c r="J267"/>
  <c r="BK129"/>
  <c i="29" r="BK192"/>
  <c r="J156"/>
  <c r="J291"/>
  <c r="J261"/>
  <c r="BK233"/>
  <c r="BK258"/>
  <c r="J186"/>
  <c r="BK338"/>
  <c r="BK252"/>
  <c r="J347"/>
  <c r="J238"/>
  <c r="BK353"/>
  <c r="BK264"/>
  <c r="BK350"/>
  <c r="BK323"/>
  <c r="J314"/>
  <c r="J165"/>
  <c r="J288"/>
  <c i="30" r="BK240"/>
  <c r="J219"/>
  <c r="BK252"/>
  <c r="J159"/>
  <c r="BK228"/>
  <c r="BK141"/>
  <c r="BK237"/>
  <c r="J150"/>
  <c r="J243"/>
  <c r="BK165"/>
  <c r="J192"/>
  <c i="31" r="BK117"/>
  <c r="J150"/>
  <c r="BK213"/>
  <c r="J311"/>
  <c r="J144"/>
  <c r="BK296"/>
  <c r="BK207"/>
  <c r="BK293"/>
  <c i="32" r="BK264"/>
  <c r="J351"/>
  <c r="BK312"/>
  <c r="BK336"/>
  <c r="BK150"/>
  <c r="BK333"/>
  <c r="BK288"/>
  <c r="BK138"/>
  <c r="J285"/>
  <c r="J324"/>
  <c r="BK330"/>
  <c r="BK177"/>
  <c r="BK120"/>
  <c r="J231"/>
  <c r="J348"/>
  <c r="J264"/>
  <c r="BK324"/>
  <c r="BK183"/>
  <c r="J240"/>
  <c i="33" r="J234"/>
  <c r="J210"/>
  <c r="J222"/>
  <c r="J129"/>
  <c r="BK147"/>
  <c r="BK168"/>
  <c r="BK156"/>
  <c r="J117"/>
  <c i="34" r="J237"/>
  <c r="BK174"/>
  <c r="J240"/>
  <c r="BK246"/>
  <c r="J135"/>
  <c r="J174"/>
  <c r="BK153"/>
  <c r="BK183"/>
  <c r="J156"/>
  <c i="35" r="J156"/>
  <c r="J204"/>
  <c r="BK126"/>
  <c r="BK132"/>
  <c r="BK180"/>
  <c r="J144"/>
  <c r="J201"/>
  <c r="J147"/>
  <c r="J243"/>
  <c r="J162"/>
  <c r="BK207"/>
  <c r="J123"/>
  <c i="36" r="BK282"/>
  <c r="BK354"/>
  <c r="BK191"/>
  <c r="J129"/>
  <c r="BK217"/>
  <c r="J140"/>
  <c r="J274"/>
  <c r="BK250"/>
  <c r="J138"/>
  <c r="J187"/>
  <c r="BK350"/>
  <c r="BK295"/>
  <c r="J203"/>
  <c r="BK140"/>
  <c r="J318"/>
  <c r="J199"/>
  <c r="BK328"/>
  <c r="J308"/>
  <c r="BK254"/>
  <c i="37" r="J123"/>
  <c r="J133"/>
  <c i="1" r="AS135"/>
  <c r="AS109"/>
  <c r="AS111"/>
  <c i="2" r="J145"/>
  <c r="BK131"/>
  <c r="J173"/>
  <c r="BK163"/>
  <c r="BK153"/>
  <c r="BK138"/>
  <c i="3" r="BK137"/>
  <c i="4" r="BK184"/>
  <c r="J166"/>
  <c r="BK170"/>
  <c r="J172"/>
  <c r="BK132"/>
  <c r="J168"/>
  <c i="5" r="J157"/>
  <c r="BK131"/>
  <c r="BK157"/>
  <c r="BK155"/>
  <c r="J139"/>
  <c i="6" r="BK180"/>
  <c r="J138"/>
  <c r="J132"/>
  <c r="J146"/>
  <c r="BK176"/>
  <c r="BK142"/>
  <c i="7" r="BK140"/>
  <c r="BK143"/>
  <c r="J169"/>
  <c r="BK145"/>
  <c i="8" r="J137"/>
  <c r="BK133"/>
  <c i="9" r="J160"/>
  <c r="J184"/>
  <c r="J150"/>
  <c r="BK130"/>
  <c r="BK140"/>
  <c r="J170"/>
  <c r="BK152"/>
  <c r="BK136"/>
  <c i="10" r="BK128"/>
  <c r="BK134"/>
  <c r="J158"/>
  <c r="J148"/>
  <c r="J189"/>
  <c r="BK162"/>
  <c i="11" r="J143"/>
  <c r="J167"/>
  <c r="J125"/>
  <c r="J163"/>
  <c r="J145"/>
  <c r="J129"/>
  <c i="12" r="BK131"/>
  <c i="13" r="BK160"/>
  <c r="BK176"/>
  <c r="BK189"/>
  <c r="J144"/>
  <c i="15" r="J150"/>
  <c r="BK180"/>
  <c r="J130"/>
  <c r="J132"/>
  <c i="16" r="J179"/>
  <c r="BK167"/>
  <c r="J181"/>
  <c r="BK143"/>
  <c i="17" r="BK133"/>
  <c i="18" r="J127"/>
  <c i="19" r="BK178"/>
  <c r="BK164"/>
  <c r="J154"/>
  <c r="J136"/>
  <c r="BK130"/>
  <c r="J160"/>
  <c i="21" r="J157"/>
  <c r="J143"/>
  <c r="J171"/>
  <c r="J151"/>
  <c i="23" r="J123"/>
  <c i="24" r="J241"/>
  <c r="J185"/>
  <c r="J155"/>
  <c r="BK146"/>
  <c r="J181"/>
  <c r="J150"/>
  <c r="J148"/>
  <c i="25" r="J154"/>
  <c r="BK151"/>
  <c r="BK137"/>
  <c i="26" r="J228"/>
  <c r="BK168"/>
  <c r="BK294"/>
  <c r="J165"/>
  <c r="J234"/>
  <c r="J159"/>
  <c r="BK343"/>
  <c r="BK162"/>
  <c r="J343"/>
  <c r="J267"/>
  <c r="J132"/>
  <c r="BK282"/>
  <c r="BK345"/>
  <c r="BK198"/>
  <c r="BK279"/>
  <c r="BK144"/>
  <c i="27" r="J317"/>
  <c r="BK258"/>
  <c r="BK177"/>
  <c r="J138"/>
  <c r="BK299"/>
  <c r="BK156"/>
  <c r="J296"/>
  <c r="J165"/>
  <c r="J350"/>
  <c i="28" r="BK213"/>
  <c r="J207"/>
  <c r="BK255"/>
  <c r="J195"/>
  <c r="J156"/>
  <c r="J186"/>
  <c r="J300"/>
  <c r="J135"/>
  <c r="BK258"/>
  <c r="J285"/>
  <c r="J144"/>
  <c i="29" r="BK195"/>
  <c r="BK300"/>
  <c r="BK267"/>
  <c r="J310"/>
  <c r="J297"/>
  <c r="J222"/>
  <c i="30" r="BK243"/>
  <c r="BK189"/>
  <c r="BK168"/>
  <c r="J213"/>
  <c r="J129"/>
  <c r="BK207"/>
  <c r="BK291"/>
  <c r="J183"/>
  <c r="BK138"/>
  <c r="J270"/>
  <c r="BK264"/>
  <c i="31" r="J331"/>
  <c r="J165"/>
  <c r="BK334"/>
  <c r="BK266"/>
  <c r="BK340"/>
  <c r="J156"/>
  <c r="J249"/>
  <c r="BK281"/>
  <c r="J349"/>
  <c r="J138"/>
  <c r="J207"/>
  <c r="BK129"/>
  <c r="J231"/>
  <c i="32" r="BK294"/>
  <c r="J135"/>
  <c r="BK306"/>
  <c r="J210"/>
  <c r="J201"/>
  <c r="J279"/>
  <c r="BK129"/>
  <c r="J276"/>
  <c r="BK363"/>
  <c r="BK276"/>
  <c r="J198"/>
  <c r="BK204"/>
  <c r="J246"/>
  <c i="33" r="BK150"/>
  <c r="BK228"/>
  <c r="BK123"/>
  <c r="BK201"/>
  <c r="J180"/>
  <c r="BK192"/>
  <c r="J228"/>
  <c r="J171"/>
  <c r="J120"/>
  <c i="34" r="J186"/>
  <c r="J234"/>
  <c r="J123"/>
  <c r="BK237"/>
  <c r="BK117"/>
  <c r="J150"/>
  <c r="J117"/>
  <c r="BK144"/>
  <c r="J195"/>
  <c r="J201"/>
  <c i="35" r="J159"/>
  <c r="J213"/>
  <c r="BK123"/>
  <c r="J126"/>
  <c r="J225"/>
  <c r="BK153"/>
  <c r="BK183"/>
  <c r="BK228"/>
  <c r="BK174"/>
  <c r="J210"/>
  <c r="J120"/>
  <c i="36" r="J157"/>
  <c r="BK256"/>
  <c r="BK177"/>
  <c r="BK332"/>
  <c r="J266"/>
  <c r="J175"/>
  <c r="BK346"/>
  <c r="BK278"/>
  <c r="BK162"/>
  <c r="J160"/>
  <c r="J346"/>
  <c r="BK185"/>
  <c r="J352"/>
  <c r="BK292"/>
  <c r="J191"/>
  <c r="BK336"/>
  <c r="BK266"/>
  <c r="BK189"/>
  <c r="J282"/>
  <c r="J214"/>
  <c r="BK326"/>
  <c r="J143"/>
  <c i="37" r="BK119"/>
  <c r="J125"/>
  <c i="2" r="J175"/>
  <c i="1" r="AS133"/>
  <c r="AS101"/>
  <c r="AS99"/>
  <c i="2" r="BK136"/>
  <c i="1" r="AS129"/>
  <c i="2" r="BK165"/>
  <c r="BK155"/>
  <c r="J149"/>
  <c i="1" r="AS121"/>
  <c i="3" r="J129"/>
  <c i="4" r="BK144"/>
  <c r="J148"/>
  <c r="J150"/>
  <c r="BK142"/>
  <c r="BK154"/>
  <c r="BK166"/>
  <c r="BK136"/>
  <c i="5" r="J167"/>
  <c r="J147"/>
  <c r="BK129"/>
  <c r="J143"/>
  <c r="BK173"/>
  <c i="6" r="BK134"/>
  <c r="J152"/>
  <c r="BK188"/>
  <c r="BK130"/>
  <c r="J190"/>
  <c r="BK152"/>
  <c i="7" r="BK153"/>
  <c r="BK133"/>
  <c r="J140"/>
  <c r="J138"/>
  <c i="8" r="BK137"/>
  <c i="9" r="BK176"/>
  <c r="J156"/>
  <c r="J176"/>
  <c r="J148"/>
  <c r="J182"/>
  <c r="J136"/>
  <c r="BK174"/>
  <c r="BK156"/>
  <c r="J128"/>
  <c r="J144"/>
  <c i="10" r="BK172"/>
  <c r="J182"/>
  <c r="BK148"/>
  <c r="BK178"/>
  <c r="J176"/>
  <c r="BK158"/>
  <c r="J140"/>
  <c i="11" r="J131"/>
  <c r="BK151"/>
  <c r="J127"/>
  <c r="BK135"/>
  <c r="BK165"/>
  <c r="BK133"/>
  <c i="12" r="BK133"/>
  <c i="13" r="BK164"/>
  <c r="BK182"/>
  <c r="J130"/>
  <c r="BK166"/>
  <c r="J180"/>
  <c r="J160"/>
  <c r="J140"/>
  <c i="14" r="BK170"/>
  <c r="BK180"/>
  <c r="BK130"/>
  <c r="BK128"/>
  <c r="BK176"/>
  <c r="J183"/>
  <c r="J180"/>
  <c r="BK158"/>
  <c i="15" r="BK170"/>
  <c r="J170"/>
  <c r="J138"/>
  <c r="BK176"/>
  <c r="J174"/>
  <c r="BK150"/>
  <c r="BK130"/>
  <c i="16" r="BK145"/>
  <c r="BK179"/>
  <c r="BK159"/>
  <c r="J133"/>
  <c r="BK153"/>
  <c i="17" r="J129"/>
  <c i="19" r="J164"/>
  <c r="BK160"/>
  <c r="J152"/>
  <c r="BK152"/>
  <c r="BK184"/>
  <c r="BK144"/>
  <c i="20" r="BK137"/>
  <c r="BK129"/>
  <c r="J127"/>
  <c i="22" r="BK127"/>
  <c i="23" r="J119"/>
  <c i="24" r="BK192"/>
  <c r="J163"/>
  <c r="BK217"/>
  <c r="J188"/>
  <c r="BK135"/>
  <c i="25" r="J131"/>
  <c r="J127"/>
  <c r="J137"/>
  <c i="26" r="J303"/>
  <c r="J213"/>
  <c r="BK222"/>
  <c r="BK311"/>
  <c r="J174"/>
  <c r="J147"/>
  <c r="BK246"/>
  <c r="BK347"/>
  <c r="J237"/>
  <c r="J345"/>
  <c r="BK231"/>
  <c r="J320"/>
  <c r="J352"/>
  <c r="J276"/>
  <c r="J282"/>
  <c r="J231"/>
  <c r="BK117"/>
  <c i="27" r="J321"/>
  <c r="BK144"/>
  <c r="J216"/>
  <c r="J261"/>
  <c r="BK331"/>
  <c r="BK333"/>
  <c r="BK296"/>
  <c r="BK201"/>
  <c r="BK204"/>
  <c i="28" r="BK267"/>
  <c r="BK138"/>
  <c r="BK315"/>
  <c r="J231"/>
  <c r="BK135"/>
  <c r="J270"/>
  <c r="BK216"/>
  <c r="J117"/>
  <c r="BK294"/>
  <c r="J327"/>
  <c r="J246"/>
  <c r="J321"/>
  <c r="BK327"/>
  <c r="BK156"/>
  <c i="29" r="J189"/>
  <c r="BK297"/>
  <c r="BK255"/>
  <c r="BK216"/>
  <c r="J216"/>
  <c r="J282"/>
  <c r="BK165"/>
  <c r="BK183"/>
  <c r="J246"/>
  <c r="BK332"/>
  <c r="J219"/>
  <c r="J341"/>
  <c r="BK144"/>
  <c r="BK238"/>
  <c r="BK310"/>
  <c i="30" r="BK222"/>
  <c r="J126"/>
  <c r="BK171"/>
  <c r="J234"/>
  <c r="BK129"/>
  <c r="BK270"/>
  <c r="J165"/>
  <c r="BK231"/>
  <c r="J291"/>
  <c r="J267"/>
  <c r="J210"/>
  <c i="31" r="J244"/>
  <c r="BK183"/>
  <c r="BK324"/>
  <c r="BK144"/>
  <c r="J234"/>
  <c r="J171"/>
  <c r="J290"/>
  <c r="BK138"/>
  <c r="BK225"/>
  <c r="J352"/>
  <c r="BK147"/>
  <c r="J225"/>
  <c r="J251"/>
  <c r="BK343"/>
  <c r="J281"/>
  <c i="32" r="BK348"/>
  <c r="J186"/>
  <c r="J363"/>
  <c r="BK171"/>
  <c r="J303"/>
  <c r="BK261"/>
  <c r="J216"/>
  <c r="J339"/>
  <c r="BK210"/>
  <c i="33" r="J192"/>
  <c r="J165"/>
  <c r="BK213"/>
  <c r="J240"/>
  <c r="BK165"/>
  <c i="35" r="BK243"/>
  <c r="J138"/>
  <c r="BK210"/>
  <c r="J189"/>
  <c r="J141"/>
  <c r="J246"/>
  <c r="J171"/>
  <c r="BK225"/>
  <c r="BK159"/>
  <c i="36" r="BK371"/>
  <c r="BK258"/>
  <c r="J369"/>
  <c r="J209"/>
  <c r="BK175"/>
  <c r="J326"/>
  <c r="BK224"/>
  <c r="J168"/>
  <c r="J340"/>
  <c r="J284"/>
  <c r="J179"/>
  <c r="J244"/>
  <c r="BK220"/>
  <c r="BK352"/>
  <c r="J212"/>
  <c r="J165"/>
  <c r="BK308"/>
  <c r="BK262"/>
  <c r="J146"/>
  <c r="BK342"/>
  <c r="BK264"/>
  <c r="J177"/>
  <c r="J342"/>
  <c r="J262"/>
  <c r="J332"/>
  <c r="BK260"/>
  <c r="BK240"/>
  <c i="37" r="BK135"/>
  <c r="BK117"/>
  <c i="3" r="BK131"/>
  <c i="5" r="J165"/>
  <c i="7" r="BK167"/>
  <c r="BK147"/>
  <c r="BK131"/>
  <c i="10" r="J144"/>
  <c r="BK170"/>
  <c r="J187"/>
  <c r="J160"/>
  <c r="J142"/>
  <c i="11" r="J171"/>
  <c r="J169"/>
  <c r="J133"/>
  <c r="BK143"/>
  <c r="BK159"/>
  <c r="BK127"/>
  <c i="13" r="BK191"/>
  <c r="BK146"/>
  <c r="J154"/>
  <c r="BK170"/>
  <c r="BK187"/>
  <c i="15" r="BK126"/>
  <c r="BK166"/>
  <c r="J172"/>
  <c r="J148"/>
  <c i="16" r="J177"/>
  <c r="BK135"/>
  <c r="BK165"/>
  <c r="J148"/>
  <c r="J155"/>
  <c r="BK139"/>
  <c i="17" r="BK131"/>
  <c i="19" r="BK182"/>
  <c r="BK172"/>
  <c r="BK136"/>
  <c r="BK140"/>
  <c r="BK170"/>
  <c r="J138"/>
  <c i="20" r="BK177"/>
  <c r="J171"/>
  <c r="J153"/>
  <c r="BK151"/>
  <c r="J135"/>
  <c r="BK127"/>
  <c i="21" r="BK169"/>
  <c r="BK181"/>
  <c r="J125"/>
  <c r="BK159"/>
  <c r="J169"/>
  <c r="BK139"/>
  <c r="J149"/>
  <c r="BK137"/>
  <c i="22" r="BK129"/>
  <c i="24" r="BK196"/>
  <c r="BK209"/>
  <c r="BK199"/>
  <c r="BK181"/>
  <c r="BK144"/>
  <c r="J223"/>
  <c r="J235"/>
  <c r="J205"/>
  <c i="26" r="BK273"/>
  <c r="J162"/>
  <c r="J249"/>
  <c r="BK276"/>
  <c r="J207"/>
  <c r="BK201"/>
  <c r="BK341"/>
  <c r="BK314"/>
  <c r="BK138"/>
  <c r="BK337"/>
  <c r="BK297"/>
  <c r="BK189"/>
  <c r="J314"/>
  <c r="BK150"/>
  <c r="J264"/>
  <c r="BK165"/>
  <c r="J306"/>
  <c r="J246"/>
  <c r="BK156"/>
  <c i="27" r="J353"/>
  <c r="J313"/>
  <c r="J246"/>
  <c r="J183"/>
  <c r="BK120"/>
  <c r="BK243"/>
  <c r="BK353"/>
  <c r="J189"/>
  <c r="BK362"/>
  <c r="J222"/>
  <c r="BK237"/>
  <c r="BK141"/>
  <c r="BK183"/>
  <c r="BK267"/>
  <c r="J308"/>
  <c r="J267"/>
  <c r="BK225"/>
  <c r="J303"/>
  <c r="BK291"/>
  <c r="J141"/>
  <c r="J123"/>
  <c i="28" r="J273"/>
  <c r="J183"/>
  <c r="BK261"/>
  <c r="BK249"/>
  <c r="J180"/>
  <c r="J126"/>
  <c r="J153"/>
  <c r="BK228"/>
  <c r="J192"/>
  <c r="BK141"/>
  <c r="J210"/>
  <c r="BK297"/>
  <c r="J333"/>
  <c r="BK207"/>
  <c r="BK147"/>
  <c r="J294"/>
  <c r="BK333"/>
  <c r="J303"/>
  <c r="J225"/>
  <c i="29" r="J273"/>
  <c r="J332"/>
  <c r="BK147"/>
  <c r="BK225"/>
  <c r="BK312"/>
  <c r="BK276"/>
  <c r="BK180"/>
  <c r="BK291"/>
  <c r="J243"/>
  <c r="J329"/>
  <c r="J210"/>
  <c r="J350"/>
  <c r="J249"/>
  <c r="J123"/>
  <c r="J267"/>
  <c r="J195"/>
  <c r="BK231"/>
  <c r="BK344"/>
  <c r="J192"/>
  <c r="J312"/>
  <c i="30" r="BK258"/>
  <c r="BK216"/>
  <c r="J117"/>
  <c r="J177"/>
  <c r="J138"/>
  <c r="BK150"/>
  <c r="BK246"/>
  <c r="BK276"/>
  <c r="BK201"/>
  <c r="BK282"/>
  <c r="J240"/>
  <c r="J168"/>
  <c r="J255"/>
  <c r="BK279"/>
  <c r="BK126"/>
  <c r="J231"/>
  <c i="31" r="BK319"/>
  <c r="J216"/>
  <c r="J141"/>
  <c r="BK287"/>
  <c r="J343"/>
  <c r="BK165"/>
  <c r="BK254"/>
  <c r="BK141"/>
  <c r="J260"/>
  <c r="J159"/>
  <c r="J237"/>
  <c r="BK257"/>
  <c r="BK352"/>
  <c r="BK246"/>
  <c r="J346"/>
  <c r="J198"/>
  <c r="BK337"/>
  <c r="J293"/>
  <c r="J177"/>
  <c r="J213"/>
  <c i="32" r="J150"/>
  <c r="BK195"/>
  <c r="BK321"/>
  <c r="J291"/>
  <c r="BK126"/>
  <c r="BK153"/>
  <c r="J270"/>
  <c r="BK285"/>
  <c r="J318"/>
  <c r="J243"/>
  <c r="J123"/>
  <c r="J222"/>
  <c r="BK327"/>
  <c r="BK147"/>
  <c r="J330"/>
  <c r="BK180"/>
  <c i="33" r="BK231"/>
  <c r="BK132"/>
  <c r="J147"/>
  <c r="J177"/>
  <c r="J216"/>
  <c r="BK198"/>
  <c r="J189"/>
  <c r="BK135"/>
  <c i="34" r="J216"/>
  <c r="BK150"/>
  <c r="J189"/>
  <c r="BK219"/>
  <c r="J138"/>
  <c r="J243"/>
  <c r="J222"/>
  <c r="BK141"/>
  <c r="BK177"/>
  <c r="BK210"/>
  <c i="35" r="BK117"/>
  <c r="J168"/>
  <c r="BK138"/>
  <c r="J234"/>
  <c r="J165"/>
  <c r="J222"/>
  <c r="J150"/>
  <c r="BK249"/>
  <c r="J207"/>
  <c r="J231"/>
  <c r="J195"/>
  <c i="36" r="BK367"/>
  <c r="BK168"/>
  <c r="J295"/>
  <c r="BK187"/>
  <c r="J338"/>
  <c r="J252"/>
  <c r="J334"/>
  <c r="BK272"/>
  <c r="J256"/>
  <c r="J173"/>
  <c r="BK228"/>
  <c r="J371"/>
  <c r="J315"/>
  <c r="J220"/>
  <c r="BK138"/>
  <c r="J287"/>
  <c r="BK193"/>
  <c r="BK344"/>
  <c r="BK280"/>
  <c r="J136"/>
  <c r="J324"/>
  <c r="BK134"/>
  <c i="37" r="J121"/>
  <c i="2" r="BK169"/>
  <c i="1" r="AS114"/>
  <c i="2" r="BK143"/>
  <c r="BK129"/>
  <c r="BK175"/>
  <c r="BK159"/>
  <c r="BK149"/>
  <c r="J136"/>
  <c i="3" r="J135"/>
  <c i="4" r="BK128"/>
  <c r="BK146"/>
  <c r="BK164"/>
  <c r="BK176"/>
  <c r="BK152"/>
  <c r="BK195"/>
  <c r="J164"/>
  <c i="5" r="BK169"/>
  <c r="J145"/>
  <c r="J159"/>
  <c r="BK187"/>
  <c r="BK165"/>
  <c r="J187"/>
  <c r="BK175"/>
  <c i="6" r="J182"/>
  <c r="BK162"/>
  <c r="J170"/>
  <c r="J164"/>
  <c r="BK190"/>
  <c r="BK166"/>
  <c i="7" r="J173"/>
  <c r="J151"/>
  <c r="BK157"/>
  <c r="BK171"/>
  <c i="8" r="BK129"/>
  <c i="9" r="BK189"/>
  <c r="J178"/>
  <c r="BK132"/>
  <c r="BK138"/>
  <c r="BK172"/>
  <c r="BK150"/>
  <c r="J130"/>
  <c i="10" r="J132"/>
  <c r="J178"/>
  <c r="J150"/>
  <c r="J128"/>
  <c r="J172"/>
  <c r="J162"/>
  <c r="BK166"/>
  <c r="BK136"/>
  <c i="11" r="BK125"/>
  <c r="BK147"/>
  <c r="J149"/>
  <c r="BK139"/>
  <c i="12" r="J133"/>
  <c r="J127"/>
  <c i="13" r="BK126"/>
  <c r="J182"/>
  <c r="J152"/>
  <c r="J178"/>
  <c r="J148"/>
  <c r="BK130"/>
  <c i="14" r="BK146"/>
  <c r="J136"/>
  <c r="J166"/>
  <c r="J162"/>
  <c r="BK160"/>
  <c r="BK136"/>
  <c r="BK156"/>
  <c i="15" r="BK162"/>
  <c r="J176"/>
  <c r="J144"/>
  <c r="J160"/>
  <c r="BK160"/>
  <c r="BK138"/>
  <c i="16" r="BK148"/>
  <c r="J129"/>
  <c r="BK161"/>
  <c r="J150"/>
  <c r="BK150"/>
  <c r="J141"/>
  <c i="18" r="J129"/>
  <c i="19" r="J130"/>
  <c r="BK176"/>
  <c r="BK190"/>
  <c r="BK134"/>
  <c r="BK156"/>
  <c i="20" r="BK185"/>
  <c r="BK175"/>
  <c r="BK179"/>
  <c r="BK183"/>
  <c r="BK131"/>
  <c r="J179"/>
  <c r="BK135"/>
  <c r="BK133"/>
  <c i="21" r="BK145"/>
  <c r="J179"/>
  <c r="BK131"/>
  <c r="J173"/>
  <c r="BK179"/>
  <c r="BK155"/>
  <c r="J137"/>
  <c r="BK135"/>
  <c r="J139"/>
  <c i="23" r="BK121"/>
  <c i="24" r="BK205"/>
  <c r="BK171"/>
  <c r="J217"/>
  <c r="J203"/>
  <c r="BK169"/>
  <c r="BK194"/>
  <c r="BK238"/>
  <c r="BK203"/>
  <c r="BK157"/>
  <c r="BK155"/>
  <c r="BK150"/>
  <c i="25" r="BK127"/>
  <c r="BK154"/>
  <c r="J151"/>
  <c i="26" r="J288"/>
  <c r="J216"/>
  <c r="BK126"/>
  <c r="J297"/>
  <c r="BK288"/>
  <c r="J168"/>
  <c r="BK285"/>
  <c r="BK270"/>
  <c r="J171"/>
  <c r="J126"/>
  <c r="BK320"/>
  <c r="J141"/>
  <c r="J332"/>
  <c r="BK216"/>
  <c r="BK323"/>
  <c r="BK147"/>
  <c r="BK317"/>
  <c r="BK153"/>
  <c r="BK207"/>
  <c i="27" r="BK341"/>
  <c r="J311"/>
  <c r="BK222"/>
  <c r="J168"/>
  <c r="BK313"/>
  <c r="J204"/>
  <c r="BK323"/>
  <c r="BK279"/>
  <c r="J162"/>
  <c r="BK317"/>
  <c r="BK117"/>
  <c r="BK189"/>
  <c r="BK347"/>
  <c r="BK282"/>
  <c r="J180"/>
  <c r="BK255"/>
  <c r="J329"/>
  <c r="J230"/>
  <c r="J279"/>
  <c i="28" r="J306"/>
  <c r="BK237"/>
  <c r="BK201"/>
  <c r="BK198"/>
  <c r="J189"/>
  <c r="J243"/>
  <c r="J150"/>
  <c i="29" r="J240"/>
  <c r="BK129"/>
  <c r="BK302"/>
  <c r="J201"/>
  <c r="BK304"/>
  <c r="J183"/>
  <c r="BK186"/>
  <c r="BK341"/>
  <c r="BK207"/>
  <c r="BK288"/>
  <c r="BK198"/>
  <c r="J258"/>
  <c r="BK135"/>
  <c r="BK162"/>
  <c r="BK219"/>
  <c i="30" r="BK234"/>
  <c r="J120"/>
  <c r="BK174"/>
  <c r="BK117"/>
  <c r="J201"/>
  <c r="J279"/>
  <c r="BK219"/>
  <c r="BK267"/>
  <c r="BK285"/>
  <c r="BK132"/>
  <c i="31" r="BK239"/>
  <c r="J162"/>
  <c r="J257"/>
  <c r="BK216"/>
  <c r="J272"/>
  <c r="J153"/>
  <c r="J246"/>
  <c r="J129"/>
  <c r="BK180"/>
  <c r="J228"/>
  <c r="BK315"/>
  <c r="BK328"/>
  <c r="BK349"/>
  <c r="J275"/>
  <c r="J324"/>
  <c i="32" r="BK225"/>
  <c r="J234"/>
  <c r="BK360"/>
  <c r="J342"/>
  <c r="J162"/>
  <c r="BK357"/>
  <c r="J258"/>
  <c r="J129"/>
  <c r="BK282"/>
  <c r="J117"/>
  <c r="BK156"/>
  <c r="BK252"/>
  <c r="J132"/>
  <c r="J297"/>
  <c r="J189"/>
  <c r="BK351"/>
  <c r="J273"/>
  <c r="J180"/>
  <c r="J192"/>
  <c r="BK222"/>
  <c i="33" r="J195"/>
  <c r="BK222"/>
  <c r="BK120"/>
  <c r="BK126"/>
  <c r="BK237"/>
  <c r="BK153"/>
  <c r="J159"/>
  <c r="J219"/>
  <c r="J126"/>
  <c i="34" r="J225"/>
  <c r="BK243"/>
  <c r="J246"/>
  <c r="J141"/>
  <c i="36" r="BK183"/>
  <c r="J292"/>
  <c r="BK252"/>
  <c i="2" r="F38"/>
  <c r="J163"/>
  <c r="J155"/>
  <c r="J147"/>
  <c r="J38"/>
  <c i="4" r="J146"/>
  <c r="J186"/>
  <c r="J144"/>
  <c r="J197"/>
  <c r="J134"/>
  <c r="J176"/>
  <c r="J199"/>
  <c r="J128"/>
  <c i="5" r="J163"/>
  <c r="BK143"/>
  <c r="J127"/>
  <c r="J137"/>
  <c r="BK167"/>
  <c r="BK149"/>
  <c r="J177"/>
  <c r="J185"/>
  <c i="6" r="J144"/>
  <c r="J142"/>
  <c r="BK178"/>
  <c r="BK184"/>
  <c r="J186"/>
  <c r="BK174"/>
  <c r="BK146"/>
  <c i="7" r="J157"/>
  <c r="J165"/>
  <c r="J171"/>
  <c r="J133"/>
  <c r="J153"/>
  <c i="8" r="BK135"/>
  <c i="9" r="BK180"/>
  <c r="J193"/>
  <c r="J174"/>
  <c r="J142"/>
  <c r="BK128"/>
  <c r="J154"/>
  <c r="J191"/>
  <c r="J162"/>
  <c r="J132"/>
  <c r="BK142"/>
  <c i="10" r="BK146"/>
  <c r="J164"/>
  <c r="BK130"/>
  <c r="J136"/>
  <c i="12" r="BK129"/>
  <c i="13" r="J150"/>
  <c r="BK180"/>
  <c r="BK128"/>
  <c r="BK150"/>
  <c r="J172"/>
  <c r="BK144"/>
  <c i="14" r="BK148"/>
  <c r="J158"/>
  <c r="J156"/>
  <c r="J142"/>
  <c r="BK183"/>
  <c r="BK132"/>
  <c r="J128"/>
  <c i="15" r="J180"/>
  <c r="BK146"/>
  <c r="BK172"/>
  <c r="J185"/>
  <c r="BK158"/>
  <c i="16" r="BK155"/>
  <c r="J185"/>
  <c r="J135"/>
  <c r="BK157"/>
  <c r="BK183"/>
  <c i="17" r="BK137"/>
  <c i="18" r="BK129"/>
  <c i="19" r="BK162"/>
  <c r="BK142"/>
  <c r="BK132"/>
  <c r="J140"/>
  <c i="20" r="J155"/>
  <c r="J143"/>
  <c r="J151"/>
  <c r="BK147"/>
  <c r="J163"/>
  <c r="BK159"/>
  <c r="J157"/>
  <c i="21" r="J129"/>
  <c r="BK149"/>
  <c r="J181"/>
  <c r="J175"/>
  <c r="J153"/>
  <c r="J131"/>
  <c i="23" r="BK123"/>
  <c i="24" r="BK226"/>
  <c r="J159"/>
  <c r="BK137"/>
  <c r="J171"/>
  <c r="J139"/>
  <c r="BK139"/>
  <c i="25" r="J129"/>
  <c r="BK131"/>
  <c i="26" r="J294"/>
  <c r="J210"/>
  <c r="J311"/>
  <c r="J339"/>
  <c r="J258"/>
  <c r="J156"/>
  <c r="BK267"/>
  <c r="BK210"/>
  <c r="J153"/>
  <c i="27" r="J338"/>
  <c r="BK270"/>
  <c r="J243"/>
  <c r="J174"/>
  <c r="BK135"/>
  <c r="BK359"/>
  <c r="BK273"/>
  <c r="BK153"/>
  <c r="J347"/>
  <c r="J264"/>
  <c r="BK171"/>
  <c r="J135"/>
  <c r="J270"/>
  <c r="J120"/>
  <c r="J325"/>
  <c r="J156"/>
  <c r="J258"/>
  <c r="J319"/>
  <c r="BK329"/>
  <c r="J150"/>
  <c i="28" r="J132"/>
  <c r="J204"/>
  <c r="BK285"/>
  <c r="J324"/>
  <c r="J249"/>
  <c r="BK165"/>
  <c r="BK339"/>
  <c r="J147"/>
  <c r="BK318"/>
  <c r="BK168"/>
  <c i="29" r="J319"/>
  <c r="BK326"/>
  <c r="BK153"/>
  <c r="J300"/>
  <c r="J204"/>
  <c r="J235"/>
  <c r="J279"/>
  <c r="BK321"/>
  <c r="J144"/>
  <c i="30" r="BK159"/>
  <c r="BK210"/>
  <c r="BK192"/>
  <c r="J141"/>
  <c r="BK255"/>
  <c r="J135"/>
  <c i="31" r="J287"/>
  <c r="J186"/>
  <c r="BK321"/>
  <c r="BK244"/>
  <c r="J192"/>
  <c r="J340"/>
  <c r="J168"/>
  <c r="J321"/>
  <c r="BK201"/>
  <c r="BK132"/>
  <c r="J284"/>
  <c r="J189"/>
  <c r="BK278"/>
  <c r="BK120"/>
  <c r="J299"/>
  <c r="J195"/>
  <c r="J309"/>
  <c r="J180"/>
  <c i="32" r="BK231"/>
  <c r="J126"/>
  <c r="BK246"/>
  <c r="BK258"/>
  <c r="J141"/>
  <c r="J261"/>
  <c r="BK132"/>
  <c r="J213"/>
  <c r="BK216"/>
  <c r="BK315"/>
  <c r="BK207"/>
  <c r="J357"/>
  <c r="J249"/>
  <c r="J138"/>
  <c r="J306"/>
  <c r="J171"/>
  <c r="J354"/>
  <c r="J225"/>
  <c i="33" r="BK210"/>
  <c r="J207"/>
  <c r="BK225"/>
  <c r="J153"/>
  <c r="J204"/>
  <c r="BK234"/>
  <c r="J198"/>
  <c r="BK117"/>
  <c r="BK195"/>
  <c r="BK129"/>
  <c r="BK186"/>
  <c i="34" r="BK261"/>
  <c r="J192"/>
  <c r="J255"/>
  <c r="BK216"/>
  <c r="BK120"/>
  <c r="BK234"/>
  <c r="BK213"/>
  <c r="BK162"/>
  <c r="BK192"/>
  <c r="BK186"/>
  <c r="BK189"/>
  <c r="J204"/>
  <c i="35" r="BK195"/>
  <c r="BK135"/>
  <c r="BK171"/>
  <c r="J117"/>
  <c r="BK162"/>
  <c r="BK240"/>
  <c r="BK168"/>
  <c r="BK189"/>
  <c i="36" r="BK299"/>
  <c r="BK179"/>
  <c r="J205"/>
  <c r="J134"/>
  <c r="J278"/>
  <c r="BK214"/>
  <c r="BK152"/>
  <c r="J299"/>
  <c r="J247"/>
  <c r="J258"/>
  <c r="J268"/>
  <c r="BK160"/>
  <c i="37" r="J117"/>
  <c r="BK127"/>
  <c i="2" r="F40"/>
  <c r="BK151"/>
  <c r="F39"/>
  <c i="4" r="J170"/>
  <c r="BK199"/>
  <c r="BK130"/>
  <c r="J188"/>
  <c i="5" r="BK171"/>
  <c r="BK161"/>
  <c r="BK163"/>
  <c r="J161"/>
  <c r="J133"/>
  <c r="J129"/>
  <c i="6" r="J148"/>
  <c r="J154"/>
  <c r="J130"/>
  <c r="J188"/>
  <c r="J162"/>
  <c i="7" r="BK155"/>
  <c r="BK175"/>
  <c r="J159"/>
  <c r="J143"/>
  <c r="BK165"/>
  <c i="8" r="J129"/>
  <c i="9" r="BK193"/>
  <c i="10" r="BK182"/>
  <c r="J174"/>
  <c r="BK156"/>
  <c i="11" r="J173"/>
  <c r="J165"/>
  <c r="BK149"/>
  <c r="J161"/>
  <c r="BK129"/>
  <c i="12" r="BK125"/>
  <c i="13" r="J142"/>
  <c r="J168"/>
  <c r="J176"/>
  <c r="BK148"/>
  <c r="BK168"/>
  <c r="J146"/>
  <c i="14" r="J176"/>
  <c r="BK178"/>
  <c r="BK172"/>
  <c r="BK166"/>
  <c r="J148"/>
  <c r="BK154"/>
  <c r="BK168"/>
  <c i="15" r="BK152"/>
  <c r="J178"/>
  <c r="J136"/>
  <c r="BK164"/>
  <c r="J164"/>
  <c r="BK140"/>
  <c i="16" r="J175"/>
  <c r="J139"/>
  <c r="BK177"/>
  <c r="BK175"/>
  <c r="BK187"/>
  <c r="J159"/>
  <c r="J165"/>
  <c i="17" r="J133"/>
  <c i="19" r="J162"/>
  <c r="J150"/>
  <c r="J146"/>
  <c r="BK180"/>
  <c r="J144"/>
  <c i="20" r="J133"/>
  <c r="J173"/>
  <c r="J169"/>
  <c r="BK149"/>
  <c r="BK171"/>
  <c r="BK139"/>
  <c i="21" r="BK141"/>
  <c r="BK163"/>
  <c r="BK175"/>
  <c r="J145"/>
  <c r="BK171"/>
  <c r="BK133"/>
  <c r="BK161"/>
  <c i="23" r="J121"/>
  <c i="24" r="BK188"/>
  <c r="J146"/>
  <c r="J215"/>
  <c r="J196"/>
  <c r="J157"/>
  <c r="BK215"/>
  <c r="BK241"/>
  <c r="J209"/>
  <c r="J178"/>
  <c r="J137"/>
  <c i="25" r="BK148"/>
  <c r="J146"/>
  <c r="BK140"/>
  <c i="26" r="J225"/>
  <c r="BK177"/>
  <c r="J240"/>
  <c r="BK225"/>
  <c r="J117"/>
  <c r="J273"/>
  <c r="BK204"/>
  <c i="27" r="BK308"/>
  <c r="BK198"/>
  <c r="J335"/>
  <c r="J207"/>
  <c r="BK321"/>
  <c r="BK195"/>
  <c r="BK338"/>
  <c r="J192"/>
  <c r="BK230"/>
  <c r="BK246"/>
  <c r="J344"/>
  <c i="28" r="BK174"/>
  <c r="BK219"/>
  <c r="J291"/>
  <c r="J336"/>
  <c r="BK279"/>
  <c r="BK159"/>
  <c r="J318"/>
  <c r="BK321"/>
  <c r="J234"/>
  <c i="29" r="J302"/>
  <c r="J321"/>
  <c r="BK138"/>
  <c r="BK335"/>
  <c r="BK308"/>
  <c r="BK210"/>
  <c r="J231"/>
  <c r="BK120"/>
  <c r="BK222"/>
  <c r="BK285"/>
  <c r="BK159"/>
  <c r="J285"/>
  <c r="BK123"/>
  <c r="BK189"/>
  <c r="J213"/>
  <c r="BK319"/>
  <c r="J147"/>
  <c i="30" r="J237"/>
  <c r="J132"/>
  <c r="BK249"/>
  <c r="BK120"/>
  <c r="J186"/>
  <c r="J285"/>
  <c r="J204"/>
  <c r="BK288"/>
  <c r="BK153"/>
  <c r="J153"/>
  <c r="J273"/>
  <c r="BK162"/>
  <c i="31" r="BK237"/>
  <c r="J254"/>
  <c r="J302"/>
  <c r="BK150"/>
  <c r="J241"/>
  <c r="J117"/>
  <c r="J135"/>
  <c r="J174"/>
  <c r="J313"/>
  <c r="J355"/>
  <c r="J296"/>
  <c r="J326"/>
  <c r="BK231"/>
  <c r="BK272"/>
  <c i="32" r="J204"/>
  <c r="J309"/>
  <c r="BK366"/>
  <c r="J360"/>
  <c r="J144"/>
  <c r="BK303"/>
  <c r="BK159"/>
  <c r="BK297"/>
  <c r="J165"/>
  <c r="J294"/>
  <c r="BK240"/>
  <c r="BK342"/>
  <c r="J156"/>
  <c r="J288"/>
  <c r="BK168"/>
  <c r="J207"/>
  <c r="J327"/>
  <c r="J177"/>
  <c i="33" r="J135"/>
  <c r="BK204"/>
  <c r="J201"/>
  <c r="J213"/>
  <c r="BK180"/>
  <c r="J237"/>
  <c r="BK243"/>
  <c r="J123"/>
  <c i="34" r="BK207"/>
  <c r="J261"/>
  <c i="36" r="J264"/>
  <c r="J189"/>
  <c r="BK364"/>
  <c r="J195"/>
  <c r="J364"/>
  <c r="J321"/>
  <c r="J356"/>
  <c r="BK234"/>
  <c i="37" r="J127"/>
  <c r="BK131"/>
  <c i="34" r="BK165"/>
  <c r="J126"/>
  <c r="BK225"/>
  <c i="35" r="J219"/>
  <c r="BK219"/>
  <c i="36" r="BK207"/>
  <c r="BK131"/>
  <c r="J276"/>
  <c r="J207"/>
  <c r="J359"/>
  <c r="BK287"/>
  <c r="J354"/>
  <c r="BK222"/>
  <c r="BK146"/>
  <c r="BK205"/>
  <c r="J171"/>
  <c r="BK334"/>
  <c r="J272"/>
  <c r="BK199"/>
  <c r="J367"/>
  <c r="J289"/>
  <c r="BK203"/>
  <c r="J131"/>
  <c r="BK338"/>
  <c r="J250"/>
  <c r="J240"/>
  <c r="J237"/>
  <c i="37" r="BK123"/>
  <c r="BK121"/>
  <c i="2" r="BK173"/>
  <c i="1" r="AS124"/>
  <c i="2" r="J141"/>
  <c r="J169"/>
  <c r="BK171"/>
  <c r="J159"/>
  <c r="J151"/>
  <c r="J131"/>
  <c i="3" r="BK129"/>
  <c i="4" r="J132"/>
  <c r="J182"/>
  <c r="BK140"/>
  <c r="J180"/>
  <c r="J140"/>
  <c r="BK134"/>
  <c r="J138"/>
  <c i="5" r="BK183"/>
  <c r="J179"/>
  <c r="J153"/>
  <c r="J149"/>
  <c i="6" r="BK150"/>
  <c r="BK158"/>
  <c r="J166"/>
  <c r="J140"/>
  <c r="BK168"/>
  <c r="BK132"/>
  <c i="7" r="J155"/>
  <c r="J161"/>
  <c r="BK177"/>
  <c r="J163"/>
  <c i="8" r="BK131"/>
  <c i="9" r="BK168"/>
  <c r="BK191"/>
  <c r="J158"/>
  <c r="BK134"/>
  <c r="BK164"/>
  <c r="BK182"/>
  <c r="J166"/>
  <c r="J134"/>
  <c i="10" r="J180"/>
  <c r="J168"/>
  <c r="BK154"/>
  <c r="J130"/>
  <c r="J156"/>
  <c i="11" r="BK167"/>
  <c r="BK171"/>
  <c r="J153"/>
  <c r="J155"/>
  <c r="BK173"/>
  <c r="BK137"/>
  <c i="12" r="BK127"/>
  <c i="13" r="J170"/>
  <c r="BK136"/>
  <c r="BK152"/>
  <c r="J134"/>
  <c r="J158"/>
  <c i="14" r="J132"/>
  <c r="BK140"/>
  <c r="J170"/>
  <c r="J168"/>
  <c r="J178"/>
  <c i="15" r="BK182"/>
  <c r="BK148"/>
  <c r="BK156"/>
  <c r="BK134"/>
  <c r="BK128"/>
  <c r="J154"/>
  <c i="16" r="J143"/>
  <c r="BK163"/>
  <c r="J173"/>
  <c r="BK129"/>
  <c r="BK137"/>
  <c i="17" r="BK129"/>
  <c i="19" r="J156"/>
  <c r="BK186"/>
  <c r="J148"/>
  <c r="J186"/>
  <c r="BK146"/>
  <c i="20" r="BK143"/>
  <c r="J141"/>
  <c r="BK157"/>
  <c r="J139"/>
  <c r="J137"/>
  <c r="BK155"/>
  <c i="21" r="J127"/>
  <c r="J133"/>
  <c r="BK151"/>
  <c r="J167"/>
  <c r="BK153"/>
  <c r="J147"/>
  <c i="22" r="J129"/>
  <c i="23" r="BK119"/>
  <c i="24" r="BK229"/>
  <c r="BK178"/>
  <c r="BK212"/>
  <c r="BK185"/>
  <c r="BK159"/>
  <c r="BK219"/>
  <c r="BK244"/>
  <c r="J219"/>
  <c r="J192"/>
  <c r="BK166"/>
  <c r="J135"/>
  <c r="BK153"/>
  <c i="25" r="J157"/>
  <c r="BK157"/>
  <c r="J140"/>
  <c i="26" r="J317"/>
  <c r="BK240"/>
  <c r="J195"/>
  <c r="BK258"/>
  <c r="BK243"/>
  <c r="J270"/>
  <c r="BK120"/>
  <c r="BK186"/>
  <c r="J222"/>
  <c r="BK180"/>
  <c r="J349"/>
  <c r="J335"/>
  <c r="BK159"/>
  <c r="BK349"/>
  <c r="BK329"/>
  <c r="BK219"/>
  <c r="BK326"/>
  <c r="BK249"/>
  <c r="BK332"/>
  <c r="J255"/>
  <c r="J144"/>
  <c r="J261"/>
  <c r="J198"/>
  <c i="27" r="BK192"/>
  <c r="J144"/>
  <c r="J315"/>
  <c r="BK180"/>
  <c r="J362"/>
  <c r="J255"/>
  <c r="BK138"/>
  <c r="BK315"/>
  <c r="J195"/>
  <c r="BK335"/>
  <c r="J132"/>
  <c r="BK249"/>
  <c r="J285"/>
  <c r="BK303"/>
  <c r="BK186"/>
  <c r="BK327"/>
  <c r="BK232"/>
  <c r="J323"/>
  <c r="BK207"/>
  <c i="28" r="BK291"/>
  <c r="J168"/>
  <c r="J258"/>
  <c r="J297"/>
  <c r="J171"/>
  <c r="BK186"/>
  <c r="BK240"/>
  <c r="BK189"/>
  <c r="J129"/>
  <c r="BK171"/>
  <c r="BK288"/>
  <c r="J339"/>
  <c r="BK231"/>
  <c r="J141"/>
  <c r="BK336"/>
  <c r="BK144"/>
  <c r="BK324"/>
  <c r="J216"/>
  <c i="29" r="J304"/>
  <c r="J153"/>
  <c r="J168"/>
  <c r="J308"/>
  <c r="BK150"/>
  <c r="J316"/>
  <c r="BK213"/>
  <c r="J264"/>
  <c r="BK228"/>
  <c r="BK117"/>
  <c r="BK156"/>
  <c r="J335"/>
  <c r="BK126"/>
  <c r="J270"/>
  <c r="BK329"/>
  <c r="J162"/>
  <c r="BK240"/>
  <c r="J117"/>
  <c r="J233"/>
  <c i="30" r="J249"/>
  <c r="J225"/>
  <c r="BK123"/>
  <c r="BK156"/>
  <c i="31" r="BK234"/>
  <c r="J126"/>
  <c r="BK269"/>
  <c r="BK358"/>
  <c r="BK168"/>
  <c r="J269"/>
  <c r="J183"/>
  <c r="J317"/>
  <c r="BK198"/>
  <c r="BK228"/>
  <c r="J337"/>
  <c r="BK204"/>
  <c r="BK249"/>
  <c r="BK326"/>
  <c r="J204"/>
  <c r="J358"/>
  <c r="BK290"/>
  <c r="BK192"/>
  <c r="J219"/>
  <c i="32" r="BK192"/>
  <c r="BK198"/>
  <c r="J366"/>
  <c r="BK339"/>
  <c r="J153"/>
  <c r="J333"/>
  <c r="J252"/>
  <c r="J336"/>
  <c r="J228"/>
  <c r="J315"/>
  <c r="J312"/>
  <c r="J237"/>
  <c r="BK345"/>
  <c r="J159"/>
  <c r="BK270"/>
  <c r="J120"/>
  <c r="BK243"/>
  <c r="BK174"/>
  <c i="33" r="J132"/>
  <c r="BK159"/>
  <c r="J144"/>
  <c r="BK189"/>
  <c r="BK177"/>
  <c r="BK240"/>
  <c r="BK138"/>
  <c r="J141"/>
  <c i="34" r="BK228"/>
  <c r="BK168"/>
  <c r="J177"/>
  <c r="BK201"/>
  <c r="J252"/>
  <c r="J219"/>
  <c r="BK132"/>
  <c r="J183"/>
  <c r="J162"/>
  <c r="BK180"/>
  <c r="J180"/>
  <c r="BK126"/>
  <c i="35" r="BK165"/>
  <c r="J186"/>
  <c r="J192"/>
  <c r="J237"/>
  <c r="BK150"/>
  <c r="BK198"/>
  <c r="BK177"/>
  <c r="J129"/>
  <c r="J177"/>
  <c r="BK204"/>
  <c i="36" r="BK361"/>
  <c r="BK237"/>
  <c r="J297"/>
  <c r="BK324"/>
  <c r="BK231"/>
  <c i="37" r="J135"/>
  <c r="BK133"/>
  <c i="2" r="F41"/>
  <c r="BK161"/>
  <c r="J153"/>
  <c r="BK141"/>
  <c i="1" r="AS119"/>
  <c i="3" r="J131"/>
  <c i="4" r="J192"/>
  <c r="J195"/>
  <c r="BK168"/>
  <c r="BK188"/>
  <c r="J154"/>
  <c r="BK150"/>
  <c r="BK192"/>
  <c r="BK186"/>
  <c r="J174"/>
  <c r="BK148"/>
  <c i="5" r="BK181"/>
  <c r="J135"/>
  <c r="J171"/>
  <c r="BK135"/>
  <c r="J175"/>
  <c r="J169"/>
  <c i="6" r="J178"/>
  <c r="BK170"/>
  <c r="BK136"/>
  <c r="BK156"/>
  <c r="J160"/>
  <c r="J174"/>
  <c r="J150"/>
  <c r="BK140"/>
  <c i="7" r="BK159"/>
  <c r="J147"/>
  <c r="BK173"/>
  <c r="BK163"/>
  <c r="BK151"/>
  <c r="J145"/>
  <c i="8" r="J131"/>
  <c r="J135"/>
  <c i="9" r="J172"/>
  <c r="BK158"/>
  <c r="J180"/>
  <c r="BK160"/>
  <c r="J140"/>
  <c r="BK184"/>
  <c r="BK148"/>
  <c r="J189"/>
  <c r="J168"/>
  <c r="BK154"/>
  <c r="BK144"/>
  <c r="J152"/>
  <c i="10" r="J185"/>
  <c r="BK168"/>
  <c r="J152"/>
  <c r="BK164"/>
  <c r="BK142"/>
  <c r="BK176"/>
  <c r="BK174"/>
  <c r="J146"/>
  <c r="BK138"/>
  <c i="11" r="BK161"/>
  <c r="J157"/>
  <c r="J151"/>
  <c r="J137"/>
  <c r="J139"/>
  <c r="BK155"/>
  <c r="BK131"/>
  <c i="12" r="J131"/>
  <c i="13" r="J187"/>
  <c r="BK158"/>
  <c r="J191"/>
  <c r="BK134"/>
  <c r="BK172"/>
  <c r="BK154"/>
  <c r="J189"/>
  <c r="J166"/>
  <c r="J156"/>
  <c r="BK132"/>
  <c i="14" r="BK174"/>
  <c r="BK144"/>
  <c r="J134"/>
  <c r="BK164"/>
  <c r="J174"/>
  <c r="J152"/>
  <c r="J144"/>
  <c r="J130"/>
  <c r="J164"/>
  <c i="15" r="J156"/>
  <c r="J158"/>
  <c r="J142"/>
  <c r="BK185"/>
  <c r="J134"/>
  <c r="J166"/>
  <c r="J146"/>
  <c i="16" r="J171"/>
  <c r="J183"/>
  <c r="J161"/>
  <c r="J163"/>
  <c r="BK171"/>
  <c r="BK131"/>
  <c r="BK185"/>
  <c i="17" r="J137"/>
  <c i="18" r="BK127"/>
  <c i="19" r="J180"/>
  <c r="J174"/>
  <c r="J132"/>
  <c r="J178"/>
  <c r="BK188"/>
  <c r="J193"/>
  <c r="BK158"/>
  <c r="BK193"/>
  <c i="20" r="BK165"/>
  <c r="BK167"/>
  <c r="J161"/>
  <c r="J159"/>
  <c r="J183"/>
  <c r="J177"/>
  <c i="24" r="BK201"/>
  <c r="BK173"/>
  <c r="BK235"/>
  <c r="J238"/>
  <c r="J212"/>
  <c r="J173"/>
  <c r="J166"/>
  <c r="J132"/>
  <c i="25" r="J134"/>
  <c r="BK144"/>
  <c i="26" r="BK306"/>
  <c r="J219"/>
  <c r="BK291"/>
  <c r="J186"/>
  <c r="J177"/>
  <c r="J123"/>
  <c r="J189"/>
  <c r="BK129"/>
  <c r="BK261"/>
  <c r="BK132"/>
  <c r="BK234"/>
  <c r="J329"/>
  <c r="BK255"/>
  <c r="J341"/>
  <c r="BK237"/>
  <c r="BK141"/>
  <c r="J252"/>
  <c r="J183"/>
  <c i="27" r="J333"/>
  <c r="J282"/>
  <c r="J213"/>
  <c r="BK165"/>
  <c r="J117"/>
  <c r="BK276"/>
  <c r="BK159"/>
  <c r="J331"/>
  <c r="J252"/>
  <c r="BK147"/>
  <c r="BK311"/>
  <c r="J171"/>
  <c r="BK252"/>
  <c r="J288"/>
  <c r="J177"/>
  <c r="J228"/>
  <c r="J299"/>
  <c r="BK216"/>
  <c r="J232"/>
  <c i="28" r="J282"/>
  <c r="J165"/>
  <c r="BK306"/>
  <c r="BK210"/>
  <c r="BK195"/>
  <c r="J264"/>
  <c r="J222"/>
  <c r="J252"/>
  <c r="BK177"/>
  <c r="BK222"/>
  <c r="J315"/>
  <c r="J198"/>
  <c r="J120"/>
  <c r="BK225"/>
  <c r="J255"/>
  <c r="BK120"/>
  <c i="29" r="J135"/>
  <c r="J126"/>
  <c r="J177"/>
  <c r="BK201"/>
  <c r="J252"/>
  <c r="BK306"/>
  <c r="J171"/>
  <c r="J353"/>
  <c r="BK273"/>
  <c r="J120"/>
  <c r="BK261"/>
  <c r="BK347"/>
  <c r="BK141"/>
  <c r="J207"/>
  <c r="BK294"/>
  <c i="30" r="J246"/>
  <c r="BK195"/>
  <c r="J207"/>
  <c r="J123"/>
  <c r="BK183"/>
  <c r="BK177"/>
  <c r="J276"/>
  <c r="BK186"/>
  <c r="J156"/>
  <c r="BK273"/>
  <c r="BK261"/>
  <c r="BK135"/>
  <c i="31" r="BK189"/>
  <c r="J307"/>
  <c r="J132"/>
  <c r="BK171"/>
  <c r="BK263"/>
  <c r="BK305"/>
  <c r="BK346"/>
  <c r="J328"/>
  <c r="BK177"/>
  <c r="BK162"/>
  <c r="BK317"/>
  <c r="J210"/>
  <c r="BK299"/>
  <c r="J123"/>
  <c r="J305"/>
  <c r="BK222"/>
  <c r="BK307"/>
  <c i="32" r="BK228"/>
  <c r="J147"/>
  <c r="J168"/>
  <c r="J300"/>
  <c r="BK255"/>
  <c r="BK117"/>
  <c r="BK291"/>
  <c r="BK234"/>
  <c r="BK309"/>
  <c r="BK219"/>
  <c r="J219"/>
  <c r="J282"/>
  <c r="BK141"/>
  <c r="BK279"/>
  <c r="J174"/>
  <c r="BK300"/>
  <c r="BK249"/>
  <c r="J195"/>
  <c r="BK237"/>
  <c i="33" r="J138"/>
  <c r="BK207"/>
  <c r="J186"/>
  <c r="BK216"/>
  <c r="J243"/>
  <c r="J150"/>
  <c r="BK144"/>
  <c r="J168"/>
  <c i="34" r="BK195"/>
  <c r="BK258"/>
  <c r="BK252"/>
  <c r="J249"/>
  <c r="J210"/>
  <c r="BK249"/>
  <c r="BK231"/>
  <c r="J171"/>
  <c r="J129"/>
  <c r="J159"/>
  <c r="J168"/>
  <c r="BK159"/>
  <c r="J165"/>
  <c i="35" r="J240"/>
  <c r="BK147"/>
  <c i="36" r="BK297"/>
  <c r="BK356"/>
  <c r="J185"/>
  <c r="BK311"/>
  <c r="J155"/>
  <c r="BK330"/>
  <c r="J254"/>
  <c r="J228"/>
  <c r="J149"/>
  <c r="J224"/>
  <c r="BK359"/>
  <c r="BK313"/>
  <c r="BK209"/>
  <c r="BK143"/>
  <c r="J328"/>
  <c r="J197"/>
  <c r="BK340"/>
  <c r="BK247"/>
  <c r="BK305"/>
  <c i="1" r="AS138"/>
  <c r="AS103"/>
  <c i="2" r="J138"/>
  <c r="BK177"/>
  <c r="J167"/>
  <c r="BK157"/>
  <c r="BK147"/>
  <c r="BK133"/>
  <c i="3" r="BK133"/>
  <c i="4" r="J190"/>
  <c r="BK180"/>
  <c r="BK156"/>
  <c r="J162"/>
  <c r="J152"/>
  <c r="BK138"/>
  <c i="5" r="BK127"/>
  <c r="BK185"/>
  <c r="J151"/>
  <c r="J173"/>
  <c r="BK137"/>
  <c i="6" r="BK182"/>
  <c r="J168"/>
  <c r="J156"/>
  <c r="J176"/>
  <c r="J134"/>
  <c i="7" r="J131"/>
  <c r="J167"/>
  <c r="J135"/>
  <c r="J129"/>
  <c i="10" r="J138"/>
  <c r="BK140"/>
  <c r="BK144"/>
  <c r="J154"/>
  <c i="11" r="BK169"/>
  <c r="J159"/>
  <c r="BK157"/>
  <c r="BK163"/>
  <c r="BK141"/>
  <c r="BK145"/>
  <c i="12" r="J129"/>
  <c i="13" r="BK174"/>
  <c r="J128"/>
  <c r="J162"/>
  <c r="BK162"/>
  <c r="J174"/>
  <c r="BK138"/>
  <c i="14" r="J154"/>
  <c r="J172"/>
  <c r="BK126"/>
  <c r="BK142"/>
  <c r="J160"/>
  <c r="BK134"/>
  <c r="J126"/>
  <c r="J150"/>
  <c i="15" r="BK178"/>
  <c r="J126"/>
  <c r="J152"/>
  <c r="J187"/>
  <c r="BK132"/>
  <c r="J162"/>
  <c r="BK136"/>
  <c i="16" r="BK133"/>
  <c r="BK141"/>
  <c r="BK181"/>
  <c r="J145"/>
  <c i="17" r="BK135"/>
  <c i="19" r="J182"/>
  <c r="BK168"/>
  <c r="J158"/>
  <c r="BK150"/>
  <c r="J134"/>
  <c r="J166"/>
  <c r="J172"/>
  <c i="20" r="BK181"/>
  <c r="BK169"/>
  <c r="BK161"/>
  <c r="J185"/>
  <c r="J147"/>
  <c r="J129"/>
  <c r="J131"/>
  <c i="21" r="BK125"/>
  <c r="J135"/>
  <c r="J177"/>
  <c r="BK157"/>
  <c r="J159"/>
  <c r="J163"/>
  <c r="J165"/>
  <c r="J141"/>
  <c i="22" r="J127"/>
  <c i="24" r="J229"/>
  <c r="BK190"/>
  <c r="BK148"/>
  <c r="J169"/>
  <c r="BK223"/>
  <c r="J190"/>
  <c r="J153"/>
  <c r="J144"/>
  <c i="25" r="J144"/>
  <c r="J148"/>
  <c r="BK146"/>
  <c i="26" r="BK264"/>
  <c r="J192"/>
  <c r="J135"/>
  <c r="BK183"/>
  <c r="BK213"/>
  <c r="BK303"/>
  <c r="J279"/>
  <c r="J204"/>
  <c r="BK352"/>
  <c r="BK308"/>
  <c r="J120"/>
  <c i="27" r="J147"/>
  <c r="BK301"/>
  <c r="BK162"/>
  <c r="BK319"/>
  <c r="J186"/>
  <c r="BK344"/>
  <c r="J129"/>
  <c r="BK168"/>
  <c r="BK356"/>
  <c r="BK305"/>
  <c r="J305"/>
  <c r="BK264"/>
  <c r="J341"/>
  <c r="J294"/>
  <c r="J219"/>
  <c r="BK235"/>
  <c i="28" r="BK276"/>
  <c r="BK180"/>
  <c r="J279"/>
  <c r="BK270"/>
  <c r="J174"/>
  <c r="BK192"/>
  <c r="BK246"/>
  <c r="J138"/>
  <c r="BK300"/>
  <c r="BK123"/>
  <c r="BK252"/>
  <c r="BK150"/>
  <c r="BK330"/>
  <c r="J276"/>
  <c i="29" r="J132"/>
  <c r="J150"/>
  <c r="J198"/>
  <c r="J338"/>
  <c r="BK270"/>
  <c r="BK174"/>
  <c r="J255"/>
  <c r="BK204"/>
  <c r="BK279"/>
  <c r="J159"/>
  <c r="BK282"/>
  <c r="J344"/>
  <c r="J180"/>
  <c r="J306"/>
  <c r="J138"/>
  <c r="BK168"/>
  <c r="BK314"/>
  <c i="30" r="J180"/>
  <c r="BK198"/>
  <c r="J216"/>
  <c r="BK144"/>
  <c r="BK225"/>
  <c r="BK147"/>
  <c r="J222"/>
  <c r="J147"/>
  <c r="J252"/>
  <c r="J171"/>
  <c r="J195"/>
  <c r="J258"/>
  <c r="BK213"/>
  <c i="31" r="BK284"/>
  <c r="BK186"/>
  <c r="BK123"/>
  <c r="J147"/>
  <c r="BK275"/>
  <c r="BK156"/>
  <c r="BK309"/>
  <c r="BK126"/>
  <c r="BK135"/>
  <c r="BK241"/>
  <c r="BK355"/>
  <c r="BK159"/>
  <c r="BK302"/>
  <c r="J201"/>
  <c r="BK195"/>
  <c r="J278"/>
  <c r="BK313"/>
  <c i="32" r="J267"/>
  <c r="BK144"/>
  <c r="BK165"/>
  <c r="J255"/>
  <c r="J183"/>
  <c r="J321"/>
  <c r="BK162"/>
  <c r="BK318"/>
  <c r="BK267"/>
  <c r="BK354"/>
  <c r="BK273"/>
  <c i="33" r="J225"/>
  <c r="J156"/>
  <c r="BK171"/>
  <c r="J231"/>
  <c r="BK162"/>
  <c i="34" r="BK204"/>
  <c r="BK147"/>
  <c r="J207"/>
  <c r="J231"/>
  <c r="J147"/>
  <c r="BK255"/>
  <c r="J228"/>
  <c r="J144"/>
  <c r="BK135"/>
  <c r="BK222"/>
  <c r="BK156"/>
  <c r="BK198"/>
  <c r="J198"/>
  <c r="BK171"/>
  <c r="BK129"/>
  <c i="35" r="BK222"/>
  <c r="BK216"/>
  <c r="BK192"/>
  <c r="BK213"/>
  <c r="J249"/>
  <c r="BK156"/>
  <c r="BK141"/>
  <c r="J198"/>
  <c r="J132"/>
  <c r="BK237"/>
  <c r="BK186"/>
  <c r="BK234"/>
  <c r="BK201"/>
  <c r="J135"/>
  <c i="36" r="J350"/>
  <c r="BK201"/>
  <c r="BK318"/>
  <c r="BK195"/>
  <c r="BK149"/>
  <c r="BK315"/>
  <c r="BK274"/>
  <c r="J181"/>
  <c r="BK348"/>
  <c r="J280"/>
  <c r="BK181"/>
  <c r="BK242"/>
  <c r="BK212"/>
  <c r="BK136"/>
  <c r="J231"/>
  <c r="J183"/>
  <c r="J348"/>
  <c r="BK289"/>
  <c r="BK197"/>
  <c r="BK369"/>
  <c r="BK284"/>
  <c r="J201"/>
  <c r="BK129"/>
  <c r="BK302"/>
  <c r="BK268"/>
  <c r="J330"/>
  <c r="J217"/>
  <c r="J193"/>
  <c i="37" r="BK129"/>
  <c r="J129"/>
  <c i="1" r="AU119"/>
  <c i="2" l="1" r="R140"/>
  <c i="4" r="P127"/>
  <c i="8" r="P128"/>
  <c r="P127"/>
  <c r="P126"/>
  <c i="1" r="AU108"/>
  <c i="10" r="P184"/>
  <c i="12" r="P124"/>
  <c i="1" r="AU116"/>
  <c i="18" r="BK126"/>
  <c r="J126"/>
  <c r="J101"/>
  <c i="20" r="T124"/>
  <c i="21" r="R124"/>
  <c i="22" r="T126"/>
  <c r="T125"/>
  <c i="23" r="R118"/>
  <c r="R117"/>
  <c i="24" r="P162"/>
  <c r="R187"/>
  <c i="25" r="BK126"/>
  <c r="J126"/>
  <c r="J100"/>
  <c i="28" r="T116"/>
  <c i="6" r="T129"/>
  <c r="T127"/>
  <c i="7" r="P137"/>
  <c r="P128"/>
  <c i="8" r="R128"/>
  <c r="R127"/>
  <c r="R126"/>
  <c i="9" r="P127"/>
  <c i="13" r="R184"/>
  <c r="R125"/>
  <c i="16" r="P152"/>
  <c i="17" r="R128"/>
  <c r="R127"/>
  <c r="R126"/>
  <c i="19" r="T127"/>
  <c r="T126"/>
  <c i="20" r="P124"/>
  <c i="1" r="AU132"/>
  <c i="21" r="P124"/>
  <c i="1" r="AU134"/>
  <c i="22" r="P126"/>
  <c r="P125"/>
  <c i="1" r="AU136"/>
  <c i="24" r="BK141"/>
  <c r="J141"/>
  <c r="J101"/>
  <c r="P187"/>
  <c i="25" r="T126"/>
  <c r="T125"/>
  <c i="30" r="T116"/>
  <c i="32" r="R116"/>
  <c i="36" r="P142"/>
  <c r="R227"/>
  <c r="T301"/>
  <c i="2" r="P135"/>
  <c r="P128"/>
  <c i="4" r="R127"/>
  <c i="7" r="BK142"/>
  <c r="J142"/>
  <c r="J103"/>
  <c i="9" r="R186"/>
  <c i="10" r="R184"/>
  <c i="16" r="R147"/>
  <c r="R128"/>
  <c r="R127"/>
  <c i="17" r="T128"/>
  <c r="T127"/>
  <c r="T126"/>
  <c i="18" r="P126"/>
  <c r="P125"/>
  <c i="1" r="AU128"/>
  <c i="21" r="T124"/>
  <c i="23" r="T118"/>
  <c r="T117"/>
  <c i="24" r="R162"/>
  <c r="BK222"/>
  <c r="J222"/>
  <c r="J107"/>
  <c i="29" r="T116"/>
  <c i="33" r="P116"/>
  <c i="1" r="AU148"/>
  <c i="34" r="P116"/>
  <c i="1" r="AU149"/>
  <c i="35" r="P116"/>
  <c i="1" r="AU150"/>
  <c i="36" r="T142"/>
  <c r="P211"/>
  <c r="T211"/>
  <c r="P286"/>
  <c r="R286"/>
  <c r="T286"/>
  <c r="BK358"/>
  <c r="J358"/>
  <c r="J105"/>
  <c i="15" r="T184"/>
  <c r="T125"/>
  <c i="19" r="R127"/>
  <c r="R126"/>
  <c i="20" r="BK124"/>
  <c r="J124"/>
  <c i="23" r="BK118"/>
  <c r="J118"/>
  <c r="J97"/>
  <c i="24" r="P141"/>
  <c r="T187"/>
  <c i="4" r="BK127"/>
  <c i="7" r="BK137"/>
  <c r="J137"/>
  <c r="J102"/>
  <c i="8" r="BK128"/>
  <c r="J128"/>
  <c r="J102"/>
  <c i="9" r="BK186"/>
  <c r="J186"/>
  <c r="J102"/>
  <c i="10" r="BK184"/>
  <c r="J184"/>
  <c r="J102"/>
  <c i="12" r="T124"/>
  <c i="13" r="T184"/>
  <c r="T125"/>
  <c i="16" r="BK147"/>
  <c r="J147"/>
  <c r="J102"/>
  <c i="21" r="BK124"/>
  <c r="J124"/>
  <c r="J100"/>
  <c i="22" r="BK126"/>
  <c r="J126"/>
  <c r="J101"/>
  <c i="24" r="R131"/>
  <c r="P177"/>
  <c r="R208"/>
  <c i="25" r="P143"/>
  <c r="P142"/>
  <c i="26" r="P116"/>
  <c i="1" r="AU141"/>
  <c i="27" r="T116"/>
  <c i="28" r="BK116"/>
  <c r="J116"/>
  <c r="J96"/>
  <c i="33" r="T116"/>
  <c i="2" r="P140"/>
  <c i="3" r="P128"/>
  <c r="P127"/>
  <c r="P126"/>
  <c i="1" r="AU98"/>
  <c i="4" r="T127"/>
  <c i="5" r="BK126"/>
  <c r="J126"/>
  <c r="J101"/>
  <c i="7" r="R142"/>
  <c i="8" r="T128"/>
  <c r="T127"/>
  <c r="T126"/>
  <c i="9" r="BK127"/>
  <c r="J127"/>
  <c r="J101"/>
  <c i="10" r="BK127"/>
  <c r="J127"/>
  <c r="J101"/>
  <c i="11" r="P124"/>
  <c i="1" r="AU115"/>
  <c i="13" r="BK184"/>
  <c r="J184"/>
  <c r="J101"/>
  <c i="16" r="P147"/>
  <c r="P128"/>
  <c r="P127"/>
  <c i="1" r="AU125"/>
  <c i="17" r="BK128"/>
  <c r="BK127"/>
  <c r="J127"/>
  <c r="J101"/>
  <c i="19" r="BK127"/>
  <c r="J127"/>
  <c r="J101"/>
  <c i="22" r="R126"/>
  <c r="R125"/>
  <c i="23" r="P118"/>
  <c r="P117"/>
  <c i="1" r="AU137"/>
  <c i="24" r="BK131"/>
  <c r="BK177"/>
  <c r="T222"/>
  <c i="25" r="P126"/>
  <c r="P125"/>
  <c r="P124"/>
  <c i="1" r="AU140"/>
  <c i="26" r="BK116"/>
  <c r="J116"/>
  <c r="J96"/>
  <c i="28" r="R116"/>
  <c i="29" r="P116"/>
  <c i="1" r="AU144"/>
  <c i="33" r="R116"/>
  <c i="36" r="BK227"/>
  <c r="J227"/>
  <c r="J102"/>
  <c i="2" r="R135"/>
  <c r="R128"/>
  <c i="6" r="BK129"/>
  <c r="BK127"/>
  <c r="J127"/>
  <c r="J100"/>
  <c i="7" r="T142"/>
  <c i="9" r="P186"/>
  <c i="10" r="P127"/>
  <c r="P126"/>
  <c i="1" r="AU112"/>
  <c i="11" r="T124"/>
  <c i="16" r="T147"/>
  <c r="T128"/>
  <c r="T127"/>
  <c i="24" r="P131"/>
  <c r="R177"/>
  <c r="P208"/>
  <c i="25" r="T143"/>
  <c r="T142"/>
  <c i="28" r="P116"/>
  <c i="1" r="AU143"/>
  <c i="29" r="BK116"/>
  <c r="J116"/>
  <c r="J96"/>
  <c i="30" r="BK116"/>
  <c r="J116"/>
  <c r="J96"/>
  <c i="31" r="T116"/>
  <c i="32" r="P116"/>
  <c i="1" r="AU147"/>
  <c i="36" r="BK128"/>
  <c r="J128"/>
  <c r="J99"/>
  <c i="2" r="BK140"/>
  <c r="J140"/>
  <c r="J103"/>
  <c i="4" r="T194"/>
  <c i="5" r="P126"/>
  <c r="P125"/>
  <c i="1" r="AU102"/>
  <c i="6" r="R129"/>
  <c r="R127"/>
  <c i="10" r="T184"/>
  <c i="12" r="R124"/>
  <c i="15" r="P184"/>
  <c r="P125"/>
  <c i="1" r="AU122"/>
  <c i="16" r="R152"/>
  <c i="24" r="BK162"/>
  <c r="J162"/>
  <c r="J102"/>
  <c r="BK187"/>
  <c r="J187"/>
  <c r="J105"/>
  <c i="25" r="R126"/>
  <c r="R125"/>
  <c i="26" r="T116"/>
  <c i="27" r="P116"/>
  <c i="1" r="AU142"/>
  <c i="30" r="P116"/>
  <c i="1" r="AU145"/>
  <c i="31" r="R116"/>
  <c i="32" r="T116"/>
  <c i="35" r="T116"/>
  <c i="36" r="P128"/>
  <c i="2" r="T140"/>
  <c i="3" r="R128"/>
  <c r="R127"/>
  <c r="R126"/>
  <c i="4" r="R194"/>
  <c i="6" r="P129"/>
  <c r="P127"/>
  <c i="1" r="AU104"/>
  <c i="7" r="R137"/>
  <c r="R128"/>
  <c i="9" r="R127"/>
  <c r="R126"/>
  <c i="15" r="R184"/>
  <c r="R125"/>
  <c i="16" r="T152"/>
  <c i="17" r="P128"/>
  <c r="P127"/>
  <c r="P126"/>
  <c i="1" r="AU126"/>
  <c i="20" r="R124"/>
  <c i="24" r="R141"/>
  <c r="R130"/>
  <c r="P222"/>
  <c i="25" r="R143"/>
  <c r="R142"/>
  <c i="31" r="P116"/>
  <c i="1" r="AU146"/>
  <c i="32" r="BK116"/>
  <c r="J116"/>
  <c i="33" r="BK116"/>
  <c r="J116"/>
  <c i="34" r="R116"/>
  <c i="35" r="R116"/>
  <c i="36" r="T128"/>
  <c r="P227"/>
  <c r="BK301"/>
  <c r="J301"/>
  <c r="J104"/>
  <c r="P358"/>
  <c i="4" r="P194"/>
  <c i="5" r="T126"/>
  <c r="T125"/>
  <c i="9" r="T127"/>
  <c i="10" r="R127"/>
  <c r="R126"/>
  <c i="11" r="BK124"/>
  <c r="J124"/>
  <c r="J100"/>
  <c i="15" r="BK184"/>
  <c r="J184"/>
  <c r="J101"/>
  <c i="16" r="BK152"/>
  <c r="J152"/>
  <c r="J103"/>
  <c i="24" r="T162"/>
  <c r="R222"/>
  <c i="26" r="R116"/>
  <c i="27" r="BK116"/>
  <c r="J116"/>
  <c i="29" r="R116"/>
  <c i="35" r="BK116"/>
  <c r="J116"/>
  <c i="36" r="BK142"/>
  <c r="J142"/>
  <c r="J100"/>
  <c r="T227"/>
  <c r="P301"/>
  <c r="R358"/>
  <c i="2" r="T135"/>
  <c r="T128"/>
  <c r="T127"/>
  <c i="3" r="BK128"/>
  <c r="BK127"/>
  <c r="J127"/>
  <c r="J101"/>
  <c i="7" r="P142"/>
  <c i="10" r="T127"/>
  <c r="T126"/>
  <c i="13" r="P184"/>
  <c r="P125"/>
  <c i="1" r="AU118"/>
  <c i="19" r="P127"/>
  <c r="P126"/>
  <c i="1" r="AU130"/>
  <c i="24" r="T141"/>
  <c r="BK208"/>
  <c r="J208"/>
  <c r="J106"/>
  <c i="27" r="R116"/>
  <c i="30" r="R116"/>
  <c i="31" r="BK116"/>
  <c r="J116"/>
  <c r="J96"/>
  <c i="36" r="R142"/>
  <c r="BK211"/>
  <c r="J211"/>
  <c r="J101"/>
  <c r="R211"/>
  <c r="BK286"/>
  <c r="J286"/>
  <c r="J103"/>
  <c r="R301"/>
  <c r="T358"/>
  <c i="37" r="P116"/>
  <c i="1" r="AU152"/>
  <c i="2" r="BK135"/>
  <c r="J135"/>
  <c r="J102"/>
  <c i="3" r="T128"/>
  <c r="T127"/>
  <c r="T126"/>
  <c i="4" r="BK194"/>
  <c r="J194"/>
  <c r="J102"/>
  <c i="5" r="R126"/>
  <c r="R125"/>
  <c i="7" r="T137"/>
  <c r="T128"/>
  <c r="T127"/>
  <c i="9" r="T186"/>
  <c i="11" r="R124"/>
  <c i="12" r="BK124"/>
  <c r="J124"/>
  <c r="J100"/>
  <c i="24" r="T131"/>
  <c r="T130"/>
  <c r="T177"/>
  <c r="T208"/>
  <c i="25" r="BK143"/>
  <c r="J143"/>
  <c r="J102"/>
  <c i="34" r="BK116"/>
  <c r="J116"/>
  <c r="J96"/>
  <c i="36" r="R128"/>
  <c r="R125"/>
  <c i="37" r="BK116"/>
  <c r="J116"/>
  <c r="J96"/>
  <c r="R116"/>
  <c r="T116"/>
  <c i="13" r="BK125"/>
  <c r="J125"/>
  <c i="7" r="BK128"/>
  <c r="J128"/>
  <c r="J101"/>
  <c i="2" r="BK128"/>
  <c r="J128"/>
  <c r="J101"/>
  <c i="14" r="BK125"/>
  <c r="J125"/>
  <c r="BK182"/>
  <c r="J182"/>
  <c r="J101"/>
  <c i="15" r="BK125"/>
  <c r="J125"/>
  <c r="J100"/>
  <c i="19" r="BK192"/>
  <c r="J192"/>
  <c r="J102"/>
  <c i="16" r="BK128"/>
  <c r="BK127"/>
  <c r="J127"/>
  <c r="J100"/>
  <c i="37" r="F91"/>
  <c r="F113"/>
  <c i="36" r="BK125"/>
  <c r="J125"/>
  <c r="J96"/>
  <c i="37" r="J89"/>
  <c r="J92"/>
  <c r="BE119"/>
  <c r="BE129"/>
  <c r="BE117"/>
  <c r="BE123"/>
  <c r="BE135"/>
  <c r="E106"/>
  <c r="BE127"/>
  <c r="BE121"/>
  <c r="J91"/>
  <c r="BE131"/>
  <c r="BE125"/>
  <c r="BE133"/>
  <c i="36" r="BE136"/>
  <c r="BE197"/>
  <c r="BE207"/>
  <c r="BE242"/>
  <c r="BE260"/>
  <c r="BE264"/>
  <c r="BE318"/>
  <c r="J89"/>
  <c r="F121"/>
  <c r="BE131"/>
  <c r="BE140"/>
  <c r="BE191"/>
  <c r="BE193"/>
  <c r="BE247"/>
  <c r="BE276"/>
  <c r="BE287"/>
  <c r="BE299"/>
  <c r="BE326"/>
  <c r="BE334"/>
  <c r="BE348"/>
  <c r="BE199"/>
  <c r="BE224"/>
  <c r="BE237"/>
  <c r="BE252"/>
  <c r="BE305"/>
  <c r="BE350"/>
  <c r="BE359"/>
  <c r="F92"/>
  <c r="BE146"/>
  <c r="BE155"/>
  <c r="BE160"/>
  <c r="BE205"/>
  <c r="BE212"/>
  <c r="BE217"/>
  <c r="BE244"/>
  <c r="BE256"/>
  <c r="BE270"/>
  <c r="BE280"/>
  <c r="BE282"/>
  <c r="BE308"/>
  <c r="BE313"/>
  <c r="BE324"/>
  <c r="BE330"/>
  <c r="BE361"/>
  <c r="J91"/>
  <c r="BE129"/>
  <c r="BE162"/>
  <c r="BE165"/>
  <c r="BE168"/>
  <c r="BE214"/>
  <c r="BE278"/>
  <c r="BE311"/>
  <c r="BE338"/>
  <c r="BE340"/>
  <c r="BE344"/>
  <c r="J122"/>
  <c r="BE134"/>
  <c r="BE149"/>
  <c r="BE157"/>
  <c r="BE181"/>
  <c r="BE183"/>
  <c r="BE195"/>
  <c r="BE234"/>
  <c r="BE268"/>
  <c r="BE289"/>
  <c i="35" r="J96"/>
  <c i="36" r="BE175"/>
  <c r="BE201"/>
  <c r="BE274"/>
  <c r="BE284"/>
  <c r="BE297"/>
  <c r="BE328"/>
  <c r="BE152"/>
  <c r="BE177"/>
  <c r="BE185"/>
  <c r="BE187"/>
  <c r="BE254"/>
  <c r="BE266"/>
  <c r="BE292"/>
  <c r="BE315"/>
  <c r="BE342"/>
  <c r="BE143"/>
  <c r="BE171"/>
  <c r="BE173"/>
  <c r="BE179"/>
  <c r="BE209"/>
  <c r="BE220"/>
  <c r="BE240"/>
  <c r="BE262"/>
  <c r="BE295"/>
  <c r="BE367"/>
  <c r="E85"/>
  <c r="BE356"/>
  <c r="BE189"/>
  <c r="BE228"/>
  <c r="BE231"/>
  <c r="BE250"/>
  <c r="BE258"/>
  <c r="BE272"/>
  <c r="BE302"/>
  <c r="BE321"/>
  <c r="BE332"/>
  <c r="BE346"/>
  <c r="BE369"/>
  <c r="BE138"/>
  <c r="BE203"/>
  <c r="BE222"/>
  <c r="BE336"/>
  <c r="BE352"/>
  <c r="BE354"/>
  <c r="BE364"/>
  <c r="BE371"/>
  <c i="35" r="BE210"/>
  <c r="J91"/>
  <c r="E106"/>
  <c r="J113"/>
  <c r="BE219"/>
  <c r="BE231"/>
  <c r="BE237"/>
  <c r="BE123"/>
  <c r="BE141"/>
  <c r="BE147"/>
  <c r="BE228"/>
  <c r="BE234"/>
  <c r="BE240"/>
  <c r="BE126"/>
  <c r="BE243"/>
  <c r="BE249"/>
  <c r="F112"/>
  <c r="BE120"/>
  <c r="BE204"/>
  <c r="BE117"/>
  <c r="BE138"/>
  <c r="BE192"/>
  <c r="BE201"/>
  <c r="BE213"/>
  <c r="BE222"/>
  <c r="BE159"/>
  <c r="BE171"/>
  <c r="BE174"/>
  <c r="BE195"/>
  <c r="BE135"/>
  <c r="BE144"/>
  <c r="BE162"/>
  <c r="BE177"/>
  <c r="BE186"/>
  <c r="BE216"/>
  <c r="BE225"/>
  <c r="BE246"/>
  <c r="BE150"/>
  <c r="BE165"/>
  <c r="F92"/>
  <c r="BE132"/>
  <c r="BE156"/>
  <c r="BE198"/>
  <c r="J89"/>
  <c r="BE129"/>
  <c r="BE153"/>
  <c r="BE168"/>
  <c r="BE180"/>
  <c r="BE183"/>
  <c r="BE189"/>
  <c r="BE207"/>
  <c i="34" r="J110"/>
  <c r="BE135"/>
  <c r="F113"/>
  <c r="BE165"/>
  <c r="BE168"/>
  <c r="BE171"/>
  <c r="BE174"/>
  <c r="E85"/>
  <c r="BE117"/>
  <c r="BE132"/>
  <c r="BE186"/>
  <c r="BE201"/>
  <c r="J113"/>
  <c r="BE204"/>
  <c r="BE210"/>
  <c r="J112"/>
  <c r="BE123"/>
  <c r="BE147"/>
  <c r="BE177"/>
  <c r="BE195"/>
  <c i="33" r="J96"/>
  <c i="34" r="BE120"/>
  <c r="BE189"/>
  <c r="BE192"/>
  <c r="BE225"/>
  <c r="F91"/>
  <c r="BE129"/>
  <c r="BE141"/>
  <c r="BE180"/>
  <c r="BE183"/>
  <c r="BE138"/>
  <c r="BE144"/>
  <c r="BE153"/>
  <c r="BE216"/>
  <c r="BE237"/>
  <c r="BE261"/>
  <c r="BE126"/>
  <c r="BE150"/>
  <c r="BE198"/>
  <c r="BE207"/>
  <c r="BE213"/>
  <c r="BE222"/>
  <c r="BE231"/>
  <c r="BE234"/>
  <c r="BE240"/>
  <c r="BE249"/>
  <c r="BE255"/>
  <c r="BE228"/>
  <c r="BE246"/>
  <c r="BE156"/>
  <c r="BE159"/>
  <c r="BE162"/>
  <c r="BE219"/>
  <c r="BE243"/>
  <c r="BE252"/>
  <c r="BE258"/>
  <c i="33" r="J89"/>
  <c r="BE129"/>
  <c r="BE150"/>
  <c r="F92"/>
  <c r="BE120"/>
  <c r="BE156"/>
  <c r="BE192"/>
  <c r="BE222"/>
  <c r="BE237"/>
  <c r="BE240"/>
  <c r="BE243"/>
  <c i="32" r="J96"/>
  <c i="33" r="J113"/>
  <c r="BE132"/>
  <c r="BE147"/>
  <c r="BE162"/>
  <c r="BE216"/>
  <c r="BE225"/>
  <c r="J112"/>
  <c r="BE159"/>
  <c r="BE201"/>
  <c r="BE219"/>
  <c r="BE228"/>
  <c r="BE234"/>
  <c r="BE141"/>
  <c r="BE144"/>
  <c r="BE168"/>
  <c r="BE171"/>
  <c r="BE198"/>
  <c r="E85"/>
  <c r="F112"/>
  <c r="BE183"/>
  <c r="BE204"/>
  <c r="BE138"/>
  <c r="BE195"/>
  <c r="BE126"/>
  <c r="BE135"/>
  <c r="BE180"/>
  <c r="BE186"/>
  <c r="BE117"/>
  <c r="BE165"/>
  <c r="BE174"/>
  <c r="BE177"/>
  <c r="BE210"/>
  <c r="BE231"/>
  <c r="BE189"/>
  <c r="BE207"/>
  <c r="BE123"/>
  <c r="BE153"/>
  <c r="BE213"/>
  <c i="32" r="F112"/>
  <c r="BE144"/>
  <c r="BE150"/>
  <c r="BE153"/>
  <c r="BE159"/>
  <c r="BE162"/>
  <c r="BE183"/>
  <c r="BE213"/>
  <c r="BE267"/>
  <c r="BE294"/>
  <c r="BE315"/>
  <c r="BE342"/>
  <c r="F92"/>
  <c r="BE120"/>
  <c r="BE138"/>
  <c r="BE156"/>
  <c r="BE186"/>
  <c r="BE198"/>
  <c r="BE210"/>
  <c r="BE354"/>
  <c r="J89"/>
  <c r="J113"/>
  <c r="BE123"/>
  <c r="BE255"/>
  <c r="BE279"/>
  <c r="BE291"/>
  <c r="BE297"/>
  <c r="BE321"/>
  <c r="BE333"/>
  <c r="BE357"/>
  <c r="BE147"/>
  <c r="BE177"/>
  <c r="BE228"/>
  <c r="BE234"/>
  <c r="BE243"/>
  <c r="BE300"/>
  <c r="BE318"/>
  <c r="J91"/>
  <c r="BE135"/>
  <c r="BE168"/>
  <c r="BE171"/>
  <c r="BE180"/>
  <c r="BE189"/>
  <c r="BE264"/>
  <c r="BE306"/>
  <c r="BE132"/>
  <c r="BE288"/>
  <c r="BE345"/>
  <c r="E85"/>
  <c r="BE204"/>
  <c r="BE225"/>
  <c r="BE246"/>
  <c r="BE258"/>
  <c r="BE261"/>
  <c r="BE273"/>
  <c r="BE312"/>
  <c r="BE351"/>
  <c r="BE363"/>
  <c r="BE117"/>
  <c r="BE141"/>
  <c r="BE165"/>
  <c r="BE309"/>
  <c r="BE330"/>
  <c r="BE336"/>
  <c r="BE348"/>
  <c r="BE174"/>
  <c r="BE192"/>
  <c r="BE237"/>
  <c r="BE249"/>
  <c r="BE327"/>
  <c r="BE276"/>
  <c r="BE282"/>
  <c r="BE303"/>
  <c r="BE366"/>
  <c r="BE129"/>
  <c r="BE201"/>
  <c r="BE252"/>
  <c r="BE270"/>
  <c r="BE285"/>
  <c r="BE324"/>
  <c r="BE339"/>
  <c r="BE360"/>
  <c r="BE126"/>
  <c r="BE195"/>
  <c r="BE207"/>
  <c r="BE216"/>
  <c r="BE219"/>
  <c r="BE222"/>
  <c r="BE231"/>
  <c r="BE240"/>
  <c i="31" r="J113"/>
  <c r="BE201"/>
  <c r="BE207"/>
  <c r="BE231"/>
  <c r="BE246"/>
  <c r="BE254"/>
  <c r="BE260"/>
  <c r="BE296"/>
  <c r="F92"/>
  <c r="BE171"/>
  <c r="BE189"/>
  <c r="BE198"/>
  <c r="BE213"/>
  <c r="BE216"/>
  <c r="BE244"/>
  <c r="BE346"/>
  <c r="BE138"/>
  <c r="BE147"/>
  <c r="BE168"/>
  <c r="BE281"/>
  <c r="BE302"/>
  <c r="BE340"/>
  <c r="BE349"/>
  <c r="BE358"/>
  <c r="BE234"/>
  <c r="BE275"/>
  <c r="BE278"/>
  <c r="BE337"/>
  <c r="F112"/>
  <c r="BE153"/>
  <c r="BE195"/>
  <c r="BE219"/>
  <c r="BE237"/>
  <c r="BE251"/>
  <c r="BE266"/>
  <c r="BE290"/>
  <c r="BE307"/>
  <c r="BE311"/>
  <c r="BE315"/>
  <c r="BE317"/>
  <c r="BE343"/>
  <c r="E85"/>
  <c r="BE120"/>
  <c r="BE186"/>
  <c r="BE192"/>
  <c r="BE326"/>
  <c r="BE331"/>
  <c r="BE352"/>
  <c r="BE355"/>
  <c r="BE150"/>
  <c r="BE156"/>
  <c r="BE162"/>
  <c r="BE180"/>
  <c r="BE183"/>
  <c r="BE328"/>
  <c r="BE129"/>
  <c r="BE225"/>
  <c r="BE228"/>
  <c r="BE272"/>
  <c r="BE324"/>
  <c r="J89"/>
  <c r="J112"/>
  <c r="BE165"/>
  <c r="BE222"/>
  <c r="BE293"/>
  <c r="BE309"/>
  <c r="BE319"/>
  <c r="BE123"/>
  <c r="BE159"/>
  <c r="BE204"/>
  <c r="BE210"/>
  <c r="BE239"/>
  <c r="BE241"/>
  <c r="BE249"/>
  <c r="BE263"/>
  <c r="BE269"/>
  <c r="BE284"/>
  <c r="BE117"/>
  <c r="BE126"/>
  <c r="BE141"/>
  <c r="BE174"/>
  <c r="BE299"/>
  <c r="BE313"/>
  <c r="BE321"/>
  <c r="BE132"/>
  <c r="BE135"/>
  <c r="BE144"/>
  <c r="BE177"/>
  <c r="BE257"/>
  <c r="BE287"/>
  <c r="BE305"/>
  <c r="BE334"/>
  <c i="30" r="BE138"/>
  <c r="BE177"/>
  <c r="BE255"/>
  <c r="J92"/>
  <c r="BE264"/>
  <c r="BE267"/>
  <c r="BE276"/>
  <c r="F92"/>
  <c r="BE156"/>
  <c r="BE168"/>
  <c r="BE207"/>
  <c r="BE270"/>
  <c r="BE279"/>
  <c r="J91"/>
  <c r="BE144"/>
  <c r="BE159"/>
  <c r="BE204"/>
  <c r="BE234"/>
  <c r="BE261"/>
  <c r="BE273"/>
  <c r="BE282"/>
  <c r="BE285"/>
  <c r="BE288"/>
  <c r="BE135"/>
  <c r="BE210"/>
  <c r="BE246"/>
  <c r="BE291"/>
  <c r="E85"/>
  <c r="F112"/>
  <c r="BE147"/>
  <c r="BE165"/>
  <c r="BE174"/>
  <c r="BE186"/>
  <c r="BE189"/>
  <c r="BE117"/>
  <c r="BE171"/>
  <c r="BE195"/>
  <c r="BE213"/>
  <c r="BE216"/>
  <c r="BE222"/>
  <c r="BE225"/>
  <c r="BE120"/>
  <c r="BE123"/>
  <c r="BE126"/>
  <c r="BE132"/>
  <c r="BE153"/>
  <c r="BE162"/>
  <c r="BE180"/>
  <c r="BE192"/>
  <c r="BE198"/>
  <c r="BE201"/>
  <c r="BE219"/>
  <c r="BE243"/>
  <c r="BE141"/>
  <c r="BE150"/>
  <c r="BE231"/>
  <c r="BE237"/>
  <c r="BE249"/>
  <c r="BE252"/>
  <c r="BE240"/>
  <c r="J89"/>
  <c r="BE129"/>
  <c r="BE183"/>
  <c r="BE228"/>
  <c r="BE258"/>
  <c i="29" r="BE347"/>
  <c r="F92"/>
  <c r="BE129"/>
  <c r="BE135"/>
  <c r="BE141"/>
  <c r="BE186"/>
  <c r="BE235"/>
  <c r="BE341"/>
  <c r="J92"/>
  <c r="BE132"/>
  <c r="BE204"/>
  <c r="BE222"/>
  <c r="BE225"/>
  <c r="BE252"/>
  <c r="BE279"/>
  <c r="BE285"/>
  <c r="BE300"/>
  <c r="BE314"/>
  <c r="BE332"/>
  <c r="BE338"/>
  <c r="BE344"/>
  <c r="F112"/>
  <c r="BE126"/>
  <c r="BE147"/>
  <c r="BE302"/>
  <c r="BE306"/>
  <c r="BE312"/>
  <c r="BE316"/>
  <c r="BE335"/>
  <c r="J91"/>
  <c r="BE144"/>
  <c r="BE150"/>
  <c r="BE162"/>
  <c r="BE171"/>
  <c r="BE198"/>
  <c r="BE210"/>
  <c r="BE216"/>
  <c r="BE240"/>
  <c r="BE276"/>
  <c r="BE350"/>
  <c r="BE353"/>
  <c r="BE177"/>
  <c r="BE189"/>
  <c r="BE213"/>
  <c r="BE261"/>
  <c r="BE288"/>
  <c r="E85"/>
  <c r="BE123"/>
  <c r="BE174"/>
  <c r="BE195"/>
  <c r="BE201"/>
  <c r="BE207"/>
  <c r="BE219"/>
  <c r="BE249"/>
  <c r="BE267"/>
  <c r="BE297"/>
  <c r="BE168"/>
  <c r="BE291"/>
  <c r="BE310"/>
  <c r="J110"/>
  <c r="BE238"/>
  <c r="BE243"/>
  <c r="BE264"/>
  <c r="BE270"/>
  <c r="BE273"/>
  <c r="BE294"/>
  <c r="BE326"/>
  <c r="BE120"/>
  <c r="BE153"/>
  <c r="BE159"/>
  <c r="BE183"/>
  <c r="BE228"/>
  <c r="BE233"/>
  <c r="BE319"/>
  <c r="BE323"/>
  <c r="BE117"/>
  <c r="BE180"/>
  <c r="BE192"/>
  <c r="BE304"/>
  <c r="BE308"/>
  <c r="BE138"/>
  <c r="BE156"/>
  <c r="BE165"/>
  <c r="BE231"/>
  <c r="BE246"/>
  <c r="BE255"/>
  <c r="BE258"/>
  <c r="BE282"/>
  <c r="BE321"/>
  <c r="BE329"/>
  <c i="28" r="J89"/>
  <c r="F113"/>
  <c r="BE177"/>
  <c r="BE180"/>
  <c r="BE198"/>
  <c r="BE210"/>
  <c r="BE228"/>
  <c r="BE243"/>
  <c r="BE246"/>
  <c r="BE324"/>
  <c r="BE327"/>
  <c r="BE330"/>
  <c i="27" r="J96"/>
  <c i="28" r="E106"/>
  <c r="BE120"/>
  <c r="BE129"/>
  <c r="BE261"/>
  <c r="BE270"/>
  <c r="BE279"/>
  <c r="BE333"/>
  <c r="BE336"/>
  <c r="J91"/>
  <c r="BE138"/>
  <c r="BE183"/>
  <c r="BE189"/>
  <c r="BE255"/>
  <c r="BE306"/>
  <c r="BE318"/>
  <c r="BE321"/>
  <c r="BE339"/>
  <c r="J92"/>
  <c r="F112"/>
  <c r="BE117"/>
  <c r="BE147"/>
  <c r="BE153"/>
  <c r="BE168"/>
  <c r="BE174"/>
  <c r="BE225"/>
  <c r="BE234"/>
  <c r="BE303"/>
  <c r="BE126"/>
  <c r="BE162"/>
  <c r="BE231"/>
  <c r="BE237"/>
  <c r="BE249"/>
  <c r="BE264"/>
  <c r="BE267"/>
  <c r="BE273"/>
  <c r="BE282"/>
  <c r="BE297"/>
  <c r="BE312"/>
  <c r="BE123"/>
  <c r="BE144"/>
  <c r="BE258"/>
  <c r="BE291"/>
  <c r="BE294"/>
  <c r="BE309"/>
  <c r="BE135"/>
  <c r="BE141"/>
  <c r="BE201"/>
  <c r="BE207"/>
  <c r="BE165"/>
  <c r="BE150"/>
  <c r="BE159"/>
  <c r="BE186"/>
  <c r="BE192"/>
  <c r="BE216"/>
  <c r="BE219"/>
  <c r="BE240"/>
  <c r="BE252"/>
  <c r="BE276"/>
  <c r="BE288"/>
  <c r="BE195"/>
  <c r="BE204"/>
  <c r="BE213"/>
  <c r="BE285"/>
  <c r="BE300"/>
  <c r="BE132"/>
  <c r="BE156"/>
  <c r="BE171"/>
  <c r="BE222"/>
  <c r="BE315"/>
  <c i="27" r="BE210"/>
  <c r="BE219"/>
  <c r="BE258"/>
  <c r="BE327"/>
  <c r="BE341"/>
  <c r="BE117"/>
  <c r="BE180"/>
  <c r="BE204"/>
  <c r="BE243"/>
  <c r="BE285"/>
  <c r="BE305"/>
  <c r="BE353"/>
  <c r="BE171"/>
  <c r="BE189"/>
  <c r="BE222"/>
  <c r="BE235"/>
  <c r="BE270"/>
  <c r="BE301"/>
  <c r="F91"/>
  <c r="BE120"/>
  <c r="BE123"/>
  <c r="BE144"/>
  <c r="BE267"/>
  <c r="BE273"/>
  <c r="BE282"/>
  <c r="BE294"/>
  <c r="BE311"/>
  <c r="BE317"/>
  <c r="BE331"/>
  <c r="BE308"/>
  <c r="BE321"/>
  <c r="BE147"/>
  <c r="BE159"/>
  <c r="BE174"/>
  <c r="BE186"/>
  <c r="BE201"/>
  <c r="BE237"/>
  <c r="BE264"/>
  <c r="BE325"/>
  <c r="F92"/>
  <c r="J112"/>
  <c r="BE132"/>
  <c r="BE162"/>
  <c r="BE216"/>
  <c r="BE356"/>
  <c r="BE150"/>
  <c r="BE192"/>
  <c r="BE279"/>
  <c r="BE288"/>
  <c r="BE296"/>
  <c r="BE329"/>
  <c r="BE344"/>
  <c r="J92"/>
  <c r="BE138"/>
  <c r="BE153"/>
  <c r="BE168"/>
  <c r="BE198"/>
  <c r="BE240"/>
  <c r="BE313"/>
  <c r="BE319"/>
  <c r="BE323"/>
  <c r="BE347"/>
  <c r="BE359"/>
  <c r="BE365"/>
  <c r="BE126"/>
  <c r="BE129"/>
  <c r="BE141"/>
  <c r="BE156"/>
  <c r="BE177"/>
  <c r="BE213"/>
  <c r="BE249"/>
  <c r="BE276"/>
  <c r="BE291"/>
  <c r="BE303"/>
  <c r="BE338"/>
  <c r="E85"/>
  <c r="BE135"/>
  <c r="BE165"/>
  <c r="BE183"/>
  <c r="BE225"/>
  <c r="BE246"/>
  <c r="BE252"/>
  <c r="BE261"/>
  <c r="J89"/>
  <c r="BE195"/>
  <c r="BE207"/>
  <c r="BE228"/>
  <c r="BE230"/>
  <c r="BE232"/>
  <c r="BE255"/>
  <c r="BE299"/>
  <c r="BE315"/>
  <c r="BE333"/>
  <c r="BE335"/>
  <c r="BE350"/>
  <c r="BE362"/>
  <c i="26" r="J92"/>
  <c r="BE120"/>
  <c r="BE138"/>
  <c r="BE147"/>
  <c r="BE276"/>
  <c r="BE291"/>
  <c r="E85"/>
  <c r="BE168"/>
  <c r="BE189"/>
  <c r="BE219"/>
  <c r="BE320"/>
  <c r="BE326"/>
  <c r="BE337"/>
  <c r="BE349"/>
  <c i="25" r="BK125"/>
  <c i="26" r="F112"/>
  <c r="BE153"/>
  <c r="BE165"/>
  <c r="BE204"/>
  <c r="BE258"/>
  <c r="BE261"/>
  <c r="BE294"/>
  <c r="BE303"/>
  <c r="BE306"/>
  <c r="BE317"/>
  <c r="BE332"/>
  <c r="BE335"/>
  <c r="BE339"/>
  <c r="BE341"/>
  <c r="BE343"/>
  <c r="BE345"/>
  <c r="J110"/>
  <c r="BE141"/>
  <c r="BE192"/>
  <c r="BE201"/>
  <c r="BE210"/>
  <c r="BE240"/>
  <c r="BE246"/>
  <c r="BE267"/>
  <c r="BE323"/>
  <c r="BE347"/>
  <c r="J112"/>
  <c r="BE126"/>
  <c r="BE144"/>
  <c r="BE213"/>
  <c r="BE228"/>
  <c r="BE231"/>
  <c r="BE329"/>
  <c r="BE352"/>
  <c r="BE159"/>
  <c r="BE195"/>
  <c r="BE207"/>
  <c r="BE249"/>
  <c r="BE279"/>
  <c r="BE314"/>
  <c r="F113"/>
  <c r="BE174"/>
  <c r="BE198"/>
  <c r="BE264"/>
  <c r="BE282"/>
  <c r="BE135"/>
  <c r="BE150"/>
  <c r="BE162"/>
  <c r="BE216"/>
  <c r="BE252"/>
  <c r="BE270"/>
  <c r="BE308"/>
  <c i="25" r="BK142"/>
  <c r="J142"/>
  <c r="J101"/>
  <c i="26" r="BE180"/>
  <c r="BE186"/>
  <c r="BE237"/>
  <c r="BE243"/>
  <c r="BE285"/>
  <c r="BE123"/>
  <c r="BE132"/>
  <c r="BE177"/>
  <c r="BE222"/>
  <c r="BE300"/>
  <c r="BE117"/>
  <c r="BE156"/>
  <c r="BE171"/>
  <c r="BE183"/>
  <c r="BE225"/>
  <c r="BE288"/>
  <c r="BE129"/>
  <c r="BE234"/>
  <c r="BE255"/>
  <c r="BE273"/>
  <c r="BE297"/>
  <c r="BE311"/>
  <c i="24" r="J131"/>
  <c r="J100"/>
  <c r="J177"/>
  <c r="J104"/>
  <c i="25" r="J93"/>
  <c r="J94"/>
  <c r="F120"/>
  <c r="BE129"/>
  <c r="BE131"/>
  <c r="J91"/>
  <c r="BE157"/>
  <c r="F94"/>
  <c r="BE127"/>
  <c r="BE140"/>
  <c r="BE148"/>
  <c r="BE151"/>
  <c r="E85"/>
  <c r="BE134"/>
  <c r="BE137"/>
  <c r="BE144"/>
  <c r="BE146"/>
  <c r="BE154"/>
  <c i="24" r="BE150"/>
  <c r="J91"/>
  <c r="F125"/>
  <c r="BE137"/>
  <c r="BE142"/>
  <c r="BE144"/>
  <c r="BE155"/>
  <c r="E85"/>
  <c r="F94"/>
  <c r="BE148"/>
  <c r="BE153"/>
  <c r="BE157"/>
  <c r="BE166"/>
  <c r="J94"/>
  <c r="J93"/>
  <c r="BE146"/>
  <c r="BE163"/>
  <c r="BE181"/>
  <c r="BE185"/>
  <c r="BE194"/>
  <c r="BE199"/>
  <c r="BE212"/>
  <c r="BE223"/>
  <c r="BE244"/>
  <c r="BE139"/>
  <c r="BE159"/>
  <c r="BE178"/>
  <c r="BE183"/>
  <c r="BE188"/>
  <c r="BE196"/>
  <c r="BE201"/>
  <c r="BE205"/>
  <c r="BE209"/>
  <c r="BE226"/>
  <c r="BE235"/>
  <c r="BE241"/>
  <c r="BE132"/>
  <c r="BE135"/>
  <c r="BE169"/>
  <c r="BE171"/>
  <c r="BE173"/>
  <c r="BE190"/>
  <c r="BE192"/>
  <c r="BE203"/>
  <c r="BE217"/>
  <c r="BE229"/>
  <c r="BE232"/>
  <c r="BE215"/>
  <c r="BE219"/>
  <c r="BE238"/>
  <c i="23" r="J111"/>
  <c r="E107"/>
  <c r="F114"/>
  <c i="22" r="BK125"/>
  <c r="J125"/>
  <c i="23" r="BE119"/>
  <c r="BE121"/>
  <c r="BE123"/>
  <c i="22" r="J119"/>
  <c r="F96"/>
  <c r="E85"/>
  <c r="BE129"/>
  <c r="BE127"/>
  <c i="21" r="BE143"/>
  <c r="BE153"/>
  <c r="BE169"/>
  <c r="BE133"/>
  <c r="BE145"/>
  <c r="BE159"/>
  <c r="BE161"/>
  <c r="BE167"/>
  <c r="BE155"/>
  <c r="J93"/>
  <c r="F121"/>
  <c r="BE127"/>
  <c r="BE131"/>
  <c r="E85"/>
  <c r="BE135"/>
  <c i="20" r="J100"/>
  <c i="21" r="BE125"/>
  <c r="BE171"/>
  <c r="BE141"/>
  <c r="BE157"/>
  <c r="BE139"/>
  <c r="BE175"/>
  <c r="BE183"/>
  <c r="BE129"/>
  <c r="BE149"/>
  <c r="BE163"/>
  <c r="BE165"/>
  <c r="BE179"/>
  <c r="BE137"/>
  <c r="BE151"/>
  <c r="BE173"/>
  <c r="BE147"/>
  <c r="BE177"/>
  <c r="BE181"/>
  <c i="19" r="BK126"/>
  <c r="J126"/>
  <c i="20" r="BE127"/>
  <c r="BE151"/>
  <c r="J118"/>
  <c r="BE129"/>
  <c r="BE133"/>
  <c r="BE135"/>
  <c r="BE141"/>
  <c r="BE147"/>
  <c r="BE163"/>
  <c r="F96"/>
  <c r="BE131"/>
  <c r="BE153"/>
  <c r="BE157"/>
  <c r="BE167"/>
  <c r="E85"/>
  <c r="BE139"/>
  <c r="BE155"/>
  <c r="BE165"/>
  <c r="BE181"/>
  <c r="BE137"/>
  <c r="BE143"/>
  <c r="BE177"/>
  <c r="BE159"/>
  <c r="BE161"/>
  <c r="BE173"/>
  <c r="BE179"/>
  <c r="BE185"/>
  <c r="BE125"/>
  <c r="BE145"/>
  <c r="BE149"/>
  <c r="BE169"/>
  <c r="BE171"/>
  <c r="BE175"/>
  <c r="BE183"/>
  <c i="19" r="J93"/>
  <c r="BE138"/>
  <c r="BE148"/>
  <c r="BE152"/>
  <c r="BE184"/>
  <c i="18" r="BK125"/>
  <c r="J125"/>
  <c i="19" r="E85"/>
  <c r="BE146"/>
  <c r="BE170"/>
  <c r="BE193"/>
  <c r="BE162"/>
  <c r="BE136"/>
  <c r="BE190"/>
  <c r="BE150"/>
  <c r="BE154"/>
  <c r="BE166"/>
  <c r="BE182"/>
  <c r="BE186"/>
  <c r="F96"/>
  <c r="BE132"/>
  <c r="BE160"/>
  <c r="BE140"/>
  <c r="BE142"/>
  <c r="BE168"/>
  <c r="BE188"/>
  <c r="BE156"/>
  <c r="BE172"/>
  <c r="BE176"/>
  <c r="BE180"/>
  <c r="BE128"/>
  <c r="BE134"/>
  <c r="BE158"/>
  <c r="BE174"/>
  <c r="BE130"/>
  <c r="BE144"/>
  <c r="BE164"/>
  <c r="BE178"/>
  <c i="17" r="BK126"/>
  <c r="J126"/>
  <c r="J100"/>
  <c r="J128"/>
  <c r="J102"/>
  <c i="18" r="J93"/>
  <c r="F122"/>
  <c r="E111"/>
  <c r="BE127"/>
  <c r="BE129"/>
  <c i="17" r="BE129"/>
  <c r="BE131"/>
  <c r="BE133"/>
  <c r="J120"/>
  <c i="16" r="J128"/>
  <c r="J101"/>
  <c i="17" r="E112"/>
  <c r="F96"/>
  <c r="BE135"/>
  <c r="BE137"/>
  <c i="16" r="BE133"/>
  <c r="BE169"/>
  <c r="BE181"/>
  <c r="BE187"/>
  <c r="J93"/>
  <c r="E113"/>
  <c r="BE135"/>
  <c r="BE185"/>
  <c r="BE141"/>
  <c r="BE150"/>
  <c r="BE153"/>
  <c r="BE155"/>
  <c r="BE165"/>
  <c r="BE129"/>
  <c r="BE137"/>
  <c r="BE139"/>
  <c r="BE143"/>
  <c r="BE159"/>
  <c r="BE163"/>
  <c r="BE167"/>
  <c r="BE183"/>
  <c r="BE177"/>
  <c r="BE175"/>
  <c r="BE173"/>
  <c r="BE131"/>
  <c r="BE145"/>
  <c r="BE148"/>
  <c r="BE157"/>
  <c r="BE161"/>
  <c r="BE171"/>
  <c r="F96"/>
  <c r="BE179"/>
  <c i="14" r="J100"/>
  <c i="15" r="BE128"/>
  <c r="BE132"/>
  <c r="BE150"/>
  <c r="BE156"/>
  <c r="BE168"/>
  <c r="BE174"/>
  <c r="F96"/>
  <c r="BE130"/>
  <c r="BE136"/>
  <c r="BE138"/>
  <c r="BE142"/>
  <c r="BE148"/>
  <c r="BE152"/>
  <c r="BE162"/>
  <c r="BE178"/>
  <c r="E111"/>
  <c r="BE126"/>
  <c r="BE146"/>
  <c r="BE164"/>
  <c r="BE170"/>
  <c r="BE172"/>
  <c r="BE180"/>
  <c r="BE182"/>
  <c r="J93"/>
  <c r="BE134"/>
  <c r="BE140"/>
  <c r="BE144"/>
  <c r="BE154"/>
  <c r="BE158"/>
  <c r="BE160"/>
  <c r="BE166"/>
  <c r="BE176"/>
  <c r="BE185"/>
  <c r="BE187"/>
  <c i="14" r="F96"/>
  <c r="BE128"/>
  <c r="BE130"/>
  <c r="BE138"/>
  <c r="BE154"/>
  <c r="BE166"/>
  <c r="BE183"/>
  <c r="BE158"/>
  <c r="BE180"/>
  <c r="BE142"/>
  <c r="BE156"/>
  <c r="BE164"/>
  <c i="13" r="J100"/>
  <c i="14" r="BE140"/>
  <c r="E85"/>
  <c r="BE144"/>
  <c r="J93"/>
  <c r="BE134"/>
  <c r="BE146"/>
  <c r="BE132"/>
  <c r="BE148"/>
  <c r="BE152"/>
  <c r="BE162"/>
  <c r="BE178"/>
  <c r="BE168"/>
  <c r="BE174"/>
  <c r="BE126"/>
  <c r="BE136"/>
  <c r="BE150"/>
  <c r="BE170"/>
  <c r="BE172"/>
  <c r="BE176"/>
  <c r="BE160"/>
  <c i="13" r="F96"/>
  <c r="BE126"/>
  <c r="BE148"/>
  <c r="BE150"/>
  <c r="BE160"/>
  <c r="BE168"/>
  <c r="BE174"/>
  <c r="BE182"/>
  <c r="BE128"/>
  <c r="BE136"/>
  <c r="BE138"/>
  <c r="BE142"/>
  <c r="BE146"/>
  <c r="BE152"/>
  <c r="BE156"/>
  <c r="BE164"/>
  <c r="BE185"/>
  <c r="BE191"/>
  <c r="E85"/>
  <c r="J93"/>
  <c r="BE134"/>
  <c r="BE144"/>
  <c r="BE158"/>
  <c r="BE170"/>
  <c r="BE172"/>
  <c r="BE176"/>
  <c r="BE130"/>
  <c r="BE132"/>
  <c r="BE140"/>
  <c r="BE154"/>
  <c r="BE162"/>
  <c r="BE166"/>
  <c r="BE178"/>
  <c r="BE180"/>
  <c r="BE187"/>
  <c r="BE189"/>
  <c i="12" r="E85"/>
  <c r="J118"/>
  <c r="F96"/>
  <c r="BE129"/>
  <c r="BE133"/>
  <c r="BE125"/>
  <c r="BE127"/>
  <c r="BE131"/>
  <c i="11" r="BE125"/>
  <c r="BE151"/>
  <c r="F121"/>
  <c r="BE141"/>
  <c r="BE147"/>
  <c r="BE159"/>
  <c r="BE149"/>
  <c r="BE153"/>
  <c r="BE165"/>
  <c r="J93"/>
  <c r="BE127"/>
  <c r="BE135"/>
  <c r="BE145"/>
  <c r="BE157"/>
  <c r="BE169"/>
  <c r="BE129"/>
  <c i="10" r="BK126"/>
  <c r="J126"/>
  <c i="11" r="BE163"/>
  <c r="BE137"/>
  <c r="BE143"/>
  <c r="BE131"/>
  <c r="BE133"/>
  <c r="BE167"/>
  <c r="E85"/>
  <c r="BE155"/>
  <c r="BE161"/>
  <c r="BE173"/>
  <c r="BE139"/>
  <c r="BE171"/>
  <c r="BE175"/>
  <c i="9" r="BK126"/>
  <c r="J126"/>
  <c r="J100"/>
  <c i="10" r="F96"/>
  <c r="BE158"/>
  <c r="E112"/>
  <c r="BE148"/>
  <c r="BE168"/>
  <c r="BE176"/>
  <c r="BE185"/>
  <c r="BE128"/>
  <c r="BE134"/>
  <c r="BE172"/>
  <c r="BE187"/>
  <c r="BE164"/>
  <c r="BE180"/>
  <c r="J120"/>
  <c r="BE166"/>
  <c r="BE189"/>
  <c r="BE130"/>
  <c r="BE144"/>
  <c r="BE182"/>
  <c r="BE160"/>
  <c r="BE142"/>
  <c r="BE154"/>
  <c r="BE170"/>
  <c r="BE146"/>
  <c r="BE156"/>
  <c r="BE174"/>
  <c r="BE178"/>
  <c r="BE138"/>
  <c r="BE162"/>
  <c r="BE132"/>
  <c r="BE136"/>
  <c r="BE140"/>
  <c r="BE150"/>
  <c r="BE152"/>
  <c i="9" r="BE128"/>
  <c r="BE138"/>
  <c r="BE150"/>
  <c r="BE144"/>
  <c r="E85"/>
  <c r="J120"/>
  <c r="BE132"/>
  <c r="BE148"/>
  <c r="BE140"/>
  <c r="F123"/>
  <c r="BE152"/>
  <c r="BE136"/>
  <c r="BE130"/>
  <c r="BE156"/>
  <c r="BE158"/>
  <c r="BE174"/>
  <c r="BE182"/>
  <c r="BE191"/>
  <c r="BE142"/>
  <c r="BE146"/>
  <c r="BE168"/>
  <c r="BE172"/>
  <c r="BE176"/>
  <c r="BE180"/>
  <c r="BE189"/>
  <c i="8" r="BK127"/>
  <c r="J127"/>
  <c r="J101"/>
  <c i="9" r="BE160"/>
  <c r="BE164"/>
  <c r="BE166"/>
  <c r="BE178"/>
  <c r="BE187"/>
  <c r="BE193"/>
  <c r="BE134"/>
  <c r="BE154"/>
  <c r="BE162"/>
  <c r="BE170"/>
  <c r="BE184"/>
  <c i="7" r="BK127"/>
  <c r="J127"/>
  <c r="J100"/>
  <c i="8" r="E85"/>
  <c r="J120"/>
  <c r="BE129"/>
  <c r="BE137"/>
  <c r="BE135"/>
  <c r="F96"/>
  <c r="BE131"/>
  <c r="BE133"/>
  <c i="7" r="J121"/>
  <c r="BE133"/>
  <c r="BE135"/>
  <c r="BE138"/>
  <c r="BE147"/>
  <c r="BE167"/>
  <c i="6" r="J129"/>
  <c r="J102"/>
  <c i="7" r="F124"/>
  <c r="BE153"/>
  <c r="BE173"/>
  <c r="E113"/>
  <c r="BE145"/>
  <c r="BE157"/>
  <c r="BE177"/>
  <c r="BE129"/>
  <c r="BE155"/>
  <c r="BE165"/>
  <c r="BE140"/>
  <c r="BE143"/>
  <c r="BE151"/>
  <c r="BE161"/>
  <c r="BE169"/>
  <c r="BE175"/>
  <c r="BE159"/>
  <c r="BE171"/>
  <c r="BE149"/>
  <c r="BE131"/>
  <c r="BE163"/>
  <c i="6" r="F124"/>
  <c r="BE148"/>
  <c r="BE164"/>
  <c r="BE168"/>
  <c r="BE138"/>
  <c r="BE170"/>
  <c r="E85"/>
  <c r="BE142"/>
  <c r="BE146"/>
  <c r="BE154"/>
  <c r="BE160"/>
  <c r="BE182"/>
  <c r="BE188"/>
  <c r="BE174"/>
  <c r="BE166"/>
  <c r="BE178"/>
  <c r="BE190"/>
  <c i="5" r="BK125"/>
  <c r="J125"/>
  <c i="6" r="BE156"/>
  <c r="BE134"/>
  <c r="BE176"/>
  <c r="BE132"/>
  <c r="BE172"/>
  <c r="BE184"/>
  <c r="J93"/>
  <c r="BE130"/>
  <c r="BE140"/>
  <c r="BE180"/>
  <c r="BE144"/>
  <c r="BE150"/>
  <c r="BE136"/>
  <c r="BE152"/>
  <c r="BE158"/>
  <c r="BE162"/>
  <c r="BE186"/>
  <c i="5" r="BE151"/>
  <c r="BE153"/>
  <c r="BE155"/>
  <c r="BE157"/>
  <c r="BE159"/>
  <c r="BE163"/>
  <c i="4" r="J127"/>
  <c r="J101"/>
  <c i="5" r="BE133"/>
  <c r="BE143"/>
  <c r="BE177"/>
  <c r="E111"/>
  <c r="F122"/>
  <c r="BE129"/>
  <c r="BE141"/>
  <c r="BE147"/>
  <c r="BE169"/>
  <c r="BE135"/>
  <c r="BE139"/>
  <c r="BE181"/>
  <c r="BE185"/>
  <c r="BE187"/>
  <c r="BE131"/>
  <c r="BE137"/>
  <c r="J119"/>
  <c r="BE171"/>
  <c r="BE173"/>
  <c r="BE183"/>
  <c r="BE127"/>
  <c r="BE145"/>
  <c r="BE167"/>
  <c r="BE165"/>
  <c r="BE179"/>
  <c r="BE149"/>
  <c r="BE161"/>
  <c r="BE175"/>
  <c i="4" r="F96"/>
  <c r="BE134"/>
  <c r="BE158"/>
  <c r="BE138"/>
  <c r="BE176"/>
  <c r="BE178"/>
  <c r="BE182"/>
  <c i="3" r="BK126"/>
  <c r="J126"/>
  <c r="J128"/>
  <c r="J102"/>
  <c i="4" r="BE144"/>
  <c r="BE150"/>
  <c r="BE190"/>
  <c r="BE180"/>
  <c r="BE130"/>
  <c r="BE142"/>
  <c r="BE160"/>
  <c r="BE164"/>
  <c r="BE170"/>
  <c r="BE197"/>
  <c r="BE199"/>
  <c r="J93"/>
  <c r="BE128"/>
  <c r="BE136"/>
  <c r="BE146"/>
  <c r="BE156"/>
  <c r="BE166"/>
  <c r="BE192"/>
  <c r="BE172"/>
  <c r="E112"/>
  <c r="BE132"/>
  <c r="BE162"/>
  <c r="BE186"/>
  <c r="BE140"/>
  <c r="BE148"/>
  <c r="BE152"/>
  <c r="BE154"/>
  <c r="BE168"/>
  <c r="BE174"/>
  <c r="BE184"/>
  <c r="BE188"/>
  <c r="BE195"/>
  <c i="3" r="E112"/>
  <c r="BE133"/>
  <c r="F96"/>
  <c i="2" r="BK127"/>
  <c r="J127"/>
  <c r="J100"/>
  <c i="3" r="J120"/>
  <c r="BE135"/>
  <c r="BE129"/>
  <c r="BE131"/>
  <c r="BE137"/>
  <c i="1" r="BD97"/>
  <c r="BC97"/>
  <c i="2" r="E85"/>
  <c r="J93"/>
  <c r="BE129"/>
  <c r="BE131"/>
  <c r="BE141"/>
  <c r="BE145"/>
  <c r="BE147"/>
  <c r="BE149"/>
  <c r="BE151"/>
  <c r="BE153"/>
  <c r="BE155"/>
  <c r="BE157"/>
  <c r="BE159"/>
  <c r="BE161"/>
  <c r="BE163"/>
  <c r="BE165"/>
  <c r="BE179"/>
  <c r="BE167"/>
  <c r="F96"/>
  <c r="BE133"/>
  <c r="BE136"/>
  <c r="BE138"/>
  <c r="BE143"/>
  <c i="1" r="BB97"/>
  <c r="AW97"/>
  <c i="2" r="BE169"/>
  <c r="BE171"/>
  <c r="BE173"/>
  <c r="BE175"/>
  <c r="BE177"/>
  <c i="1" r="BA97"/>
  <c r="AU131"/>
  <c i="3" r="F38"/>
  <c i="1" r="BA98"/>
  <c r="BA96"/>
  <c i="5" r="F38"/>
  <c i="1" r="BA102"/>
  <c r="BA101"/>
  <c r="AW101"/>
  <c i="6" r="J34"/>
  <c i="8" r="F41"/>
  <c i="1" r="BD108"/>
  <c i="9" r="F38"/>
  <c i="1" r="BA110"/>
  <c r="BA109"/>
  <c r="AW109"/>
  <c i="11" r="F40"/>
  <c i="1" r="BC115"/>
  <c i="14" r="F40"/>
  <c i="1" r="BC120"/>
  <c r="BC119"/>
  <c r="AY119"/>
  <c i="16" r="F40"/>
  <c i="1" r="BC125"/>
  <c i="20" r="J38"/>
  <c i="1" r="AW132"/>
  <c i="21" r="F38"/>
  <c i="1" r="BA134"/>
  <c r="BA133"/>
  <c r="AW133"/>
  <c i="24" r="F38"/>
  <c i="1" r="BC139"/>
  <c i="26" r="J30"/>
  <c i="28" r="J34"/>
  <c i="1" r="AW143"/>
  <c i="30" r="F34"/>
  <c i="1" r="BA145"/>
  <c i="30" r="F35"/>
  <c i="1" r="BB145"/>
  <c i="33" r="F34"/>
  <c i="1" r="BA148"/>
  <c i="33" r="J34"/>
  <c i="1" r="AW148"/>
  <c i="33" r="F37"/>
  <c i="1" r="BD148"/>
  <c i="35" r="F36"/>
  <c i="1" r="BC150"/>
  <c i="3" r="F41"/>
  <c i="1" r="BD98"/>
  <c r="BD96"/>
  <c i="5" r="J34"/>
  <c i="6" r="F41"/>
  <c i="1" r="BD104"/>
  <c r="BD103"/>
  <c i="8" r="F40"/>
  <c i="1" r="BC108"/>
  <c i="9" r="F40"/>
  <c i="1" r="BC110"/>
  <c r="BC109"/>
  <c r="AY109"/>
  <c i="13" r="F38"/>
  <c i="1" r="BA118"/>
  <c r="BA117"/>
  <c r="AW117"/>
  <c i="15" r="J38"/>
  <c i="1" r="AW122"/>
  <c i="17" r="F41"/>
  <c i="1" r="BD126"/>
  <c i="18" r="F38"/>
  <c i="1" r="BA128"/>
  <c r="BA127"/>
  <c r="AW127"/>
  <c i="20" r="F38"/>
  <c i="1" r="BA132"/>
  <c r="BA131"/>
  <c r="AW131"/>
  <c i="22" r="J38"/>
  <c i="1" r="AW136"/>
  <c i="24" r="F37"/>
  <c i="1" r="BB139"/>
  <c i="27" r="F34"/>
  <c i="1" r="BA142"/>
  <c i="29" r="J34"/>
  <c i="1" r="AW144"/>
  <c i="32" r="F36"/>
  <c i="1" r="BC147"/>
  <c i="34" r="F34"/>
  <c i="1" r="BA149"/>
  <c i="36" r="J34"/>
  <c i="1" r="AW151"/>
  <c r="AU133"/>
  <c i="4" r="F41"/>
  <c i="1" r="BD100"/>
  <c r="BD99"/>
  <c i="6" r="F40"/>
  <c i="1" r="BC104"/>
  <c r="BC103"/>
  <c r="AY103"/>
  <c i="11" r="J38"/>
  <c i="1" r="AW115"/>
  <c i="12" r="F40"/>
  <c i="1" r="BC116"/>
  <c i="12" r="J34"/>
  <c i="14" r="F38"/>
  <c i="1" r="BA120"/>
  <c r="BA119"/>
  <c r="AW119"/>
  <c i="17" r="F39"/>
  <c i="1" r="BB126"/>
  <c i="16" r="J34"/>
  <c i="18" r="F41"/>
  <c i="1" r="BD128"/>
  <c r="BD127"/>
  <c i="19" r="F39"/>
  <c i="1" r="BB130"/>
  <c r="BB129"/>
  <c r="AX129"/>
  <c i="21" r="F40"/>
  <c i="1" r="BC134"/>
  <c r="BC133"/>
  <c r="AY133"/>
  <c i="26" r="F34"/>
  <c i="1" r="BA141"/>
  <c i="28" r="F36"/>
  <c i="1" r="BC143"/>
  <c i="31" r="F34"/>
  <c i="1" r="BA146"/>
  <c i="34" r="F35"/>
  <c i="1" r="BB149"/>
  <c i="37" r="F37"/>
  <c i="1" r="BD152"/>
  <c i="20" r="J34"/>
  <c i="1" r="AU103"/>
  <c i="3" r="J38"/>
  <c i="1" r="AW98"/>
  <c i="5" r="F41"/>
  <c i="1" r="BD102"/>
  <c r="BD101"/>
  <c i="8" r="F39"/>
  <c i="1" r="BB108"/>
  <c i="9" r="F41"/>
  <c i="1" r="BD110"/>
  <c r="BD109"/>
  <c i="13" r="J38"/>
  <c i="1" r="AW118"/>
  <c i="15" r="F40"/>
  <c i="1" r="BC122"/>
  <c r="BC121"/>
  <c r="AY121"/>
  <c i="19" r="J34"/>
  <c i="20" r="F41"/>
  <c i="1" r="BD132"/>
  <c r="BD131"/>
  <c i="23" r="F36"/>
  <c i="1" r="BC137"/>
  <c i="25" r="F39"/>
  <c i="1" r="BD140"/>
  <c i="27" r="J34"/>
  <c i="1" r="AW142"/>
  <c i="29" r="F35"/>
  <c i="1" r="BB144"/>
  <c i="32" r="J34"/>
  <c i="1" r="AW147"/>
  <c r="AU135"/>
  <c r="AU127"/>
  <c r="AS113"/>
  <c i="4" r="F40"/>
  <c i="1" r="BC100"/>
  <c r="BC99"/>
  <c r="AY99"/>
  <c i="7" r="J38"/>
  <c i="1" r="AW107"/>
  <c i="11" r="F38"/>
  <c i="1" r="BA115"/>
  <c i="11" r="F41"/>
  <c i="1" r="BD115"/>
  <c i="15" r="F41"/>
  <c i="1" r="BD122"/>
  <c r="BD121"/>
  <c i="17" r="J38"/>
  <c i="1" r="AW126"/>
  <c i="18" r="F39"/>
  <c i="1" r="BB128"/>
  <c r="BB127"/>
  <c r="AX127"/>
  <c i="19" r="F40"/>
  <c i="1" r="BC130"/>
  <c r="BC129"/>
  <c r="AY129"/>
  <c i="22" r="F41"/>
  <c i="1" r="BD136"/>
  <c r="BD135"/>
  <c i="23" r="F35"/>
  <c i="1" r="BB137"/>
  <c i="25" r="F38"/>
  <c i="1" r="BC140"/>
  <c i="26" r="F37"/>
  <c i="1" r="BD141"/>
  <c i="29" r="F34"/>
  <c i="1" r="BA144"/>
  <c i="32" r="F34"/>
  <c i="1" r="BA147"/>
  <c i="35" r="J34"/>
  <c i="1" r="AW150"/>
  <c i="37" r="F34"/>
  <c i="1" r="BA152"/>
  <c i="32" r="J30"/>
  <c i="1" r="AU129"/>
  <c i="14" r="J34"/>
  <c i="4" r="J38"/>
  <c i="1" r="AW100"/>
  <c i="6" r="F39"/>
  <c i="1" r="BB104"/>
  <c r="BB103"/>
  <c r="AX103"/>
  <c i="10" r="J38"/>
  <c i="1" r="AW112"/>
  <c i="12" r="F41"/>
  <c i="1" r="BD116"/>
  <c i="13" r="F39"/>
  <c i="1" r="BB118"/>
  <c r="BB117"/>
  <c r="AX117"/>
  <c i="15" r="F39"/>
  <c i="1" r="BB122"/>
  <c r="BB121"/>
  <c r="AX121"/>
  <c i="20" r="F39"/>
  <c i="1" r="BB132"/>
  <c r="BB131"/>
  <c r="AX131"/>
  <c i="21" r="J34"/>
  <c i="23" r="F37"/>
  <c i="1" r="BD137"/>
  <c i="24" r="F39"/>
  <c i="1" r="BD139"/>
  <c i="27" r="F35"/>
  <c i="1" r="BB142"/>
  <c i="30" r="F37"/>
  <c i="1" r="BD145"/>
  <c i="29" r="J30"/>
  <c i="31" r="F35"/>
  <c i="1" r="BB146"/>
  <c i="34" r="F36"/>
  <c i="1" r="BC149"/>
  <c i="37" r="F35"/>
  <c i="1" r="BB152"/>
  <c i="33" r="J30"/>
  <c i="35" r="J30"/>
  <c i="1" r="AS95"/>
  <c i="3" r="J34"/>
  <c i="5" r="F39"/>
  <c i="1" r="BB102"/>
  <c r="BB101"/>
  <c r="AX101"/>
  <c i="7" r="F40"/>
  <c i="1" r="BC107"/>
  <c i="10" r="F38"/>
  <c i="1" r="BA112"/>
  <c r="BA111"/>
  <c r="AW111"/>
  <c i="11" r="J34"/>
  <c i="13" r="F41"/>
  <c i="1" r="BD118"/>
  <c r="BD117"/>
  <c i="15" r="J34"/>
  <c i="17" r="F40"/>
  <c i="1" r="BC126"/>
  <c i="18" r="J38"/>
  <c i="1" r="AW128"/>
  <c i="19" r="J38"/>
  <c i="1" r="AW130"/>
  <c i="22" r="F38"/>
  <c i="1" r="BA136"/>
  <c r="BA135"/>
  <c r="AW135"/>
  <c i="23" r="F34"/>
  <c i="1" r="BA137"/>
  <c i="25" r="F37"/>
  <c i="1" r="BB140"/>
  <c i="26" r="F36"/>
  <c i="1" r="BC141"/>
  <c i="29" r="F36"/>
  <c i="1" r="BC144"/>
  <c i="32" r="F35"/>
  <c i="1" r="BB147"/>
  <c i="34" r="J30"/>
  <c i="36" r="F34"/>
  <c i="1" r="BA151"/>
  <c r="AS123"/>
  <c i="5" r="F40"/>
  <c i="1" r="BC102"/>
  <c r="BC101"/>
  <c r="AY101"/>
  <c i="7" r="F38"/>
  <c i="1" r="BA107"/>
  <c i="10" r="F40"/>
  <c i="1" r="BC112"/>
  <c r="BC111"/>
  <c r="AY111"/>
  <c i="12" r="F38"/>
  <c i="1" r="BA116"/>
  <c i="14" r="J38"/>
  <c i="1" r="AW120"/>
  <c i="16" r="F41"/>
  <c i="1" r="BD125"/>
  <c i="21" r="F39"/>
  <c i="1" r="BB134"/>
  <c r="BB133"/>
  <c r="AX133"/>
  <c i="24" r="J36"/>
  <c i="1" r="AW139"/>
  <c i="27" r="F36"/>
  <c i="1" r="BC142"/>
  <c i="28" r="J30"/>
  <c i="30" r="F36"/>
  <c i="1" r="BC145"/>
  <c i="31" r="F36"/>
  <c i="1" r="BC146"/>
  <c i="34" r="J34"/>
  <c i="1" r="AW149"/>
  <c i="36" r="F35"/>
  <c i="1" r="BB151"/>
  <c r="AS105"/>
  <c i="4" r="F38"/>
  <c i="1" r="BA100"/>
  <c r="BA99"/>
  <c r="AW99"/>
  <c i="6" r="F38"/>
  <c i="1" r="BA104"/>
  <c r="BA103"/>
  <c r="AW103"/>
  <c i="8" r="J38"/>
  <c i="1" r="AW108"/>
  <c i="9" r="J38"/>
  <c i="1" r="AW110"/>
  <c i="11" r="F39"/>
  <c i="1" r="BB115"/>
  <c i="14" r="F41"/>
  <c i="1" r="BD120"/>
  <c r="BD119"/>
  <c i="16" r="J38"/>
  <c i="1" r="AW125"/>
  <c i="19" r="F41"/>
  <c i="1" r="BD130"/>
  <c r="BD129"/>
  <c i="22" r="F40"/>
  <c i="1" r="BC136"/>
  <c r="BC135"/>
  <c r="AY135"/>
  <c i="23" r="J34"/>
  <c i="1" r="AW137"/>
  <c i="25" r="F36"/>
  <c i="1" r="BA140"/>
  <c i="26" r="J34"/>
  <c i="1" r="AW141"/>
  <c i="28" r="F37"/>
  <c i="1" r="BD143"/>
  <c i="30" r="J30"/>
  <c i="31" r="J30"/>
  <c i="33" r="F36"/>
  <c i="1" r="BC148"/>
  <c i="33" r="F35"/>
  <c i="1" r="BB148"/>
  <c i="34" r="F37"/>
  <c i="1" r="BD149"/>
  <c i="37" r="F36"/>
  <c i="1" r="BC152"/>
  <c r="AU111"/>
  <c i="27" r="J30"/>
  <c i="3" r="F40"/>
  <c i="1" r="BC98"/>
  <c r="BC96"/>
  <c i="5" r="J38"/>
  <c i="1" r="AW102"/>
  <c i="7" r="F41"/>
  <c i="1" r="BD107"/>
  <c i="10" r="F39"/>
  <c i="1" r="BB112"/>
  <c r="BB111"/>
  <c r="AX111"/>
  <c i="12" r="J38"/>
  <c i="1" r="AW116"/>
  <c i="13" r="F40"/>
  <c i="1" r="BC118"/>
  <c r="BC117"/>
  <c r="AY117"/>
  <c i="16" r="F38"/>
  <c i="1" r="BA125"/>
  <c i="18" r="J34"/>
  <c i="20" r="F40"/>
  <c i="1" r="BC132"/>
  <c r="BC131"/>
  <c r="AY131"/>
  <c i="21" r="F41"/>
  <c i="1" r="BD134"/>
  <c r="BD133"/>
  <c i="26" r="F35"/>
  <c i="1" r="BB141"/>
  <c i="28" r="F35"/>
  <c i="1" r="BB143"/>
  <c i="31" r="F37"/>
  <c i="1" r="BD146"/>
  <c i="35" r="F37"/>
  <c i="1" r="BD150"/>
  <c i="36" r="F37"/>
  <c i="1" r="BD151"/>
  <c i="3" r="F39"/>
  <c i="1" r="BB98"/>
  <c r="BB96"/>
  <c r="AX96"/>
  <c i="6" r="J38"/>
  <c i="1" r="AW104"/>
  <c i="8" r="F38"/>
  <c i="1" r="BA108"/>
  <c i="9" r="F39"/>
  <c i="1" r="BB110"/>
  <c r="BB109"/>
  <c r="AX109"/>
  <c i="10" r="J34"/>
  <c i="12" r="F39"/>
  <c i="1" r="BB116"/>
  <c i="14" r="F39"/>
  <c i="1" r="BB120"/>
  <c r="BB119"/>
  <c r="AX119"/>
  <c i="16" r="F39"/>
  <c i="1" r="BB125"/>
  <c i="21" r="J38"/>
  <c i="1" r="AW134"/>
  <c i="24" r="F36"/>
  <c i="1" r="BA139"/>
  <c i="28" r="F34"/>
  <c i="1" r="BA143"/>
  <c i="30" r="J34"/>
  <c i="1" r="AW145"/>
  <c i="31" r="J34"/>
  <c i="1" r="AW146"/>
  <c i="35" r="F35"/>
  <c i="1" r="BB150"/>
  <c i="36" r="F36"/>
  <c i="1" r="BC151"/>
  <c r="AU101"/>
  <c i="13" r="J34"/>
  <c i="4" r="F39"/>
  <c i="1" r="BB100"/>
  <c r="BB99"/>
  <c r="AX99"/>
  <c i="7" r="F39"/>
  <c i="1" r="BB107"/>
  <c i="10" r="F41"/>
  <c i="1" r="BD112"/>
  <c r="BD111"/>
  <c i="15" r="F38"/>
  <c i="1" r="BA122"/>
  <c r="BA121"/>
  <c r="AW121"/>
  <c i="17" r="F38"/>
  <c i="1" r="BA126"/>
  <c i="18" r="F40"/>
  <c i="1" r="BC128"/>
  <c r="BC127"/>
  <c r="AY127"/>
  <c i="19" r="F38"/>
  <c i="1" r="BA130"/>
  <c r="BA129"/>
  <c r="AW129"/>
  <c i="22" r="F39"/>
  <c i="1" r="BB136"/>
  <c r="BB135"/>
  <c r="AX135"/>
  <c i="22" r="J34"/>
  <c i="25" r="J36"/>
  <c i="1" r="AW140"/>
  <c i="27" r="F37"/>
  <c i="1" r="BD142"/>
  <c i="29" r="F37"/>
  <c i="1" r="BD144"/>
  <c i="32" r="F37"/>
  <c i="1" r="BD147"/>
  <c i="35" r="F34"/>
  <c i="1" r="BA150"/>
  <c i="37" r="J34"/>
  <c i="1" r="AW152"/>
  <c r="AU117"/>
  <c r="AU121"/>
  <c i="7" l="1" r="P127"/>
  <c i="1" r="AU107"/>
  <c i="4" r="T126"/>
  <c i="7" r="R127"/>
  <c i="4" r="R126"/>
  <c i="2" r="P127"/>
  <c i="1" r="AU97"/>
  <c i="24" r="P130"/>
  <c r="BK176"/>
  <c r="J176"/>
  <c r="J103"/>
  <c i="25" r="R124"/>
  <c r="T124"/>
  <c i="36" r="P125"/>
  <c i="1" r="AU151"/>
  <c i="4" r="BK126"/>
  <c r="J126"/>
  <c r="J100"/>
  <c i="36" r="T125"/>
  <c i="9" r="T126"/>
  <c i="24" r="P176"/>
  <c r="T176"/>
  <c r="T129"/>
  <c i="9" r="P126"/>
  <c i="1" r="AU110"/>
  <c i="24" r="R176"/>
  <c r="R129"/>
  <c i="4" r="P126"/>
  <c i="1" r="AU100"/>
  <c i="2" r="R127"/>
  <c i="24" r="BK130"/>
  <c r="BK129"/>
  <c r="J129"/>
  <c r="J98"/>
  <c i="1" r="AG132"/>
  <c r="AG118"/>
  <c r="AG120"/>
  <c r="AG147"/>
  <c r="AG150"/>
  <c r="AG148"/>
  <c r="AG142"/>
  <c i="23" r="BK117"/>
  <c r="J117"/>
  <c r="J96"/>
  <c i="1" r="AG149"/>
  <c r="AG146"/>
  <c r="AG145"/>
  <c r="AG144"/>
  <c r="AG143"/>
  <c r="AG141"/>
  <c i="25" r="BK124"/>
  <c r="J124"/>
  <c r="J98"/>
  <c r="J125"/>
  <c r="J99"/>
  <c i="1" r="AG136"/>
  <c i="22" r="J100"/>
  <c i="1" r="AG134"/>
  <c r="AG130"/>
  <c i="19" r="J100"/>
  <c i="1" r="AG128"/>
  <c i="18" r="J100"/>
  <c i="1" r="AG125"/>
  <c r="AG122"/>
  <c r="AG116"/>
  <c r="AG115"/>
  <c r="AG112"/>
  <c i="10" r="J100"/>
  <c i="8" r="BK126"/>
  <c r="J126"/>
  <c r="J100"/>
  <c i="1" r="AG104"/>
  <c r="AG102"/>
  <c i="5" r="J100"/>
  <c i="1" r="AG98"/>
  <c i="3" r="J100"/>
  <c i="1" r="AU106"/>
  <c r="AU96"/>
  <c r="AG119"/>
  <c i="37" r="J30"/>
  <c i="1" r="AG152"/>
  <c r="AU114"/>
  <c r="AU113"/>
  <c r="AY96"/>
  <c i="5" r="J37"/>
  <c i="1" r="AV102"/>
  <c r="AT102"/>
  <c r="AN102"/>
  <c r="BB106"/>
  <c r="AX106"/>
  <c i="7" r="J34"/>
  <c i="1" r="AG107"/>
  <c i="10" r="F37"/>
  <c i="1" r="AZ112"/>
  <c r="AZ111"/>
  <c r="AV111"/>
  <c r="AT111"/>
  <c r="BC124"/>
  <c i="17" r="F37"/>
  <c i="1" r="AZ126"/>
  <c r="AG127"/>
  <c i="19" r="F37"/>
  <c i="1" r="AZ130"/>
  <c r="AZ129"/>
  <c r="AV129"/>
  <c r="AT129"/>
  <c i="26" r="F33"/>
  <c i="1" r="AZ141"/>
  <c i="33" r="F33"/>
  <c i="1" r="AZ148"/>
  <c r="AU109"/>
  <c i="4" r="F37"/>
  <c i="1" r="AZ100"/>
  <c r="AZ99"/>
  <c r="AV99"/>
  <c r="AT99"/>
  <c i="9" r="J37"/>
  <c i="1" r="AV110"/>
  <c r="AT110"/>
  <c r="BB124"/>
  <c r="BD124"/>
  <c i="18" r="J37"/>
  <c i="1" r="AV128"/>
  <c r="AT128"/>
  <c r="AN128"/>
  <c r="AG129"/>
  <c i="21" r="J37"/>
  <c i="1" r="AV134"/>
  <c r="AT134"/>
  <c r="AN134"/>
  <c i="29" r="F33"/>
  <c i="1" r="AZ144"/>
  <c i="34" r="F33"/>
  <c i="1" r="AZ149"/>
  <c r="AU124"/>
  <c r="AU123"/>
  <c r="AW96"/>
  <c i="4" r="J37"/>
  <c i="1" r="AV100"/>
  <c r="AT100"/>
  <c i="9" r="F37"/>
  <c i="1" r="AZ110"/>
  <c r="AZ109"/>
  <c r="AV109"/>
  <c r="AT109"/>
  <c i="15" r="J37"/>
  <c i="1" r="AV122"/>
  <c r="AT122"/>
  <c r="AN122"/>
  <c r="AG133"/>
  <c i="23" r="F33"/>
  <c i="1" r="AZ137"/>
  <c i="25" r="J35"/>
  <c i="1" r="AV140"/>
  <c r="AT140"/>
  <c i="30" r="J33"/>
  <c i="1" r="AV145"/>
  <c r="AT145"/>
  <c r="AN145"/>
  <c i="32" r="J33"/>
  <c i="1" r="AV147"/>
  <c r="AT147"/>
  <c r="AN147"/>
  <c r="AG131"/>
  <c i="2" r="J34"/>
  <c i="1" r="AG97"/>
  <c r="AG96"/>
  <c r="AG101"/>
  <c i="6" r="J37"/>
  <c i="1" r="AV104"/>
  <c r="AT104"/>
  <c r="AN104"/>
  <c r="BD114"/>
  <c i="13" r="J37"/>
  <c i="1" r="AV118"/>
  <c r="AT118"/>
  <c r="AN118"/>
  <c i="22" r="F37"/>
  <c i="1" r="AZ136"/>
  <c r="AZ135"/>
  <c r="AV135"/>
  <c r="AT135"/>
  <c r="BC138"/>
  <c r="AY138"/>
  <c i="25" r="F35"/>
  <c i="1" r="AZ140"/>
  <c i="30" r="F33"/>
  <c i="1" r="AZ145"/>
  <c i="32" r="F33"/>
  <c i="1" r="AZ147"/>
  <c r="AG117"/>
  <c i="3" r="F37"/>
  <c i="1" r="AZ98"/>
  <c i="6" r="F37"/>
  <c i="1" r="AZ104"/>
  <c r="AZ103"/>
  <c r="AV103"/>
  <c r="AT103"/>
  <c i="11" r="J37"/>
  <c i="1" r="AV115"/>
  <c r="AT115"/>
  <c r="AN115"/>
  <c r="BA124"/>
  <c r="AW124"/>
  <c i="17" r="J34"/>
  <c i="1" r="AG126"/>
  <c r="AG124"/>
  <c i="18" r="F37"/>
  <c i="1" r="AZ128"/>
  <c r="AZ127"/>
  <c r="AV127"/>
  <c r="AT127"/>
  <c i="21" r="F37"/>
  <c i="1" r="AZ134"/>
  <c r="AZ133"/>
  <c r="AV133"/>
  <c r="AT133"/>
  <c i="29" r="J33"/>
  <c i="1" r="AV144"/>
  <c r="AT144"/>
  <c r="AN144"/>
  <c i="34" r="J33"/>
  <c i="1" r="AV149"/>
  <c r="AT149"/>
  <c r="AN149"/>
  <c r="AU99"/>
  <c i="3" r="J37"/>
  <c i="1" r="AV98"/>
  <c r="AT98"/>
  <c r="AN98"/>
  <c r="BB95"/>
  <c r="AX95"/>
  <c r="BD95"/>
  <c r="AG103"/>
  <c i="7" r="J37"/>
  <c i="1" r="AV107"/>
  <c r="AT107"/>
  <c r="BC114"/>
  <c r="AY114"/>
  <c r="AG114"/>
  <c i="15" r="F37"/>
  <c i="1" r="AZ122"/>
  <c r="AZ121"/>
  <c r="AV121"/>
  <c r="AT121"/>
  <c r="AG135"/>
  <c i="24" r="J35"/>
  <c i="1" r="AV139"/>
  <c r="AT139"/>
  <c i="31" r="J33"/>
  <c i="1" r="AV146"/>
  <c r="AT146"/>
  <c r="AN146"/>
  <c i="37" r="F33"/>
  <c i="1" r="AZ152"/>
  <c i="2" r="F37"/>
  <c i="1" r="AZ97"/>
  <c i="8" r="J37"/>
  <c i="1" r="AV108"/>
  <c r="AT108"/>
  <c r="BA114"/>
  <c r="AW114"/>
  <c i="12" r="J37"/>
  <c i="1" r="AV116"/>
  <c r="AT116"/>
  <c r="AN116"/>
  <c i="14" r="F37"/>
  <c i="1" r="AZ120"/>
  <c r="AZ119"/>
  <c r="AV119"/>
  <c r="AT119"/>
  <c r="AN119"/>
  <c i="20" r="J37"/>
  <c i="1" r="AV132"/>
  <c r="AT132"/>
  <c r="AN132"/>
  <c i="28" r="J33"/>
  <c i="1" r="AV143"/>
  <c r="AT143"/>
  <c r="AN143"/>
  <c i="36" r="J33"/>
  <c i="1" r="AV151"/>
  <c r="AT151"/>
  <c i="2" r="J37"/>
  <c i="1" r="AV97"/>
  <c r="AT97"/>
  <c r="BA106"/>
  <c r="AW106"/>
  <c i="8" r="F37"/>
  <c i="1" r="AZ108"/>
  <c i="11" r="F37"/>
  <c i="1" r="AZ115"/>
  <c i="16" r="F37"/>
  <c i="1" r="AZ125"/>
  <c i="24" r="F35"/>
  <c i="1" r="AZ139"/>
  <c i="31" r="F33"/>
  <c i="1" r="AZ146"/>
  <c i="36" r="J30"/>
  <c i="1" r="AG151"/>
  <c i="37" r="J33"/>
  <c i="1" r="AV152"/>
  <c r="AT152"/>
  <c r="AN152"/>
  <c r="AS94"/>
  <c r="BC95"/>
  <c i="7" r="F37"/>
  <c i="1" r="AZ107"/>
  <c i="12" r="F37"/>
  <c i="1" r="AZ116"/>
  <c i="14" r="J37"/>
  <c i="1" r="AV120"/>
  <c r="AT120"/>
  <c r="AN120"/>
  <c i="20" r="F37"/>
  <c i="1" r="AZ132"/>
  <c r="AZ131"/>
  <c r="AV131"/>
  <c r="AT131"/>
  <c r="AN131"/>
  <c i="27" r="J33"/>
  <c i="1" r="AV142"/>
  <c r="AT142"/>
  <c r="AN142"/>
  <c i="35" r="F33"/>
  <c i="1" r="AZ150"/>
  <c i="5" r="F37"/>
  <c i="1" r="AZ102"/>
  <c r="AZ101"/>
  <c r="AV101"/>
  <c r="AT101"/>
  <c r="BC106"/>
  <c r="AY106"/>
  <c i="9" r="J34"/>
  <c i="1" r="AG110"/>
  <c r="AG109"/>
  <c i="10" r="J37"/>
  <c i="1" r="AV112"/>
  <c r="AT112"/>
  <c r="AN112"/>
  <c r="AG121"/>
  <c i="17" r="J37"/>
  <c i="1" r="AV126"/>
  <c r="AT126"/>
  <c i="19" r="J37"/>
  <c i="1" r="AV130"/>
  <c r="AT130"/>
  <c r="AN130"/>
  <c i="27" r="F33"/>
  <c i="1" r="AZ142"/>
  <c i="35" r="J33"/>
  <c i="1" r="AV150"/>
  <c r="AT150"/>
  <c r="AN150"/>
  <c r="BA95"/>
  <c r="AW95"/>
  <c r="BD106"/>
  <c r="AG111"/>
  <c r="BB114"/>
  <c i="13" r="F37"/>
  <c i="1" r="AZ118"/>
  <c r="AZ117"/>
  <c r="AV117"/>
  <c r="AT117"/>
  <c r="AN117"/>
  <c i="22" r="J37"/>
  <c i="1" r="AV136"/>
  <c r="AT136"/>
  <c r="AN136"/>
  <c r="BA138"/>
  <c r="AW138"/>
  <c r="BD138"/>
  <c i="28" r="F33"/>
  <c i="1" r="AZ143"/>
  <c i="36" r="F33"/>
  <c i="1" r="AZ151"/>
  <c i="16" r="J37"/>
  <c i="1" r="AV125"/>
  <c r="AT125"/>
  <c r="AN125"/>
  <c i="23" r="J33"/>
  <c i="1" r="AV137"/>
  <c r="AT137"/>
  <c r="BB138"/>
  <c r="AX138"/>
  <c i="26" r="J33"/>
  <c i="1" r="AV141"/>
  <c r="AT141"/>
  <c r="AN141"/>
  <c i="33" r="J33"/>
  <c i="1" r="AV148"/>
  <c r="AT148"/>
  <c r="AN148"/>
  <c i="24" l="1" r="P129"/>
  <c i="1" r="AU139"/>
  <c i="24" r="J130"/>
  <c r="J99"/>
  <c i="1" r="AN151"/>
  <c i="37" r="J39"/>
  <c i="36" r="J39"/>
  <c i="35" r="J39"/>
  <c i="34" r="J39"/>
  <c i="33" r="J39"/>
  <c i="32" r="J39"/>
  <c i="31" r="J39"/>
  <c i="30" r="J39"/>
  <c i="29" r="J39"/>
  <c i="28" r="J39"/>
  <c i="27" r="J39"/>
  <c i="26" r="J39"/>
  <c i="1" r="AN135"/>
  <c r="AN133"/>
  <c i="22" r="J43"/>
  <c i="21" r="J43"/>
  <c i="1" r="AN129"/>
  <c i="20" r="J43"/>
  <c i="1" r="AN127"/>
  <c i="19" r="J43"/>
  <c i="1" r="AN126"/>
  <c i="18" r="J43"/>
  <c i="17" r="J43"/>
  <c i="1" r="AN121"/>
  <c i="16" r="J43"/>
  <c i="15" r="J43"/>
  <c i="14" r="J43"/>
  <c i="13" r="J43"/>
  <c i="12" r="J43"/>
  <c i="1" r="AN111"/>
  <c i="11" r="J43"/>
  <c i="1" r="AN109"/>
  <c r="AN110"/>
  <c i="10" r="J43"/>
  <c i="9" r="J43"/>
  <c i="1" r="AN107"/>
  <c r="AN103"/>
  <c i="7" r="J43"/>
  <c i="1" r="AN101"/>
  <c i="6" r="J43"/>
  <c i="5" r="J43"/>
  <c i="1" r="AN97"/>
  <c i="3" r="J43"/>
  <c i="2" r="J43"/>
  <c i="1" r="AU105"/>
  <c r="AU95"/>
  <c r="AU138"/>
  <c i="4" r="J34"/>
  <c i="1" r="AG100"/>
  <c r="AG99"/>
  <c r="AN99"/>
  <c r="BC105"/>
  <c r="AY105"/>
  <c r="BA123"/>
  <c r="AW123"/>
  <c r="BD113"/>
  <c r="BB123"/>
  <c r="AX123"/>
  <c r="BD123"/>
  <c r="BD105"/>
  <c i="24" r="J32"/>
  <c i="1" r="AG139"/>
  <c r="BC113"/>
  <c r="AY113"/>
  <c r="BB113"/>
  <c r="AX113"/>
  <c r="BC123"/>
  <c r="AY123"/>
  <c r="BB105"/>
  <c r="AX105"/>
  <c r="AX114"/>
  <c r="AG123"/>
  <c i="23" r="J30"/>
  <c i="1" r="AG137"/>
  <c i="8" r="J34"/>
  <c i="1" r="AG108"/>
  <c r="AG106"/>
  <c r="AG105"/>
  <c r="AZ114"/>
  <c r="AV114"/>
  <c r="AT114"/>
  <c r="AN114"/>
  <c i="25" r="J32"/>
  <c i="1" r="AG140"/>
  <c r="AG138"/>
  <c r="AZ96"/>
  <c r="AV96"/>
  <c r="AT96"/>
  <c r="AY124"/>
  <c r="AY95"/>
  <c r="AG113"/>
  <c r="AZ138"/>
  <c r="AV138"/>
  <c r="AT138"/>
  <c r="BA105"/>
  <c r="AW105"/>
  <c r="AZ106"/>
  <c r="AV106"/>
  <c r="AT106"/>
  <c r="AZ124"/>
  <c r="BA113"/>
  <c r="AW113"/>
  <c r="AX124"/>
  <c i="24" l="1" r="J41"/>
  <c i="4" r="J43"/>
  <c i="23" r="J39"/>
  <c i="1" r="AN138"/>
  <c i="25" r="J41"/>
  <c i="1" r="AN140"/>
  <c r="AN106"/>
  <c i="8" r="J43"/>
  <c i="1" r="AN108"/>
  <c r="AN96"/>
  <c r="AU94"/>
  <c r="AN100"/>
  <c r="AN139"/>
  <c r="AN137"/>
  <c r="AG95"/>
  <c r="BD94"/>
  <c r="W33"/>
  <c r="AZ95"/>
  <c r="AV124"/>
  <c r="AT124"/>
  <c r="AN124"/>
  <c r="BB94"/>
  <c r="AX94"/>
  <c r="AZ123"/>
  <c r="AV123"/>
  <c r="AT123"/>
  <c r="AZ105"/>
  <c r="AV105"/>
  <c r="AT105"/>
  <c r="AN105"/>
  <c r="BA94"/>
  <c r="AW94"/>
  <c r="AK30"/>
  <c r="AZ113"/>
  <c r="AV113"/>
  <c r="AT113"/>
  <c r="AN113"/>
  <c r="BC94"/>
  <c r="W32"/>
  <c l="1" r="AN123"/>
  <c r="AG94"/>
  <c r="AZ94"/>
  <c r="AV94"/>
  <c r="AK29"/>
  <c r="AV95"/>
  <c r="AT95"/>
  <c r="AN95"/>
  <c r="W30"/>
  <c r="AY94"/>
  <c r="W31"/>
  <c l="1" r="AK26"/>
  <c r="W29"/>
  <c r="AT94"/>
  <c l="1" r="AK35"/>
  <c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<sst xmlns="http://schemas.openxmlformats.org/spreadsheetml/2006/main">
  <si>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</si>
  <si>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</si>
  <si>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</si>
  <si>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</si>
  <si>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</si>
  <si>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</si>
  <si>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</si>
  <si>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</si>
  <si>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</si>
  <si>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</si>
  <si>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</si>
  <si>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</si>
  <si>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</si>
  <si>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</si>
  <si>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</si>
  <si>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</si>
  <si>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</si>
  <si>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</si>
  <si>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</si>
  <si>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</si>
  <si>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</si>
  <si>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</si>
  <si>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</si>
  <si>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</si>
  <si>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</si>
  <si>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</si>
  <si>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</si>
  <si>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</si>
  <si>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</si>
  <si>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</si>
  <si>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</si>
  <si>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</si>
  <si>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</si>
  <si>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</si>
  <si>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</si>
  <si>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</si>
  <si>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</si>
  <si>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</si>
  <si>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</si>
  <si>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</si>
  <si>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</si>
  <si>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</si>
  <si>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</si>
  <si>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</si>
  <si>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</si>
  <si>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</si>
  <si>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</si>
  <si>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</si>
  <si>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</si>
  <si>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</si>
  <si>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</si>
  <si>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</si>
  <si>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</si>
  <si>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</si>
  <si>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</si>
  <si>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</si>
  <si>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</si>
  <si>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</si>
  <si>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</si>
  <si>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</si>
  <si>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</si>
  <si>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</si>
  <si>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</si>
  <si>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</si>
  <si>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</si>
  <si>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</si>
  <si>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</si>
  <si>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</si>
  <si>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</si>
  <si>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</si>
  <si>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</si>
  <si>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</si>
  <si>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</si>
  <si>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</si>
  <si>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</si>
  <si>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</si>
  <si>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</si>
  <si>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</si>
  <si>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</si>
  <si>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</si>
  <si>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</si>
  <si>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</si>
  <si>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</si>
  <si>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</si>
  <si>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</si>
  <si>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</si>
  <si>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</si>
  <si>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</si>
  <si>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</si>
  <si>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</si>
  <si>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</si>
  <si>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</si>
  <si>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</si>
  <si>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</si>
  <si>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</si>
  <si>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</si>
  <si>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</si>
  <si>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</si>
  <si>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</si>
  <si>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</si>
  <si>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</si>
  <si>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</si>
  <si>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</si>
  <si>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</si>
  <si>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</si>
  <si>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</si>
  <si>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</si>
  <si>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</si>
  <si>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</si>
  <si>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</si>
  <si>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</si>
  <si>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</si>
  <si>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</si>
  <si>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</si>
  <si>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</si>
  <si>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</si>
  <si>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</si>
  <si>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</si>
  <si>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</si>
  <si>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</si>
  <si>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</si>
  <si>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</si>
  <si>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</si>
  <si>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</si>
  <si>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</si>
  <si>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</si>
  <si>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</si>
  <si>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</si>
  <si>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</si>
  <si>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</si>
  <si>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</si>
  <si>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</si>
  <si>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</si>
  <si>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</si>
  <si>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</si>
  <si>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</si>
  <si>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</si>
  <si>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</si>
  <si>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</si>
  <si>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</si>
  <si>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</si>
  <si>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</si>
  <si>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</si>
  <si>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</si>
  <si>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</si>
  <si>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</si>
  <si>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</si>
  <si>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</si>
  <si>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</si>
  <si>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</si>
  <si>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</si>
  <si>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</si>
  <si>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</si>
  <si>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</si>
  <si>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</si>
  <si>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</si>
  <si>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</si>
  <si>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</si>
  <si>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</si>
  <si>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</si>
  <si>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</si>
  <si>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</si>
  <si>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</si>
  <si>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</si>
  <si>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</si>
  <si>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</si>
  <si>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</si>
  <si>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</si>
  <si>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</si>
  <si>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</si>
  <si>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</si>
  <si>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</si>
  <si>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</si>
  <si>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</si>
  <si>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</si>
  <si>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</si>
  <si>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</si>
  <si>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</si>
  <si>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</si>
  <si>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</si>
  <si>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</si>
  <si>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</si>
  <si>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</si>
  <si>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</si>
  <si>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</si>
  <si>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</si>
  <si>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</si>
  <si>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</si>
  <si>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</si>
  <si>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</si>
  <si>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</si>
  <si>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</si>
  <si>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</si>
  <si>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</si>
  <si>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</si>
  <si>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</si>
  <si>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</si>
  <si>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</si>
  <si>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</si>
  <si>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</si>
  <si>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</si>
  <si>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</si>
  <si>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</si>
  <si>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</si>
  <si>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</si>
  <si>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</si>
  <si>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</si>
  <si>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</si>
  <si>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</si>
  <si>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</si>
  <si>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</si>
  <si>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</si>
  <si>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</si>
  <si>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</si>
  <si>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</si>
  <si>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</si>
  <si>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</si>
  <si>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</si>
  <si>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</si>
  <si>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</si>
  <si>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</si>
  <si>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</si>
  <si>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</si>
  <si>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</si>
  <si>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</si>
  <si>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</si>
  <si>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</si>
  <si>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</si>
  <si>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</si>
  <si>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</si>
  <si>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</si>
  <si>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</si>
  <si>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</si>
  <si>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</si>
  <si>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</si>
  <si>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</si>
  <si>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</si>
  <si>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</si>
  <si>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</si>
  <si>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</si>
  <si>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</si>
  <si>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</si>
  <si>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</si>
  <si>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</si>
  <si>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</si>
  <si>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</si>
  <si>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</si>
  <si>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</si>
  <si>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</si>
  <si>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</si>
  <si>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</si>
  <si>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</si>
  <si>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</si>
  <si>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</si>
  <si>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</si>
  <si>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</si>
  <si>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</si>
  <si>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</si>
  <si>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</si>
  <si>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</si>
  <si>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</si>
  <si>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</si>
  <si>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</si>
  <si>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</si>
  <si>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</si>
  <si>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</si>
  <si>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</si>
  <si>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</si>
  <si>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</si>
  <si>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</si>
  <si>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</si>
  <si>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</si>
  <si>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</si>
  <si>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</si>
  <si>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</si>
  <si>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</si>
  <si>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</si>
  <si>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</si>
  <si>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</si>
  <si>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</si>
  <si>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</si>
  <si>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</si>
  <si>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</si>
  <si>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</si>
  <si>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</si>
  <si>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</si>
  <si>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</si>
  <si>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</si>
  <si>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</si>
  <si>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</si>
  <si>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</si>
  <si>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</si>
  <si>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</si>
  <si>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</si>
  <si>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</si>
  <si>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</si>
  <si>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</si>
  <si>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</si>
  <si>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</si>
  <si>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</si>
  <si>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</si>
  <si>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</si>
  <si>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</si>
  <si>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</si>
  <si>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</si>
  <si>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</si>
  <si>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</si>
  <si>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</si>
  <si>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</si>
  <si>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</si>
  <si>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</si>
  <si>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</si>
  <si>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</si>
  <si>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</si>
  <si>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</si>
  <si>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</si>
  <si>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</si>
  <si>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</si>
  <si>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</si>
  <si>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</si>
  <si>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</si>
  <si>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</si>
  <si>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</si>
  <si>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</si>
  <si>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</si>
  <si>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</si>
  <si>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</si>
  <si>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</si>
  <si>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</si>
  <si>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</si>
  <si>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</si>
  <si>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</si>
  <si>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</si>
  <si>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</si>
  <si>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</si>
  <si>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</si>
  <si>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</si>
  <si>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</si>
  <si>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</si>
  <si>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</si>
  <si>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</si>
  <si>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</si>
  <si>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</si>
  <si>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</si>
  <si>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</si>
  <si>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</si>
  <si>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</si>
  <si>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</si>
  <si>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</si>
  <si>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</si>
  <si>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</si>
  <si>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</si>
  <si>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</si>
  <si>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</si>
  <si>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</si>
  <si>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</si>
  <si>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</si>
  <si>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</si>
  <si>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</si>
  <si>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</si>
  <si>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</si>
  <si>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</si>
  <si>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</si>
  <si>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</si>
  <si>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</si>
  <si>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</si>
  <si>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</si>
  <si>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</si>
  <si>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</si>
  <si>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</si>
  <si>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</si>
  <si>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</si>
  <si>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</si>
  <si>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</si>
  <si>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</si>
  <si>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</si>
  <si>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</si>
  <si>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</si>
  <si>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</si>
  <si>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</si>
  <si>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</si>
  <si>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</si>
  <si>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</si>
  <si>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</si>
  <si>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</si>
  <si>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</si>
  <si>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</si>
  <si>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</si>
  <si>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</si>
  <si>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</si>
  <si>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</si>
  <si>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</si>
  <si>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</si>
  <si>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</si>
  <si>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</si>
  <si>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</si>
  <si>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</si>
  <si>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</si>
  <si>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</si>
  <si>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</si>
  <si>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</si>
  <si>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</si>
  <si>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</si>
  <si>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</si>
  <si>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</si>
  <si>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</si>
  <si>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</si>
  <si>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</si>
  <si>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</si>
  <si>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</si>
  <si>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</si>
  <si>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</si>
  <si>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</si>
  <si>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</si>
  <si>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</si>
  <si>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</si>
  <si>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</si>
  <si>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</si>
  <si>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</si>
  <si>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</si>
  <si>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</si>
  <si>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</si>
  <si>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</si>
  <si>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</si>
  <si>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</si>
  <si>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</si>
  <si>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</si>
  <si>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</si>
  <si>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</si>
  <si>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</si>
  <si>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</si>
  <si>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</si>
  <si>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</si>
  <si>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</si>
  <si>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</si>
  <si>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</si>
  <si>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</si>
  <si>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</si>
  <si>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</si>
  <si>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</si>
  <si>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</si>
  <si>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</si>
  <si>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</si>
  <si>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</si>
  <si>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</si>
  <si>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</si>
  <si>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</si>
  <si>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</si>
  <si>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</si>
  <si>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</si>
  <si>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</si>
  <si>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</si>
  <si>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</si>
  <si>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</si>
  <si>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</si>
  <si>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</si>
  <si>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</si>
  <si>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</si>
  <si>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</si>
  <si>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</si>
  <si>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</si>
  <si>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</si>
  <si>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</si>
  <si>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</si>
  <si>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</si>
  <si>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</si>
  <si>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</si>
  <si>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</si>
  <si>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</si>
  <si>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</si>
  <si>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</si>
  <si>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</si>
  <si>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</si>
  <si>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</si>
  <si>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</si>
  <si>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</si>
  <si>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</si>
  <si>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</si>
  <si>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</si>
  <si>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</si>
  <si>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</si>
  <si>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</si>
  <si>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</si>
  <si>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</si>
  <si>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</si>
  <si>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</si>
  <si>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</si>
  <si>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</si>
  <si>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</si>
  <si>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</si>
  <si>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</si>
  <si>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</si>
  <si>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</si>
  <si>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</si>
  <si>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</si>
  <si>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</si>
  <si>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</si>
  <si>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</si>
  <si>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</si>
  <si>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</si>
  <si>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</si>
  <si>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</si>
  <si>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</si>
  <si>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</si>
  <si>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</si>
  <si>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</si>
  <si>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</si>
  <si>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</si>
  <si>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</si>
  <si>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</si>
  <si>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</si>
  <si>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</si>
  <si>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</si>
  <si>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</si>
  <si>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</si>
  <si>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</si>
  <si>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</si>
  <si>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</si>
  <si>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</si>
  <si>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</si>
  <si>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</si>
  <si>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</si>
  <si>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</si>
  <si>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</si>
  <si>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</si>
  <si>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</si>
  <si>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</si>
  <si>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</si>
  <si>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</si>
  <si>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</si>
  <si>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</si>
  <si>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</si>
  <si>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</si>
  <si>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</si>
  <si>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</si>
  <si>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</si>
  <si>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</si>
  <si>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</si>
  <si>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</si>
  <si>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</si>
  <si>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</si>
  <si>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</si>
  <si>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</si>
  <si>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</si>
  <si>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</si>
  <si>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</si>
  <si>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</si>
  <si>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</si>
  <si>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</si>
  <si>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</si>
  <si>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</si>
  <si>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</si>
  <si>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</si>
  <si>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</si>
  <si>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</si>
  <si>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</si>
  <si>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</si>
  <si>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</si>
  <si>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</si>
  <si>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</si>
  <si>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</si>
  <si>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</si>
  <si>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</si>
  <si>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</si>
  <si>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</si>
  <si>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</si>
  <si>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</si>
  <si>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</si>
  <si>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</si>
  <si>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</si>
  <si>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</si>
  <si>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</si>
  <si>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</si>
  <si>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</si>
  <si>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</si>
  <si>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</si>
  <si>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</si>
  <si>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</si>
  <si>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</si>
  <si>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</si>
  <si>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</si>
  <si>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</si>
  <si>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</si>
  <si>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</si>
  <si>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</si>
  <si>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</si>
  <si>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</si>
  <si>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</si>
  <si>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</si>
  <si>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</si>
  <si>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</si>
  <si>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</si>
  <si>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</si>
  <si>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</si>
  <si>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</si>
  <si>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</si>
  <si>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</si>
  <si>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</si>
  <si>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</si>
  <si>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</si>
  <si>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</si>
  <si>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</si>
  <si>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</si>
  <si>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</si>
  <si>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</si>
  <si>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</si>
  <si>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</si>
  <si>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</si>
  <si>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</si>
  <si>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</si>
  <si>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</si>
  <si>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</si>
  <si>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</si>
  <si>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</si>
  <si>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</si>
  <si>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</si>
  <si>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</si>
  <si>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</si>
  <si>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</si>
  <si>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</si>
  <si>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</si>
  <si>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</si>
  <si>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</si>
  <si>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</si>
  <si>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</si>
  <si>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</si>
  <si>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</si>
  <si>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</si>
  <si>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</si>
  <si>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</si>
  <si>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</si>
  <si>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</si>
  <si>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</si>
  <si>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</si>
  <si>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</si>
  <si>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</si>
  <si>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</si>
  <si>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</si>
  <si>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</si>
  <si>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</si>
  <si>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</si>
  <si>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</si>
  <si>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</si>
  <si>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</si>
  <si>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</si>
  <si>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</si>
  <si>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</si>
  <si>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</si>
  <si>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</si>
  <si>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</si>
  <si>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</si>
  <si>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</si>
  <si>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</si>
  <si>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</si>
  <si>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</si>
  <si>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</si>
  <si>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</si>
  <si>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</si>
  <si>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</si>
  <si>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</si>
  <si>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</si>
  <si>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</si>
  <si>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</si>
  <si>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</si>
  <si>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</si>
  <si>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</si>
  <si>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</si>
  <si>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</si>
  <si>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</si>
  <si>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</si>
  <si>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</si>
  <si>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</si>
  <si>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</si>
  <si>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</si>
  <si>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</si>
  <si>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</si>
  <si>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</si>
  <si>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</si>
  <si>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</si>
  <si>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</si>
  <si>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</si>
  <si>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</si>
  <si>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</si>
  <si>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</si>
  <si>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</si>
  <si>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</si>
  <si>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</si>
  <si>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</si>
  <si>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</si>
  <si>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</si>
  <si>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</si>
  <si>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</si>
  <si>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</si>
  <si>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</si>
  <si>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</si>
  <si>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</si>
  <si>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</si>
  <si>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</si>
  <si>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</si>
  <si>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</si>
  <si>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</si>
  <si>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</si>
  <si>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</si>
  <si>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</si>
  <si>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</si>
  <si>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</si>
  <si>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</si>
  <si>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</si>
  <si>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</si>
  <si>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</si>
  <si>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</si>
  <si>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</si>
  <si>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</si>
  <si>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</si>
  <si>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</si>
  <si>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</si>
  <si>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</si>
  <si>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</si>
  <si>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</si>
  <si>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</si>
  <si>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</si>
  <si>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</si>
  <si>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</si>
  <si>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</si>
  <si>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</si>
  <si>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</si>
  <si>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</si>
  <si>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</si>
  <si>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</si>
  <si>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</si>
  <si>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</si>
  <si>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</si>
  <si>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</si>
  <si>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</si>
  <si>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</si>
  <si>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</si>
  <si>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</si>
  <si>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</si>
  <si>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</si>
  <si>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</si>
  <si>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</si>
  <si>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</si>
  <si>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</si>
  <si>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</si>
  <si>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</si>
  <si>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</si>
  <si>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</si>
  <si>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</si>
  <si>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</si>
  <si>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</si>
  <si>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</si>
  <si>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</si>
  <si>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</si>
  <si>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</si>
  <si>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</si>
  <si>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</si>
  <si>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</si>
  <si>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</si>
  <si>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</si>
  <si>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</si>
  <si>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</si>
  <si>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</si>
  <si>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</si>
  <si>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</si>
  <si>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</si>
  <si>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</si>
  <si>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</si>
  <si>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</si>
  <si>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</si>
  <si>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</si>
  <si>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</si>
  <si>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</si>
  <si>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</si>
  <si>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</si>
  <si>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</si>
  <si>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</si>
  <si>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</si>
  <si>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</si>
  <si>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</si>
  <si>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</si>
  <si>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</si>
  <si>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</si>
  <si>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</si>
  <si>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</si>
  <si>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</si>
  <si>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</si>
  <si>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</si>
  <si>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</si>
  <si>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</si>
  <si>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</si>
  <si>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</si>
  <si>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</si>
  <si>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</si>
  <si>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</si>
  <si>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</si>
  <si>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</si>
  <si>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</si>
  <si>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</si>
  <si>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</si>
  <si>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</si>
  <si>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</si>
  <si>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</si>
  <si>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</si>
  <si>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</si>
  <si>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</si>
  <si>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</si>
  <si>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</si>
  <si>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</si>
  <si>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</si>
  <si>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</si>
  <si>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</si>
  <si>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</si>
  <si>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</si>
  <si>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</si>
  <si>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</si>
  <si>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</si>
  <si>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</si>
  <si>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</si>
  <si>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</si>
  <si>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</si>
  <si>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</si>
  <si>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</si>
  <si>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</si>
  <si>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</si>
  <si>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</si>
  <si>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</si>
  <si>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</si>
  <si>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</si>
  <si>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</si>
  <si>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</si>
  <si>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</si>
  <si>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</si>
  <si>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</si>
  <si>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</si>
  <si>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</si>
  <si>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</si>
  <si>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</si>
  <si>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</si>
  <si>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</si>
  <si>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</si>
  <si>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</si>
  <si>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</si>
  <si>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</si>
  <si>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</si>
  <si>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</si>
  <si>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</si>
  <si>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</si>
  <si>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</si>
  <si>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</si>
  <si>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</si>
  <si>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</si>
  <si>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</si>
  <si>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</si>
  <si>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</si>
  <si>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</si>
  <si>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</si>
  <si>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</si>
  <si>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</si>
  <si>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</si>
  <si>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</si>
  <si>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</si>
  <si>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</si>
  <si>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</si>
  <si>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</si>
  <si>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</si>
  <si>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</si>
  <si>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</si>
  <si>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</si>
  <si>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</si>
  <si>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</si>
  <si>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</si>
  <si>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</si>
  <si>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</si>
  <si>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</si>
  <si>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</si>
  <si>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</si>
  <si>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</si>
  <si>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</si>
  <si>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</si>
  <si>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</si>
  <si>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</si>
  <si>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</si>
  <si>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</si>
  <si>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</si>
  <si>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</si>
  <si>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</si>
  <si>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</si>
  <si>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</si>
  <si>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</si>
  <si>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</si>
  <si>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</si>
  <si>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</si>
  <si>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</si>
  <si>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</si>
  <si>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</si>
  <si>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</si>
  <si>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</si>
  <si>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</si>
  <si>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</si>
  <si>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</si>
  <si>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</si>
  <si>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</si>
  <si>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</si>
  <si>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</si>
  <si>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</si>
  <si>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</si>
  <si>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</si>
  <si>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</si>
  <si>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</si>
  <si>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</si>
  <si>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</si>
  <si>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</si>
  <si>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</si>
  <si>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</si>
  <si>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</si>
  <si>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</si>
  <si>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</si>
  <si>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</si>
  <si>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</si>
  <si>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</si>
  <si>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</si>
  <si>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</si>
  <si>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</si>
  <si>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</si>
  <si>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</si>
  <si>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</si>
  <si>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</si>
  <si>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</si>
  <si>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</si>
  <si>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</si>
  <si>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</si>
  <si>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</si>
  <si>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</si>
  <si>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</si>
  <si>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</si>
  <si>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</si>
  <si>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</si>
  <si>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</si>
  <si>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</si>
  <si>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</si>
  <si>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</si>
  <si>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</si>
  <si>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</si>
  <si>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</si>
  <si>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</si>
  <si>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</si>
  <si>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</si>
  <si>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</si>
  <si>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</si>
  <si>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</si>
  <si>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</si>
  <si>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</si>
  <si>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</si>
  <si>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</si>
  <si>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</si>
  <si>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</si>
  <si>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</si>
  <si>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</si>
  <si>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</si>
  <si>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</si>
  <si>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</si>
  <si>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</si>
  <si>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</si>
  <si>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</si>
  <si>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</si>
  <si>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</si>
  <si>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</si>
  <si>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</si>
  <si>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</si>
  <si>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</si>
  <si>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</si>
  <si>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</si>
  <si>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</si>
  <si>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</si>
  <si>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</si>
  <si>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</si>
  <si>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</si>
  <si>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</si>
  <si>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</si>
  <si>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</si>
  <si>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</si>
  <si>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</si>
  <si>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</si>
  <si>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</si>
  <si>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</si>
  <si>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</si>
  <si>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</si>
  <si>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</si>
  <si>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</si>
  <si>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</si>
  <si>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</si>
  <si>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</si>
  <si>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</si>
  <si>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</si>
  <si>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</si>
  <si>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</si>
  <si>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</si>
  <si>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</si>
  <si>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</si>
  <si>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</si>
  <si>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</si>
  <si>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</si>
  <si>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</si>
  <si>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</si>
  <si>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</si>
  <si>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</si>
  <si>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</si>
  <si>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</si>
  <si>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</si>
  <si>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</si>
  <si>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</si>
  <si>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</si>
  <si>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</si>
  <si>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</si>
  <si>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</si>
  <si>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</si>
  <si>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</si>
  <si>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</si>
  <si>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</si>
  <si>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</si>
  <si>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</si>
  <si>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</si>
  <si>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</si>
  <si>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</si>
  <si>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</si>
  <si>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</si>
  <si>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</si>
  <si>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</si>
  <si>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</si>
  <si>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</si>
  <si>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</si>
  <si>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</si>
  <si>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</si>
  <si>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</si>
  <si>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</si>
  <si>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</si>
  <si>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</si>
  <si>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</si>
  <si>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</si>
  <si>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</si>
  <si>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</si>
  <si>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</si>
  <si>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</si>
  <si>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</si>
  <si>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</si>
  <si>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</si>
  <si>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</si>
  <si>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</si>
  <si>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</si>
  <si>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</si>
  <si>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</si>
  <si>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</si>
  <si>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</si>
  <si>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</si>
  <si>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</si>
  <si>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</si>
  <si>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</si>
  <si>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</si>
  <si>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</si>
  <si>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</si>
  <si>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</si>
  <si>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</si>
  <si>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</si>
  <si>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</si>
  <si>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</si>
  <si>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</si>
  <si>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</si>
  <si>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</si>
  <si>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</si>
  <si>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</si>
  <si>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</si>
  <si>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</si>
  <si>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</si>
  <si>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</si>
  <si>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</si>
  <si>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</si>
  <si>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</si>
  <si>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</si>
  <si>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</si>
  <si>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</si>
  <si>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</si>
  <si>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</si>
  <si>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</si>
  <si>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</si>
  <si>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</si>
  <si>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</si>
  <si>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</si>
  <si>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</si>
  <si>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</si>
  <si>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</si>
  <si>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</si>
  <si>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</si>
  <si>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</si>
  <si>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</si>
  <si>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</si>
  <si>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</si>
  <si>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</si>
  <si>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</si>
  <si>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</si>
  <si>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</si>
  <si>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</si>
  <si>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</si>
  <si>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</si>
  <si>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</si>
  <si>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</si>
  <si>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</si>
  <si>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</si>
  <si>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</si>
  <si>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</si>
  <si>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</si>
  <si>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</si>
  <si>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</si>
  <si>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</si>
  <si>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</si>
  <si>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</si>
  <si>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</si>
  <si>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</si>
  <si>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</si>
  <si>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</si>
  <si>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</si>
  <si>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</si>
  <si>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</si>
  <si>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</si>
  <si>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</si>
  <si>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</si>
  <si>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</si>
  <si>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</si>
  <si>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</si>
  <si>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</si>
  <si>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</si>
  <si>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</si>
  <si>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</si>
  <si>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</si>
  <si>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</si>
  <si>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</si>
  <si>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</si>
  <si>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</si>
  <si>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</si>
  <si>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</si>
  <si>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</si>
  <si>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</si>
  <si>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</si>
  <si>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</si>
  <si>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</si>
  <si>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</si>
  <si>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</si>
  <si>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</si>
  <si>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</si>
  <si>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</si>
  <si>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</si>
  <si>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</si>
  <si>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</si>
  <si>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</si>
  <si>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</si>
  <si>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</si>
  <si>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</si>
  <si>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</si>
  <si>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</si>
  <si>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</si>
  <si>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</si>
  <si>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</si>
  <si>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</si>
  <si>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</si>
  <si>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</si>
  <si>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</si>
  <si>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</si>
  <si>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</si>
  <si>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</si>
  <si>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</si>
  <si>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</si>
  <si>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</si>
  <si>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</si>
  <si>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</si>
  <si>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</si>
  <si>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</si>
  <si>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</si>
  <si>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</si>
  <si>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</si>
  <si>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</si>
  <si>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</si>
  <si>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</si>
  <si>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</si>
  <si>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</si>
  <si>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</si>
  <si>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</si>
  <si>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</si>
  <si>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</si>
  <si>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</si>
  <si>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</si>
  <si>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</si>
  <si>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</si>
  <si>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</si>
  <si>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</si>
  <si>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</si>
  <si>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</si>
  <si>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</si>
  <si>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</si>
  <si>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</si>
  <si>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</si>
  <si>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</si>
  <si>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</si>
  <si>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</si>
  <si>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</si>
  <si>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</si>
  <si>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2,500 km kol.č. 2 :   dle ZD  2,500 km celkem :  2,5+2,5=5,000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</si>
  <si>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</si>
  <si>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</si>
  <si>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</si>
  <si>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</si>
  <si>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</si>
  <si>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</si>
  <si>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</si>
  <si>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</si>
  <si>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</si>
  <si>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</si>
  <si>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</si>
  <si>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</si>
  <si>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</si>
  <si>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</si>
  <si>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</si>
  <si>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</si>
  <si>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</si>
  <si>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</si>
  <si>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</si>
  <si>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</si>
  <si>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</si>
  <si>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</si>
  <si>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</si>
  <si>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</si>
  <si>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</si>
  <si>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</si>
  <si>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</si>
  <si>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</si>
  <si>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</si>
  <si>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</si>
  <si>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</si>
  <si>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</si>
  <si>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</si>
  <si>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</si>
  <si>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</si>
  <si>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</si>
  <si>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</si>
  <si>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</si>
  <si>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</si>
  <si>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</si>
  <si>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</si>
  <si>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</si>
  <si>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</si>
  <si>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</si>
  <si>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</si>
  <si>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</si>
  <si>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</si>
  <si>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</si>
  <si>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</si>
  <si>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</si>
  <si>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</si>
  <si>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</si>
  <si>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</si>
  <si>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</si>
  <si>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</si>
  <si>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</si>
  <si>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</si>
  <si>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</si>
  <si>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</si>
  <si>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</si>
  <si>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</si>
  <si>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</si>
  <si>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</si>
  <si>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</si>
  <si>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</si>
  <si>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</si>
  <si>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</si>
  <si>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</si>
  <si>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</si>
  <si>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</si>
  <si>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</si>
  <si>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</si>
  <si>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</si>
  <si>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</si>
  <si>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</si>
  <si>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</si>
  <si>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</si>
  <si>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</si>
  <si>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</si>
  <si>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</si>
  <si>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</si>
  <si>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</si>
  <si>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Poznámka k položce: kol.č. 1:  km 310,118–3,6m; 311,315-7,2m =10,8m  kol.č. 2:  km 310,118–3,6m; 311,315-7,2m =10,8m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</si>
  <si>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</si>
  <si>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</si>
  <si>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</si>
  <si>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76</t>
  </si>
  <si>
    <t>5914115340</t>
  </si>
  <si>
    <t>Demontáž nástupištních desek Sudop K 230 Poznámka: 1. V cenách jsou započteny náklady na snesení, uložení nebo naložení na dopravní prostředek a uložení na úložišti.</t>
  </si>
  <si>
    <t>-1811852009</t>
  </si>
  <si>
    <t xml:space="preserve">Poznámka k položce:_x000d_
kol.č. 1:  300 m (Opočínek, Valy), kol. č. 2:  300 m (Opočínek, Valy, celkem: 300+300=600m </t>
  </si>
  <si>
    <t>77</t>
  </si>
  <si>
    <t>5914125040</t>
  </si>
  <si>
    <t>Montáž nástupištních desek Sudop K 230 Poznámka: 1. V cenách jsou započteny náklady na manipulaci a montáž desek podle vzorového listu. 2. V cenách nejsou obsaženy náklady na dodávku materiálu.</t>
  </si>
  <si>
    <t>-1844811425</t>
  </si>
  <si>
    <t>78</t>
  </si>
  <si>
    <t>7596207010</t>
  </si>
  <si>
    <t>Demontáž indikátoru horkoběžnosti</t>
  </si>
  <si>
    <t>-751282763</t>
  </si>
  <si>
    <t>Poznámka k položce:_x000d_
dle ZD: kol. č. 1: ASDEK - 1 ks</t>
  </si>
  <si>
    <t>79</t>
  </si>
  <si>
    <t>7596207040</t>
  </si>
  <si>
    <t>Demontáž indikátoru plochých kol</t>
  </si>
  <si>
    <t>1480299108</t>
  </si>
  <si>
    <t>80</t>
  </si>
  <si>
    <t>7596207030</t>
  </si>
  <si>
    <t>Demontáž vyhodnocovací části</t>
  </si>
  <si>
    <t>-473453677</t>
  </si>
  <si>
    <t>81</t>
  </si>
  <si>
    <t>7596205010</t>
  </si>
  <si>
    <t>Montáž indikátoru horkoběžnosti</t>
  </si>
  <si>
    <t>171373700</t>
  </si>
  <si>
    <t>82</t>
  </si>
  <si>
    <t>7596205040</t>
  </si>
  <si>
    <t>Montáž indikátoru plochých kol</t>
  </si>
  <si>
    <t>-215355967</t>
  </si>
  <si>
    <t>83</t>
  </si>
  <si>
    <t>7596205030</t>
  </si>
  <si>
    <t>Montáž vyhodnocovací části</t>
  </si>
  <si>
    <t>606065539</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</si>
  <si>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</si>
  <si>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</si>
  <si>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</si>
  <si>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</si>
  <si>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</si>
  <si>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</si>
  <si>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</si>
  <si>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</si>
  <si>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7592007120</t>
  </si>
  <si>
    <t>Demontáž informačního bodu MIB 6</t>
  </si>
  <si>
    <t xml:space="preserve">Poznámka k položce:_x000d_
Poznámka k položce: celkem v k.č. 1 a 2 :  15,00 ks</t>
  </si>
  <si>
    <t>7592007160</t>
  </si>
  <si>
    <t>Demontáž balízy úplná včetně upevňovací sady</t>
  </si>
  <si>
    <t xml:space="preserve">Poznámka k položce:_x000d_
Poznámka k položce: celkem v k.č. 1 a 2 :  32,00 ks</t>
  </si>
  <si>
    <t>7592005162</t>
  </si>
  <si>
    <t>Montáž balízy do kolejiště pomocí mezikolejnicového upevňovadla (Clamp, Vortok apod) - V ceně jsou započítány náklady na odkopání štěrku, montáž mezikolejnicového upevňovadla, úpravu štěrkového lože a montáž balízy.</t>
  </si>
  <si>
    <t>5912075020</t>
  </si>
  <si>
    <t>Demontáž magnetických bodů pro měřicí vůz (MV) Poznámka: 1. V cenách jsou započteny náklady demontáž magnetických bodů včetně manipulace s kameniva.</t>
  </si>
  <si>
    <t xml:space="preserve">Poznámka k položce:_x000d_
Poznámka k položce: celkem v k.č. 1 a 2 :  8,00 ks</t>
  </si>
  <si>
    <t>5912080020</t>
  </si>
  <si>
    <t>Montáž magnetických bodů pro měřicí vůz (MV) Poznámka: 1. V cenách jsou započteny náklady montáž magnetických bodů včetně manipulace s kamenivem. 2. V cenách nejsou obsaženy náklady na dodávku materiálu.</t>
  </si>
  <si>
    <t>84</t>
  </si>
  <si>
    <t>45</t>
  </si>
  <si>
    <t>86</t>
  </si>
  <si>
    <t xml:space="preserve">Poznámka k položce:_x000d_
Poznámka k položce: celkem v k.č. 1 a 2 :  30,00 ks</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</si>
  <si>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</si>
  <si>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</si>
  <si>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</si>
  <si>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</si>
  <si>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Poznámka k položce: celkem v k.č. 1 a 2 :  30,00 ks  Oprava nivelety přejezdu P4905</t>
  </si>
  <si>
    <t>47</t>
  </si>
  <si>
    <t>R2</t>
  </si>
  <si>
    <t>Sejmutí drnu</t>
  </si>
  <si>
    <t>90</t>
  </si>
  <si>
    <t xml:space="preserve">Poznámka k položce:_x000d_
Poznámka k položce:  dle ZD 150m2</t>
  </si>
  <si>
    <t>R3</t>
  </si>
  <si>
    <t>Odstranění krytu zpevněných ploch s asfaltovým pojivem</t>
  </si>
  <si>
    <t>92</t>
  </si>
  <si>
    <t xml:space="preserve">Poznámka k položce:_x000d_
Poznámka k položce: celkem :  60,0*0,08+64*0,08 = 9.920 m3</t>
  </si>
  <si>
    <t>49</t>
  </si>
  <si>
    <t>R4</t>
  </si>
  <si>
    <t>Odstranění podkladů zpevněných ploch z kameniva nestmeleného</t>
  </si>
  <si>
    <t>94</t>
  </si>
  <si>
    <t xml:space="preserve">Poznámka k položce:_x000d_
Poznámka k položce: celkem :  60*0,15 + 75*0,15 = 20,250</t>
  </si>
  <si>
    <t>R5</t>
  </si>
  <si>
    <t>Odkop pro spod stavbu silnic a železnic tř. I</t>
  </si>
  <si>
    <t>96</t>
  </si>
  <si>
    <t xml:space="preserve">Poznámka k položce:_x000d_
Poznámka k položce: celkem :   112,343*1,05 = 117.960 m3</t>
  </si>
  <si>
    <t>51</t>
  </si>
  <si>
    <t>R6</t>
  </si>
  <si>
    <t>Zemní krajnice a dosypávky se zhutněním</t>
  </si>
  <si>
    <t>98</t>
  </si>
  <si>
    <t xml:space="preserve">Poznámka k položce:_x000d_
Poznámka k položce: celkem :  0,1*36,9 = 3.690 m3</t>
  </si>
  <si>
    <t>R7</t>
  </si>
  <si>
    <t>Úprava pláně se zhutněním v hornině tř. I</t>
  </si>
  <si>
    <t>100</t>
  </si>
  <si>
    <t xml:space="preserve">Poznámka k položce:_x000d_
Poznámka k položce: celkem :  3,85*36,9 = 142.065 m2</t>
  </si>
  <si>
    <t>53</t>
  </si>
  <si>
    <t>R8</t>
  </si>
  <si>
    <t>Úprava povrchů srovnáním území v tl. do 0,5 m</t>
  </si>
  <si>
    <t>102</t>
  </si>
  <si>
    <t>Poznámka k položce:_x000d_
Poznámka k položce: dle ZD 200 m2</t>
  </si>
  <si>
    <t>R9</t>
  </si>
  <si>
    <t>Založení trávníku hydroosevem na ornici</t>
  </si>
  <si>
    <t>104</t>
  </si>
  <si>
    <t>Poznámka k položce:_x000d_
Poznámka k položce: dle ZD 130 m2</t>
  </si>
  <si>
    <t>55</t>
  </si>
  <si>
    <t>R10</t>
  </si>
  <si>
    <t>Rozprostření ornice ve svahu</t>
  </si>
  <si>
    <t>-1440949607</t>
  </si>
  <si>
    <t>Poznámka k položce:_x000d_
Poznámka k položce: celkem: 130*0,2 = 26 m3</t>
  </si>
  <si>
    <t>R11</t>
  </si>
  <si>
    <t>Trativody kompl. Z trub z plast. Hm. DN do 150mm, rýha tř. I</t>
  </si>
  <si>
    <t>108</t>
  </si>
  <si>
    <t>Poznámka k položce:_x000d_
Poznámka k položce: dle ZD 19m</t>
  </si>
  <si>
    <t>57</t>
  </si>
  <si>
    <t>R12</t>
  </si>
  <si>
    <t>Opláštění (zpevění) z geotextílie a geomřížovin</t>
  </si>
  <si>
    <t>110</t>
  </si>
  <si>
    <t>R13</t>
  </si>
  <si>
    <t>Opláštění (zpevění) z geotextílie</t>
  </si>
  <si>
    <t>112</t>
  </si>
  <si>
    <t xml:space="preserve">Poznámka k položce:_x000d_
Poznámka k položce: celkem :   (0,45+0,6+0,5+0,5)*19*1,1 = 42.845 m2</t>
  </si>
  <si>
    <t>59</t>
  </si>
  <si>
    <t>R14</t>
  </si>
  <si>
    <t>Vozovkové vrstvy ze štěrkodrti</t>
  </si>
  <si>
    <t>114</t>
  </si>
  <si>
    <t xml:space="preserve">Poznámka k položce:_x000d_
Poznámka k položce: celkem :  1,2*1,1*36,9 = 48.708 m3</t>
  </si>
  <si>
    <t>R15</t>
  </si>
  <si>
    <t>Vozovkové vrstvy z recyklovaného materiálu</t>
  </si>
  <si>
    <t>-1080527850</t>
  </si>
  <si>
    <t>Poznámka k položce:_x000d_
Poznámka k položce: celkem : 36,9*1,1*0,45 = 18.266 m3</t>
  </si>
  <si>
    <t>61</t>
  </si>
  <si>
    <t>R16</t>
  </si>
  <si>
    <t>Zpevnění krajnic z recyklovaného materiálu</t>
  </si>
  <si>
    <t>-1473746307</t>
  </si>
  <si>
    <t xml:space="preserve">Poznámka k položce:_x000d_
Poznámka k položce:  (0,1 x 14,35+0,1*12)*2 (0,1*14,35+0,1*12)*2 = 5,270 m: 46*0,15=6,900 m3 celkem : (5,270+6,900)*1,05=12,779 m3</t>
  </si>
  <si>
    <t>R17</t>
  </si>
  <si>
    <t>Dvouvrstvý asfaltový nátěr do 2,5 kg/m2</t>
  </si>
  <si>
    <t>369327702</t>
  </si>
  <si>
    <t>Poznámka k položce:_x000d_
Poznámka k položce: dle ZD 155 m2</t>
  </si>
  <si>
    <t>63</t>
  </si>
  <si>
    <t>R18</t>
  </si>
  <si>
    <t>Výplň spár modifikovaným asfaltem</t>
  </si>
  <si>
    <t>122</t>
  </si>
  <si>
    <t>Poznámka k položce:_x000d_
Poznámka k položce: dle ZD 6,3 m</t>
  </si>
  <si>
    <t>R19</t>
  </si>
  <si>
    <t>Izolace běžných konstrukcí proti zemní vlhkosti asfaltovými nátěry</t>
  </si>
  <si>
    <t>124</t>
  </si>
  <si>
    <t xml:space="preserve">Poznámka k položce:_x000d_
Poznámka k položce: celkem :   4,5*0,5*4 = 9.000 m2</t>
  </si>
  <si>
    <t>65</t>
  </si>
  <si>
    <t>R20</t>
  </si>
  <si>
    <t>Potrubí z trumb plastových odpadních DN do 150 mm</t>
  </si>
  <si>
    <t>126</t>
  </si>
  <si>
    <t xml:space="preserve">Poznámka k položce:_x000d_
Poznámka k položce: celkem :  2+2= 4 m</t>
  </si>
  <si>
    <t>R21</t>
  </si>
  <si>
    <t>Drenážní výusť z prost. Betonu</t>
  </si>
  <si>
    <t>Poznámka k položce:_x000d_
Poznámka k položce: dle ZD 1 kus</t>
  </si>
  <si>
    <t>67</t>
  </si>
  <si>
    <t>R22</t>
  </si>
  <si>
    <t>Řezání asfaltového krytu vozovek tl. Do 100 mm</t>
  </si>
  <si>
    <t>130</t>
  </si>
  <si>
    <t>R23</t>
  </si>
  <si>
    <t>Prahová vpusť</t>
  </si>
  <si>
    <t>132</t>
  </si>
  <si>
    <t>69</t>
  </si>
  <si>
    <t>R24</t>
  </si>
  <si>
    <t>Příkopové žlaby z beton. tvárnic šířky do 900 mm do betonu tl. 100 mm</t>
  </si>
  <si>
    <t>134</t>
  </si>
  <si>
    <t>R25</t>
  </si>
  <si>
    <t>Drobné doplňkové konstr. beton. monolit</t>
  </si>
  <si>
    <t>136</t>
  </si>
  <si>
    <t>71</t>
  </si>
  <si>
    <t>R26</t>
  </si>
  <si>
    <t>Vybourání částí konstrukcí z beton. dílců</t>
  </si>
  <si>
    <t>138</t>
  </si>
  <si>
    <t>R27</t>
  </si>
  <si>
    <t>Vybourání částí konstrukcí z betonu</t>
  </si>
  <si>
    <t>140</t>
  </si>
  <si>
    <t>73</t>
  </si>
  <si>
    <t>R28</t>
  </si>
  <si>
    <t>Vybourání drobných předmětů betonových</t>
  </si>
  <si>
    <t>142</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</si>
  <si>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</si>
  <si>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</si>
  <si>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</si>
  <si>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</si>
  <si>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</si>
  <si>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75</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</si>
  <si>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</si>
  <si>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</si>
  <si>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</si>
  <si>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</si>
  <si>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2x ASP, 2 x SSP,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</si>
  <si>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</si>
  <si>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</si>
  <si>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</si>
  <si>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</si>
  <si>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</si>
  <si>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</si>
  <si>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</si>
  <si>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</si>
  <si>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</si>
  <si>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</si>
  <si>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</si>
  <si>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</si>
  <si>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</si>
  <si>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</si>
  <si>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</si>
  <si>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</si>
  <si>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</si>
  <si>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</si>
  <si>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</si>
  <si>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</si>
  <si>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</si>
  <si>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</si>
  <si>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</si>
  <si>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</si>
  <si>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</si>
  <si>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</si>
  <si>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</si>
  <si>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</si>
  <si>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</si>
  <si>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</si>
  <si>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</si>
  <si>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</si>
  <si>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</si>
  <si>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</si>
  <si>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</si>
  <si>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</si>
  <si>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</si>
  <si>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</si>
  <si>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</si>
  <si>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</si>
  <si>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</si>
  <si>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</si>
  <si>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</si>
  <si>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</si>
  <si>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</si>
  <si>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</si>
  <si>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</si>
  <si>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</si>
  <si>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</si>
  <si>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</si>
  <si>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</si>
  <si>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</si>
  <si>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</si>
  <si>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</si>
  <si>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</si>
  <si>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</si>
  <si>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</si>
  <si>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</si>
  <si>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</si>
  <si>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</si>
  <si>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</si>
  <si>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</si>
  <si>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</si>
  <si>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</si>
  <si>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</si>
  <si>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</si>
  <si>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Poznámka k položce: Poznámka k položce: výměna jazyků ve výhybkách -  celkem : 2*(17,858+1,3)+7*(16,058+1,3)=159,822m výměna opornic ve výhybkách -  celkem :  2*(18,656+1,4)+7*(16,856+1,4)=167,904 m celkem :  167,904 + 159,822 = 327,726 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</si>
  <si>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</si>
  <si>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</si>
  <si>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</si>
  <si>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</si>
  <si>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</si>
  <si>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</si>
  <si>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</si>
  <si>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</si>
  <si>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</si>
  <si>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</si>
  <si>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</si>
  <si>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</si>
  <si>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</si>
  <si>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</si>
  <si>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</si>
  <si>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</si>
  <si>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</si>
  <si>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</si>
  <si>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</si>
  <si>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R1</t>
  </si>
  <si>
    <t>Souprava propojek s oky CEMBRE, dl. 12x4,1 m</t>
  </si>
  <si>
    <t>kpl.</t>
  </si>
  <si>
    <t>Poznámka k položce:_x000d_
dle ZD: 18 kpl pardubickém zhlaví + 11 kpl řečanské zhlaví, celkem 29 kpl,_x000d_
obsah kpl v ZD</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</si>
  <si>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</si>
  <si>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</si>
  <si>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</si>
  <si>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</si>
  <si>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</si>
  <si>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</si>
  <si>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</si>
  <si>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</si>
  <si>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</si>
  <si>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</si>
  <si>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</si>
  <si>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</si>
  <si>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</si>
  <si>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</si>
  <si>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</si>
  <si>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</si>
  <si>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</si>
  <si>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</si>
  <si>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</si>
  <si>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</si>
  <si>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</si>
  <si>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</si>
  <si>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</si>
  <si>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 xml:space="preserve">Poznámka k položce:_x000d_
Poznámka k položce: Poznámka k položce: dle ZD :  (2*49,846+4*53,608+8*64,791+6*82,985)*2=2660,724 m</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</si>
  <si>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</si>
  <si>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</si>
  <si>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</si>
  <si>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</si>
  <si>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</si>
  <si>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</si>
  <si>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</si>
  <si>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</si>
  <si>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</si>
  <si>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</si>
  <si>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</si>
  <si>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</si>
  <si>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5907055030</t>
  </si>
  <si>
    <t>Vrtání kolejnic otvor o průměru přes 23 mm</t>
  </si>
  <si>
    <t>1989231734</t>
  </si>
  <si>
    <t>Vrtání kolejnic otvor o průměru přes 23 mm Poznámka: 1. V cenách jsou započteny náklady na manipulaci, podložení, označení a provedení vrtu ve stojině kolejnice.</t>
  </si>
  <si>
    <t xml:space="preserve">Poznámka k položce:_x000d_
Vrt=kus_x000d_
Poznámka k položce: dle ZD :  4+4+4+4=14 ks</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</si>
  <si>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</si>
  <si>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</si>
  <si>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</si>
  <si>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</si>
  <si>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</si>
  <si>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</si>
  <si>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</si>
  <si>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</si>
  <si>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</si>
  <si>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</si>
  <si>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</si>
  <si>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</si>
  <si>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</si>
  <si>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</si>
  <si>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</si>
  <si>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</si>
  <si>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</si>
  <si>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</si>
  <si>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</si>
  <si>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</si>
  <si>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</si>
  <si>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</si>
  <si>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</si>
  <si>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</si>
  <si>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</si>
  <si>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</si>
  <si>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</si>
  <si>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</si>
  <si>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</si>
  <si>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7591030020</t>
  </si>
  <si>
    <t>Kontrolní tyče Tyč kontrolní svařovaná krátká (CV030925001)</t>
  </si>
  <si>
    <t>500258994</t>
  </si>
  <si>
    <t>7591030030</t>
  </si>
  <si>
    <t>Kontrolní tyče Tyč kontrolní svařovaná dlouhá (CV030935001)</t>
  </si>
  <si>
    <t>-1278293074</t>
  </si>
  <si>
    <t>7591080790</t>
  </si>
  <si>
    <t>Ostatní náhradní díly EP600 Spojnice přestavníková (CV031049002)</t>
  </si>
  <si>
    <t>1063123074</t>
  </si>
  <si>
    <t>7591050020</t>
  </si>
  <si>
    <t>Kryty Kryt kontrolních pravítek úplný (CV030729002)</t>
  </si>
  <si>
    <t>379832022</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</si>
  <si>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</si>
  <si>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</si>
  <si>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</si>
  <si>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</si>
  <si>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</si>
  <si>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</si>
  <si>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</si>
  <si>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</si>
  <si>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</si>
  <si>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</si>
  <si>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</si>
  <si>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</si>
  <si>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</si>
  <si>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</si>
  <si>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</si>
  <si>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</si>
  <si>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85</t>
  </si>
  <si>
    <t>166</t>
  </si>
  <si>
    <t xml:space="preserve">Poznámka k položce:_x000d_
Poznámka k položce: Poznámka k položce: dle ZD :  4,00 ks</t>
  </si>
  <si>
    <t>7592005120</t>
  </si>
  <si>
    <t>Montáž informačního bodu MIB 6 - uložení a připevnění na určené místo, seřízení, přezkoušení</t>
  </si>
  <si>
    <t>168</t>
  </si>
  <si>
    <t>87</t>
  </si>
  <si>
    <t>170</t>
  </si>
  <si>
    <t xml:space="preserve">Poznámka k položce:_x000d_
Poznámka k položce: Poznámka k položce: dle ZD :  11,00 ks</t>
  </si>
  <si>
    <t>172</t>
  </si>
  <si>
    <t>89</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</si>
  <si>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</si>
  <si>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</si>
  <si>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</si>
  <si>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</si>
  <si>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176</t>
  </si>
  <si>
    <t>Poznámka k položce:_x000d_
Poznámka k položce: Poznámka k položce: dvoucestný bagr</t>
  </si>
  <si>
    <t>91</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</si>
  <si>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</si>
  <si>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</si>
  <si>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</si>
  <si>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</si>
  <si>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</si>
  <si>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</si>
  <si>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</si>
  <si>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</si>
  <si>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</si>
  <si>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</si>
  <si>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</si>
  <si>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</si>
  <si>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</si>
  <si>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</si>
  <si>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</si>
  <si>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</si>
  <si>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</si>
  <si>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</si>
  <si>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</si>
  <si>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</si>
  <si>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</si>
  <si>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</si>
  <si>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</si>
  <si>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</si>
  <si>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</si>
  <si>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</si>
  <si>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3,500 km kol.č. 2 :   dle ZD 2,500 km celkem :  3,5+2,5=6,000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</si>
  <si>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</si>
  <si>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</si>
  <si>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</si>
  <si>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</si>
  <si>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</si>
  <si>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</si>
  <si>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</si>
  <si>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</si>
  <si>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</si>
  <si>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</si>
  <si>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</si>
  <si>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</si>
  <si>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</si>
  <si>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</si>
  <si>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</si>
  <si>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Poznámka k položce: doprava výziskaných podložek 292+246=538*0,00018</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</si>
  <si>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</si>
  <si>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</si>
  <si>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</si>
  <si>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</si>
  <si>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Poznámka k položce:_x000d_
Poznámka k položce: Dle ZD: 40m</t>
  </si>
  <si>
    <t xml:space="preserve">Poznámka k položce:_x000d_
Poznámka k položce: kol.č. 1:  km 320,829–6m; 321,440–4,8m; 322,585-6m; 323,166-4,8m; 324,232-7,2m=28,8 kol.č. 2:  km 320,829–6m; 321,440–4,8m; 322,585-6m; 323,166-4,8m; 324,232-7,2m=28,8 Celkem: 28,8+28,8=57,6m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</si>
  <si>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</si>
  <si>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</si>
  <si>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</si>
  <si>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</si>
  <si>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</si>
  <si>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</si>
  <si>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</si>
  <si>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</si>
  <si>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</si>
  <si>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</si>
  <si>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</si>
  <si>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</si>
  <si>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</si>
  <si>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</si>
  <si>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</si>
  <si>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</si>
  <si>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</si>
  <si>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</si>
  <si>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</si>
  <si>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</si>
  <si>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</si>
  <si>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</si>
  <si>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</si>
  <si>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</si>
  <si>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</si>
  <si>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</si>
  <si>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</si>
  <si>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</si>
  <si>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</si>
  <si>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</si>
  <si>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</si>
  <si>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</si>
  <si>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</si>
  <si>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</si>
  <si>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</si>
  <si>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</si>
  <si>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</si>
  <si>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</si>
  <si>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</si>
  <si>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</si>
  <si>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</si>
  <si>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</si>
  <si>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</si>
  <si>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152</t>
  </si>
  <si>
    <t xml:space="preserve">Poznámka k položce:_x000d_
Poznámka k položce: 2x ASP, 2 x SSP,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</si>
  <si>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</si>
  <si>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</si>
  <si>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</si>
  <si>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</si>
  <si>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</si>
  <si>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</si>
  <si>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</si>
  <si>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</si>
  <si>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</si>
  <si>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</si>
  <si>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</si>
  <si>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</si>
  <si>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</si>
  <si>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</si>
  <si>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</si>
  <si>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</si>
  <si>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</si>
  <si>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</si>
  <si>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</si>
  <si>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</si>
  <si>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</si>
  <si>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</si>
  <si>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</si>
  <si>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</si>
  <si>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</si>
  <si>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</si>
  <si>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</si>
  <si>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</si>
  <si>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</si>
  <si>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</si>
  <si>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Poznámka k položce: Poznámka k položce: výměna jazyků ve výhybkách -  celkem : 4*(23,236+1,3)+9*(16,058+1,3)=254,366 m výměna opornic ve výhybkách -  celkem :  4*(24,034+1,4)+9*(16,856+1,4)=266,040 m celkem :  254,366+266,04=520,406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</si>
  <si>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</si>
  <si>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</si>
  <si>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</si>
  <si>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</si>
  <si>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</si>
  <si>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Poznámka k položce: Poznámka k položce: dle ZD : 3+3+3+3+3+6+3+3+6+6=39,00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</si>
  <si>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</si>
  <si>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</si>
  <si>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</si>
  <si>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</si>
  <si>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</si>
  <si>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</si>
  <si>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</si>
  <si>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</si>
  <si>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</si>
  <si>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</si>
  <si>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 xml:space="preserve">Poznámka k položce:_x000d_
Poznámka k položce: Poznámka k položce: dle ZD :  4*99,627*2+8*64,791*2=1833,672 m</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</si>
  <si>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</si>
  <si>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</si>
  <si>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</si>
  <si>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</si>
  <si>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</si>
  <si>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</si>
  <si>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</si>
  <si>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</si>
  <si>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7591030025</t>
  </si>
  <si>
    <t>Kontrolní tyče Tyč kontrolní svařovaná krátká (CV030945001)</t>
  </si>
  <si>
    <t>1912103345</t>
  </si>
  <si>
    <t>7591030035</t>
  </si>
  <si>
    <t>Kontrolní tyče Tyč kontrolní svařovaná dlouhá (CV030955001)</t>
  </si>
  <si>
    <t>-1848434292</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</si>
  <si>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</si>
  <si>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</si>
  <si>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</si>
  <si>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</si>
  <si>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</si>
  <si>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</si>
  <si>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</si>
  <si>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</si>
  <si>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</si>
  <si>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</si>
  <si>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</si>
  <si>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154</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</si>
  <si>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</si>
  <si>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</si>
  <si>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</si>
  <si>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156</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</si>
  <si>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</si>
  <si>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</si>
  <si>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</si>
  <si>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</si>
  <si>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</si>
  <si>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</si>
  <si>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</si>
  <si>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</si>
  <si>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</si>
  <si>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</si>
  <si>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</si>
  <si>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</si>
  <si>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</si>
  <si>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</si>
  <si>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</si>
  <si>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</si>
  <si>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</si>
  <si>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</si>
  <si>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</si>
  <si>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</si>
  <si>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</si>
  <si>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</si>
  <si>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4,000 km kol.č. 2 :   dle ZD  2,500 km celkem :  4,0+2,5=6,500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</si>
  <si>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</si>
  <si>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</si>
  <si>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</si>
  <si>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</si>
  <si>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</si>
  <si>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</si>
  <si>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</si>
  <si>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</si>
  <si>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</si>
  <si>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</si>
  <si>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</si>
  <si>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</si>
  <si>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</si>
  <si>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Poznámka k položce: doprava výziskaných podložek 625+828=1453*0,00018</t>
  </si>
  <si>
    <t xml:space="preserve">Poznámka k položce:_x000d_
Poznámka k položce: kol.č. 1:  dle ZD  28,8m kol.č. 2:  dle ZD  28,8m Celkem: 28,8+28,8=57,6m</t>
  </si>
  <si>
    <t>-1373461990</t>
  </si>
  <si>
    <t xml:space="preserve">Poznámka k položce:_x000d_
kol.č. 1:  200 m (Chvaletice, Kojice), kol. č. 2:  200 m (Chvaletice, Kojice), celkem: 200+200=400m </t>
  </si>
  <si>
    <t>849068017</t>
  </si>
  <si>
    <t xml:space="preserve">Poznámka k položce:_x000d_
Poznámka k položce: celkem v k.č. 1 a 2 :  +(8000/50)*2= 320</t>
  </si>
  <si>
    <t>Poznámka k položce:_x000d_
Poznámka k položce: 2x ASP, 2 x SSP, 2x dynamický stabilizátor, 2x čistička pro následné podbití 1xASP, SSP, dynamický stabilizátor</t>
  </si>
  <si>
    <t>SO 06 - Práce na žel. svršku v žst. Záboří nad Labem</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</si>
  <si>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</si>
  <si>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</si>
  <si>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</si>
  <si>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</si>
  <si>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</si>
  <si>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</si>
  <si>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</si>
  <si>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</si>
  <si>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</si>
  <si>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</si>
  <si>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</si>
  <si>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</si>
  <si>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</si>
  <si>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</si>
  <si>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</si>
  <si>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</si>
  <si>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</si>
  <si>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</si>
  <si>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</si>
  <si>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</si>
  <si>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</si>
  <si>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</si>
  <si>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</si>
  <si>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</si>
  <si>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</si>
  <si>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</si>
  <si>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</si>
  <si>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</si>
  <si>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</si>
  <si>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</si>
  <si>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</si>
  <si>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</si>
  <si>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Poznámka k položce: Poznámka k položce: výměna jazyků ve výhybkách -  celkem : 13*(16,058+1,3)+2*(13,058+1,3)=254,37 m výměna opornic ve výhybkách -  celkem :  13*(16,856+1,4)+2*(13,856+1,4)=267,84 m celkem :  254,37+267,84=522,21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</si>
  <si>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</si>
  <si>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</si>
  <si>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</si>
  <si>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</si>
  <si>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</si>
  <si>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</si>
  <si>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</si>
  <si>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</si>
  <si>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 xml:space="preserve">Poznámka k položce:_x000d_
Poznámka k položce: Poznámka k položce: dle ZD :  11*64,791*2+53,608*2=1532,618 m</t>
  </si>
  <si>
    <t xml:space="preserve">Poznámka k položce:_x000d_
Poznámka k položce: Poznámka k položce: dle ZD :  2*2,4=4,80 m</t>
  </si>
  <si>
    <t xml:space="preserve">Poznámka k položce:_x000d_
Poznámka k položce: Poznámka k položce: dle ZD :  12,00 ks</t>
  </si>
  <si>
    <t>750338331</t>
  </si>
  <si>
    <t>577868765</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</si>
  <si>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</si>
  <si>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</si>
  <si>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</si>
  <si>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</si>
  <si>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</si>
  <si>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</si>
  <si>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</si>
  <si>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</si>
  <si>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</si>
  <si>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</si>
  <si>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</si>
  <si>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</si>
  <si>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340,880 - 342,100; 1 220  m</t>
  </si>
  <si>
    <t xml:space="preserve">Poznámka k položce:_x000d_
Poznámka k položce: odvoz suti pro uložení na mezideponii na pozemku OŘ celkem :  2,870*1000*1,9*0,3*1,808=2 401,205 t</t>
  </si>
  <si>
    <t>Poznámka k položce:_x000d_
Poznámka k položce: odvoz suti pro uložení na mezideponii na pozemku OŘ celkem : 2 957,707 t</t>
  </si>
  <si>
    <t xml:space="preserve">Poznámka k položce:_x000d_
Poznámka k položce: odvoz suti na skládku  celkem 2 957,707 t</t>
  </si>
  <si>
    <t>Poznámka k položce:_x000d_
Poznámka k položce: odvoz suti na skládku - cca 20 km celkem : 2 957,707 t</t>
  </si>
  <si>
    <t>Poznámka k položce:_x000d_
Poznámka k položce: poplatek za uložení suti na skládku celkem : 2 957,707 t</t>
  </si>
  <si>
    <t xml:space="preserve">Poznámka k položce:_x000d_
Poznámka k položce: celkem :  2,870*1000*1,9*0,3=1 635,900 m3</t>
  </si>
  <si>
    <t xml:space="preserve">Poznámka k položce:_x000d_
Poznámka k položce: celkem :  1 635,900*2,035=3 329,057 t</t>
  </si>
  <si>
    <t>Poznámka k položce:_x000d_
Poznámka k položce: lom Zárubka - 65 km celkem : 3 329,057 t</t>
  </si>
  <si>
    <t xml:space="preserve">Poznámka k položce:_x000d_
Poznámka k položce: lom Zárubka  km : 65-10=55/10 - zaokrouhleno na 6  celkem : 3 329,057 t*6=19 974,339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</si>
  <si>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</si>
  <si>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</si>
  <si>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</si>
  <si>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</si>
  <si>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</si>
  <si>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</si>
  <si>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</si>
  <si>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</si>
  <si>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3,000 km kol.č. 2 :  odhad  cca 5,000 km celkem :  3+5,0=8,000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</si>
  <si>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</si>
  <si>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</si>
  <si>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</si>
  <si>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Poznámka k položce: lom Zárubka  km : 55-10=45/10 - zaokrouhleno na 5  celkem : 3 502,398*5=17 511,990  t</t>
  </si>
  <si>
    <t xml:space="preserve">Poznámka k položce:_x000d_
Poznámka k položce: dle ZD :   stabilizace neřízená - cca 4  km  dle ZD :  stabilizace řízená 7,024 + 7,024=14,048 m dle ZD :   stabilizace - 8 km po následném podbití  celkem: 4+14,048+8=26,048 km</t>
  </si>
  <si>
    <t>Opravné souvislé broušení kolejnic R260 příčný a podélný profil oprava příčného a podélného profilu. 1m = 1m koleje</t>
  </si>
  <si>
    <t xml:space="preserve">Poznámka k položce:_x000d_
Poznámka k položce: dle ZD  kol.č. 1 : 1500 m +  kol.č. 2 : 1500 m celkem :  1500 + 1500=3000m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</si>
  <si>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</si>
  <si>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</si>
  <si>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</si>
  <si>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</si>
  <si>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</si>
  <si>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</si>
  <si>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</si>
  <si>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</si>
  <si>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</si>
  <si>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Poznámka k položce: doprava výziskaných podložek 920+468=1388*0,00018</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</si>
  <si>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</si>
  <si>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</si>
  <si>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</si>
  <si>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Poznámka k položce: kol.č. 1:  dle ZD  21,6m kol.č. 2:  dle ZD  21,6m Celkem: 21,6+21,6=43,2m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</si>
  <si>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</si>
  <si>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</si>
  <si>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Poznámka k položce: kol.č. 1:  dle ZD  14m kol.č. 2:  dle ZD  14m Celkem: 14+14=28m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</si>
  <si>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</si>
  <si>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</si>
  <si>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1614387749</t>
  </si>
  <si>
    <t xml:space="preserve">Poznámka k položce:_x000d_
kol.č. 1:  100 m (Starý Kolín), kol. č. 2:  200 m (Starý Kolín), celkem: 100+200=300m </t>
  </si>
  <si>
    <t>722700224</t>
  </si>
  <si>
    <t>1235213545</t>
  </si>
  <si>
    <t>Poznámka k položce:_x000d_
dle ZD: kol. č. 2: ASDEK - 1 ks</t>
  </si>
  <si>
    <t>1193186046</t>
  </si>
  <si>
    <t>125690109</t>
  </si>
  <si>
    <t>-808154832</t>
  </si>
  <si>
    <t>-290728463</t>
  </si>
  <si>
    <t>2124205847</t>
  </si>
  <si>
    <t xml:space="preserve">Poznámka k položce:_x000d_
Poznámka k položce: celkem v k.č. 1 a 2 :  20,00 ks  Oprava nivelety přejezdu P4915</t>
  </si>
  <si>
    <t xml:space="preserve">Poznámka k položce:_x000d_
Poznámka k položce: celkem :  175*0,2 = 35 m3</t>
  </si>
  <si>
    <t xml:space="preserve">Poznámka k položce:_x000d_
Poznámka k položce: celkem :  dle ZD 250 m2</t>
  </si>
  <si>
    <t xml:space="preserve">Poznámka k položce:_x000d_
Poznámka k položce: celkem :   (19+22)*0,1 = 4.100 m3</t>
  </si>
  <si>
    <t>Odstranění krytu zpevněných ploch ze silničních dílců</t>
  </si>
  <si>
    <t xml:space="preserve">Poznámka k položce:_x000d_
Poznámka k položce: celkem :  2,7*0,3 = 0.810  m3</t>
  </si>
  <si>
    <t>Poznámka k položce:_x000d_
Poznámka k položce: celkem : 114+16,5 = 130.500 m3</t>
  </si>
  <si>
    <t>Poznámka k položce:_x000d_
Poznámka k položce: dle ZD 10 m3 m3</t>
  </si>
  <si>
    <t>Zemní krajnice a dosypávky z nakupovaných materiálů</t>
  </si>
  <si>
    <t>Poznámka k položce:_x000d_
Poznámka k položce: dle ZD 8 m3</t>
  </si>
  <si>
    <t xml:space="preserve">Poznámka k položce:_x000d_
Poznámka k položce: celkem :  dle ZD 315,000 m2</t>
  </si>
  <si>
    <t>Úprava povrchů srovnáním území v tl. do 0,25 m</t>
  </si>
  <si>
    <t>-2091615180</t>
  </si>
  <si>
    <t>Poznámka k položce:_x000d_
Poznámka k položce: dle ZD 175 m2</t>
  </si>
  <si>
    <t>-432038340</t>
  </si>
  <si>
    <t>Sanační vrstvy z lomového kamene</t>
  </si>
  <si>
    <t>1376714436</t>
  </si>
  <si>
    <t xml:space="preserve">Poznámka k položce:_x000d_
Poznámka k položce: celkem :  315*0,1 = 31.500 m3</t>
  </si>
  <si>
    <t>Poznámka k položce:_x000d_
Poznámka k položce: celkem : 11,7 m3 (66+11,7)*1,1 = 85.470 m3</t>
  </si>
  <si>
    <t>Poznámka k položce:_x000d_
Poznámka k položce: celkem : (21,850+3,750)*1,1 = 28,160 m3</t>
  </si>
  <si>
    <t>Poznámka k položce:_x000d_
Poznámka k položce: dle ZD 9,900 m3</t>
  </si>
  <si>
    <t>Poznámka k položce:_x000d_
Poznámka k položce: dle ZD 256,000 m2</t>
  </si>
  <si>
    <t>Drobné doplňkové konstr. prefabrik. beton a železobeton</t>
  </si>
  <si>
    <t>Poznámka k položce:_x000d_
Poznámka k položce: celkem: 1,3 * 0,23 = 0,299 m3</t>
  </si>
  <si>
    <t xml:space="preserve">Poznámka k položce:_x000d_
Poznámka k položce: 2x ASP, 2 x SSP,  2x bruska, 2x dynamický stabilizátor, 2x čistička pro následné podbití 1xASP, SSP, dynamický stabilizátor</t>
  </si>
  <si>
    <t>SO 08 - Rekonstrukce žel. přejezdu P4906 v km 312,103</t>
  </si>
  <si>
    <t>5913035230</t>
  </si>
  <si>
    <t>Demontáž celopryžové přejezdové konstrukce silně zatížené v koleji část vnější a vnitřní včetně závěrných zídek Poznámka: 1. V cenách jsou započteny náklady na demontáž konstrukce, naložení na dopravní prostředek.</t>
  </si>
  <si>
    <t xml:space="preserve">Poznámka k položce:_x000d_
Poznámka k položce: celkem :  2*8,4=16,80 m</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</si>
  <si>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</si>
  <si>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</si>
  <si>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</si>
  <si>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</si>
  <si>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</si>
  <si>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</si>
  <si>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</si>
  <si>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</si>
  <si>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</si>
  <si>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</si>
  <si>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</si>
  <si>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</si>
  <si>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</si>
  <si>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</si>
  <si>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</si>
  <si>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</si>
  <si>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</si>
  <si>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</si>
  <si>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</si>
  <si>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</si>
  <si>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</si>
  <si>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</si>
  <si>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</si>
  <si>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</si>
  <si>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</si>
  <si>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</si>
  <si>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</si>
  <si>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</si>
  <si>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</si>
  <si>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</si>
  <si>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</si>
  <si>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</si>
  <si>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</si>
  <si>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</si>
  <si>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</si>
  <si>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</si>
  <si>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</si>
  <si>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</si>
  <si>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</si>
  <si>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</si>
  <si>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</si>
  <si>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</si>
  <si>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</si>
  <si>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</si>
  <si>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</si>
  <si>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</si>
  <si>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</si>
  <si>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</si>
  <si>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</si>
  <si>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</si>
  <si>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</si>
  <si>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</si>
  <si>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</si>
  <si>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</si>
  <si>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</si>
  <si>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</si>
  <si>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</si>
  <si>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</si>
  <si>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</si>
  <si>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</si>
  <si>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</si>
  <si>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</si>
  <si>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</si>
  <si>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</si>
  <si>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</si>
  <si>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</si>
  <si>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</si>
  <si>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</si>
  <si>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</si>
  <si>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</si>
  <si>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</si>
  <si>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</si>
  <si>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</si>
  <si>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</si>
  <si>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</si>
  <si>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</si>
  <si>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</si>
  <si>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</si>
  <si>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</si>
  <si>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</si>
  <si>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</si>
  <si>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</si>
  <si>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</si>
  <si>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</si>
  <si>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</si>
  <si>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</si>
  <si>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</si>
  <si>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</si>
  <si>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</si>
  <si>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</si>
  <si>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</si>
  <si>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</si>
  <si>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</si>
  <si>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</si>
  <si>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</si>
  <si>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</si>
  <si>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</si>
  <si>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</si>
  <si>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</si>
  <si>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</si>
  <si>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</si>
  <si>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</si>
  <si>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</si>
  <si>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</si>
  <si>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</si>
  <si>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</si>
  <si>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</si>
  <si>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</si>
  <si>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</si>
  <si>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</si>
  <si>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</si>
  <si>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</si>
  <si>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</si>
  <si>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</si>
  <si>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</si>
  <si>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</si>
  <si>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</si>
  <si>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</si>
  <si>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</si>
  <si>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</si>
  <si>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</si>
  <si>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</si>
  <si>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</si>
  <si>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</si>
  <si>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</si>
  <si>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</si>
  <si>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</si>
  <si>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</si>
  <si>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</si>
  <si>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</si>
  <si>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</si>
  <si>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</si>
  <si>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</si>
  <si>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</si>
  <si>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</si>
  <si>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</si>
  <si>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</si>
  <si>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</si>
  <si>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</si>
  <si>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</si>
  <si>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</si>
  <si>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</si>
  <si>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</si>
  <si>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</si>
  <si>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</si>
  <si>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</si>
  <si>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</si>
  <si>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</si>
  <si>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</si>
  <si>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</si>
  <si>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</si>
  <si>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</si>
  <si>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</si>
  <si>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</si>
  <si>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</si>
  <si>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</si>
  <si>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</si>
  <si>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</si>
  <si>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</si>
  <si>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</si>
  <si>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</si>
  <si>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</si>
  <si>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</si>
  <si>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</si>
  <si>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</si>
  <si>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</si>
  <si>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</si>
  <si>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</si>
  <si>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</si>
  <si>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</si>
  <si>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</si>
  <si>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5956213045</t>
  </si>
  <si>
    <t xml:space="preserve">Pražec betonový příčný vystrojený  užitý B 91S/1</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</si>
  <si>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</si>
  <si>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</si>
  <si>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</si>
  <si>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</si>
  <si>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</si>
  <si>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</si>
  <si>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</si>
  <si>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</si>
  <si>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</si>
  <si>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</si>
  <si>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</si>
  <si>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</si>
  <si>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</si>
  <si>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</si>
  <si>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</si>
  <si>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</si>
  <si>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</si>
  <si>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</si>
  <si>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</si>
  <si>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</si>
  <si>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</si>
  <si>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</si>
  <si>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</si>
  <si>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</si>
  <si>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</si>
  <si>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</si>
  <si>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</si>
  <si>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</si>
  <si>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</si>
  <si>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</si>
  <si>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</si>
  <si>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</si>
  <si>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</si>
  <si>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</si>
  <si>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</si>
  <si>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</si>
  <si>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</si>
  <si>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</si>
  <si>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</si>
  <si>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</si>
  <si>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</si>
  <si>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</si>
  <si>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</si>
  <si>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</si>
  <si>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</si>
  <si>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</si>
  <si>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</si>
  <si>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</si>
  <si>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</si>
  <si>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</si>
  <si>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</si>
  <si>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</si>
  <si>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</si>
  <si>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</si>
  <si>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</si>
  <si>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</si>
  <si>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</si>
  <si>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</si>
  <si>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</si>
  <si>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</si>
  <si>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</si>
  <si>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</si>
  <si>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</si>
  <si>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</si>
  <si>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</si>
  <si>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R42</t>
  </si>
  <si>
    <t>Opornice prodloužená J60 1:11-300 ohnutá pravá 13856 mm+1400 mm</t>
  </si>
  <si>
    <t>182</t>
  </si>
  <si>
    <t>R43</t>
  </si>
  <si>
    <t>Opornice prodloužená J60 1:11-300 přímá levá 13856 mm+1400 mm</t>
  </si>
  <si>
    <t>184</t>
  </si>
  <si>
    <t>93</t>
  </si>
  <si>
    <t>R44</t>
  </si>
  <si>
    <t>186</t>
  </si>
  <si>
    <t>R45</t>
  </si>
  <si>
    <t>188</t>
  </si>
  <si>
    <t>95</t>
  </si>
  <si>
    <t>R46</t>
  </si>
  <si>
    <t>190</t>
  </si>
  <si>
    <t>R47</t>
  </si>
  <si>
    <t>192</t>
  </si>
  <si>
    <t>97</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</si>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</sst>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xVJSLRUr/fxVEoko2Hd5lcUwE3fPaE6lBdQBw7VZo0tvoVmymUN0U3daYEbShnyefM92f8b1LtAXoKxic7wmKg==" hashValue="dy6MQRpRHye3U+YYm7FQTj1K+RWQ27vNCYz/50FEKWahHf9Zz4Ywk9TwI2ISwI60imPe1U2LtGDgPCrBHr7wjw=="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F+RcRklIlTG9e9M/58J4b9JR/WMcVjNohstzVJVkJaf+b0tAV6xES8odb3YuKo0CHhldmkyjhMFXgU5BtB6JtQ==" hashValue="0396U7wrDBlNVQUaQM3KKoYNToCd7B5VzVuZC5G/0uk9pKMqTmuT0TWShFiyX3yZI1LZX0pYwnnFC/H5lO/hLg=="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LCmNQD+8QDgRtN30knjN1+z0vAK1Qdadvr5v0TAQjxp2MZZLCKvKh9Z3aokD3TuN7O/eBoZSswZOFDYcbqMlGQ==" hashValue="gCWl8HNB6BEAG9SOudcUYZVSsq/8Kz4LPf3/8XjvrB5IGrvzJt4hvprqndKT+QqbxCF+eY+dueSoYSXxhEX7sg=="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62.7"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zkSeVlM+jxEKBoO6O0h1YfjHJJONZ0UUokWktLd2NbUjAsgvM54iJoRrl9829B3NtusXeiR7qNnqfU8rRF8Fmw==" hashValue="/r67IiO+WMJuPS3QpWAbF42Bf+k7oTaY/yKVImRxoJ4T4upthhhP5LjeHzFWJ+6xdBGYwUN3dGS+fxKFHY5Gow=="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AYB+o+DA9+ubLFWIGcgjesRJa8G9hDH5mnJtzuGtxmPNXm0BG1Ym1fgizzA3ODHjQo2QWGp6O8XXr0b6N28Kcw==" hashValue="rgTmTUbl8ocCi+qU4+4btiQEN7/himTBJtBetmBVNVlb5gdTfcrX+aqGkN2RWGo0iKKP3xcNdsPrMDDTNJkRng=="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jY6Ukf5YPI0bD4DhcVVSdP8paWGr4pnJKCYOYfcuPZ5dJXeGhNN5sZnhHOWIqt4HrCMNoOA7n5i4CNphyIvTEA==" hashValue="bUYsZar14BQLovsgl7bo1MfLZZZ59q8woQi3A17zjLNuB2XYfvMTwDHuBiejZNymFfMrnuLOuhNlWeIP028Epg=="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PKoEoptQ446rO/9nqlDlSI2werJ2z4r29wLYjF2SMRIjmMKpboyOPmREehiRQA+jb3qdlNT2rOKKv3NGeonJFw==" hashValue="ndONsjU1g5XQT/RRoZgEBK65oIgKkv452WOToYxEx7bi4i4oepIaDF5RiT/DgJlDgQ7fiCkLqRvmpbeGQ/Yelg=="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23.2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NqZI6hRhQhJae2Q2I7XeUi7iA7hWxdx8M4U7yq6pwkF2lpFBi510x5cZRJmWnEr6VEqQexr92KqLTMIj5XHTWw==" hashValue="REI2qCV+wx1mUv+iFOM5Zm760L+CzdoH0qInc4Dxv0Yu9lGhGEiVB6wd411y4ve3pg6Jjbk5n83V9svEeFGAVg=="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e0DooHZjwypyFRH11K5r2TIBHMAqin8fSOYr+thWJnaSCE0VhEb9GwfW6fAB32V/kBHj5hD4R/INvEQOBI6OCg==" hashValue="eDWwl5PMe3fnW7Luj1n67tr4jXgm4O0C3AAYTsvmZtGqlE3N4KxPJWieKji3r3LVs9PWSDdK3mJMe15XVIXvH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zih9MDEF8nyCFcpvDIQu7u/AwSInuOTWVuy0H2FPzHNo5laspmGyjKgNLVel7m5mtGIoK2ym+01vTdD7EYQUuA==" hashValue="9PL+HU8WeHjGu6abOZRQ7AaeB9OG5LXyW1R9d0XMYWAaIg8LdOoVjPIyPgJYEuQbeipoG6MW0dmSHOQojLI0MA=="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w7AEOo9Ln9QQxbaQxS+GDT5DHBcPWcKrnLNYgbNZD/8boYpV8VVv06WUFgv9HjHbfAj7gMA/12lvXsLVYNZSww==" hashValue="bpwG1RMik9Iv8F5Zr1n/54R7NybJWo6mQLU4KV89IxEG+9uJq1WQ4jdUQVgc/mprc7DeMicjINbVFYrWEH6AMA=="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XwxKAsvfOTIqbrknXcJbZWWhXmDXOR0LYcN5oPkGQClHuCic+OzJGtK7oo3DKqHcpZivK1K3t9Wmykg1eBc2Fg==" hashValue="0It3GyVL7XZHlR5E+Ps4fiYvxtP19H9fJfVn39bpJJASkORhJ1eW0RCg7AtWwO1aseKxKwrZRDpMXq/NC5EIqA=="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bZhRHb4BLv+OvukLnnvr38eVVu1+0QwweXIHMcnBp0r/kiEE1BHWJgchGV4vf7zVYHQ67DtP7MPmo/v63y7cdA==" hashValue="CNEEHer0HZQcQhG4IG2qdybvTlQ2/zpkdMNkTMsykIS9bxsWDZ9CQOt5Nsb2TDX9yS53zSECHBMzC+XA+dOuAA=="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YaBi9YaZhuyfNYQy9Cw5yzreSwfYd2GMI4Zz64pJ+H6lGEl36TMLUrpFURoeAtVUX9vHMD9cigG9OkHQzsRB+w==" hashValue="QSi3UjYnwIRmW75jB8VrXFKJX0vF5ZlPqmxnyzEfL1XcbTuSQ/OR8P+v52CRTr8HBq+raimZfu/jycfTpvYDWA=="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F1rDcX/rrBKp9Ntw2bdtM/Tz8OzcuKtCfimz5mBNDkTGSmMtYGQ8BIOlfOvOr4/pCK6fvefCxZYPsPM4AfEs5A==" hashValue="0m7kpoIXukjC6G7wHtWbV1kJEmSAMAAthnuuzX0amnt4jLSkZR5RBVctwwbh9UsYE5k+4G1nk128quPacmB86Q=="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d/JSSbqCOmfJLGGVRlJQPT+bdi2+GRyCcDoYC1fY+Ne4VPessKz/kA1yf3JnuaAEYUJHfpWEcVr/y+EF9TnbcA==" hashValue="thSYQCu2XaB3mDJILMvN0qJuvN/SPPDVJhX6rcZjG0fwenB6yRp4R3g2ou1C4eSMpVW75IzutSerJb18cVzGzw=="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dIumiYc1ei2FgbUO3cvOLmbBiXYtf29/2TeHA2Ups9cq5LVBnjMJGg8YCMZjla3KDC9YXM4tniPuhmQU4V1tMA==" hashValue="p8CFoHt8OtImLfUhgk/rNpZVMSeQlX4qLyJ9MZ2ULr+8+ccgrSprB6iVx35n+61y1VmEw6LjR0QwEPnsJ0TLVA=="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ifakrYaok/t/rw2b69KqfhDtnxbCMjmcDHh/LSLvHXQCCHIIR9or0eMoFcbls740qjBzyVl89dp4nijmYKh9HA==" hashValue="cYU7kReI9Qcgr/tAAQ6i1lMM0CeDffIFt2ibjvw1uMNOB3KhHG861FTw3guKdj6K4gdR0imL3O0NwemUetmuoA=="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ROUND((SUM(BE116:BE354)),  2)</f>
        <v>0</v>
      </c>
      <c r="G33" s="35"/>
      <c r="H33" s="35"/>
      <c r="I33" s="162">
        <v>0.20999999999999999</v>
      </c>
      <c r="J33" s="161">
        <f>ROUND(((SUM(BE116:BE354))*I33),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ROUND((SUM(BF116:BF354)),  2)</f>
        <v>0</v>
      </c>
      <c r="G34" s="35"/>
      <c r="H34" s="35"/>
      <c r="I34" s="162">
        <v>0.12</v>
      </c>
      <c r="J34" s="161">
        <f>ROUND(((SUM(BF116:BF354))*I34),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ROUND((SUM(BG116:BG354)),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ROUND((SUM(BH116:BH354)),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ROUND((SUM(BI116:BI354)),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SUM(P117:P354)</f>
        <v>0</v>
      </c>
      <c r="Q116" s="101"/>
      <c r="R116" s="207">
        <f>SUM(R117:R354)</f>
        <v>0</v>
      </c>
      <c r="S116" s="101"/>
      <c r="T116" s="208">
        <f>SUM(T117:T354)</f>
        <v>0</v>
      </c>
      <c r="U116" s="35"/>
      <c r="V116" s="35"/>
      <c r="W116" s="35"/>
      <c r="X116" s="35"/>
      <c r="Y116" s="35"/>
      <c r="Z116" s="35"/>
      <c r="AA116" s="35"/>
      <c r="AB116" s="35"/>
      <c r="AC116" s="35"/>
      <c r="AD116" s="35"/>
      <c r="AE116" s="35"/>
      <c r="AT116" s="14" t="s">
        <v>72</v>
      </c>
      <c r="AU116" s="14" t="s">
        <v>219</v>
      </c>
      <c r="BK116" s="209">
        <f>SUM(BK117:BK354)</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5</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76.35" customHeight="1">
      <c r="A168" s="35"/>
      <c r="B168" s="36"/>
      <c r="C168" s="224" t="s">
        <v>320</v>
      </c>
      <c r="D168" s="224" t="s">
        <v>239</v>
      </c>
      <c r="E168" s="225" t="s">
        <v>1217</v>
      </c>
      <c r="F168" s="226" t="s">
        <v>1218</v>
      </c>
      <c r="G168" s="227" t="s">
        <v>249</v>
      </c>
      <c r="H168" s="228">
        <v>725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484</v>
      </c>
    </row>
    <row r="169" s="2" customFormat="1">
      <c r="A169" s="35"/>
      <c r="B169" s="36"/>
      <c r="C169" s="37"/>
      <c r="D169" s="238" t="s">
        <v>244</v>
      </c>
      <c r="E169" s="37"/>
      <c r="F169" s="239" t="s">
        <v>1219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324</v>
      </c>
      <c r="D171" s="224" t="s">
        <v>239</v>
      </c>
      <c r="E171" s="225" t="s">
        <v>1221</v>
      </c>
      <c r="F171" s="226" t="s">
        <v>1222</v>
      </c>
      <c r="G171" s="227" t="s">
        <v>242</v>
      </c>
      <c r="H171" s="228">
        <v>372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489</v>
      </c>
    </row>
    <row r="172" s="2" customFormat="1">
      <c r="A172" s="35"/>
      <c r="B172" s="36"/>
      <c r="C172" s="37"/>
      <c r="D172" s="238" t="s">
        <v>244</v>
      </c>
      <c r="E172" s="37"/>
      <c r="F172" s="239" t="s">
        <v>1223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7</v>
      </c>
      <c r="D174" s="224" t="s">
        <v>239</v>
      </c>
      <c r="E174" s="225" t="s">
        <v>1225</v>
      </c>
      <c r="F174" s="226" t="s">
        <v>1226</v>
      </c>
      <c r="G174" s="227" t="s">
        <v>249</v>
      </c>
      <c r="H174" s="228">
        <v>40</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1110</v>
      </c>
    </row>
    <row r="175" s="2" customFormat="1">
      <c r="A175" s="35"/>
      <c r="B175" s="36"/>
      <c r="C175" s="37"/>
      <c r="D175" s="238" t="s">
        <v>244</v>
      </c>
      <c r="E175" s="37"/>
      <c r="F175" s="239" t="s">
        <v>1227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332</v>
      </c>
      <c r="D177" s="224" t="s">
        <v>239</v>
      </c>
      <c r="E177" s="225" t="s">
        <v>1229</v>
      </c>
      <c r="F177" s="226" t="s">
        <v>1230</v>
      </c>
      <c r="G177" s="227" t="s">
        <v>1178</v>
      </c>
      <c r="H177" s="228">
        <v>251.78700000000001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1121</v>
      </c>
    </row>
    <row r="178" s="2" customFormat="1">
      <c r="A178" s="35"/>
      <c r="B178" s="36"/>
      <c r="C178" s="37"/>
      <c r="D178" s="238" t="s">
        <v>244</v>
      </c>
      <c r="E178" s="37"/>
      <c r="F178" s="239" t="s">
        <v>1231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432</v>
      </c>
      <c r="D180" s="224" t="s">
        <v>239</v>
      </c>
      <c r="E180" s="225" t="s">
        <v>1233</v>
      </c>
      <c r="F180" s="226" t="s">
        <v>1234</v>
      </c>
      <c r="G180" s="227" t="s">
        <v>1178</v>
      </c>
      <c r="H180" s="228">
        <v>442.351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1235</v>
      </c>
    </row>
    <row r="181" s="2" customFormat="1">
      <c r="A181" s="35"/>
      <c r="B181" s="36"/>
      <c r="C181" s="37"/>
      <c r="D181" s="238" t="s">
        <v>244</v>
      </c>
      <c r="E181" s="37"/>
      <c r="F181" s="239" t="s">
        <v>1236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336</v>
      </c>
      <c r="D183" s="224" t="s">
        <v>239</v>
      </c>
      <c r="E183" s="225" t="s">
        <v>1229</v>
      </c>
      <c r="F183" s="226" t="s">
        <v>1230</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1231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44.25" customHeight="1">
      <c r="A186" s="35"/>
      <c r="B186" s="36"/>
      <c r="C186" s="224" t="s">
        <v>341</v>
      </c>
      <c r="D186" s="224" t="s">
        <v>239</v>
      </c>
      <c r="E186" s="225" t="s">
        <v>1240</v>
      </c>
      <c r="F186" s="226" t="s">
        <v>1241</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1242</v>
      </c>
    </row>
    <row r="187" s="2" customFormat="1">
      <c r="A187" s="35"/>
      <c r="B187" s="36"/>
      <c r="C187" s="37"/>
      <c r="D187" s="238" t="s">
        <v>244</v>
      </c>
      <c r="E187" s="37"/>
      <c r="F187" s="239" t="s">
        <v>1241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1239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24.15" customHeight="1">
      <c r="A189" s="35"/>
      <c r="B189" s="36"/>
      <c r="C189" s="224" t="s">
        <v>345</v>
      </c>
      <c r="D189" s="224" t="s">
        <v>239</v>
      </c>
      <c r="E189" s="225" t="s">
        <v>1243</v>
      </c>
      <c r="F189" s="226" t="s">
        <v>1244</v>
      </c>
      <c r="G189" s="227" t="s">
        <v>1</v>
      </c>
      <c r="H189" s="228">
        <v>190.31399999999999</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1244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445</v>
      </c>
      <c r="D192" s="224" t="s">
        <v>239</v>
      </c>
      <c r="E192" s="225" t="s">
        <v>1229</v>
      </c>
      <c r="F192" s="226" t="s">
        <v>1230</v>
      </c>
      <c r="G192" s="227" t="s">
        <v>1178</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449</v>
      </c>
      <c r="D195" s="224" t="s">
        <v>239</v>
      </c>
      <c r="E195" s="225" t="s">
        <v>1249</v>
      </c>
      <c r="F195" s="226" t="s">
        <v>1250</v>
      </c>
      <c r="G195" s="227" t="s">
        <v>1</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1251</v>
      </c>
    </row>
    <row r="196" s="2" customFormat="1">
      <c r="A196" s="35"/>
      <c r="B196" s="36"/>
      <c r="C196" s="37"/>
      <c r="D196" s="238" t="s">
        <v>244</v>
      </c>
      <c r="E196" s="37"/>
      <c r="F196" s="239" t="s">
        <v>1252</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453</v>
      </c>
      <c r="D198" s="224" t="s">
        <v>239</v>
      </c>
      <c r="E198" s="225" t="s">
        <v>1254</v>
      </c>
      <c r="F198" s="226" t="s">
        <v>1255</v>
      </c>
      <c r="G198" s="227" t="s">
        <v>1</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1257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457</v>
      </c>
      <c r="D201" s="224" t="s">
        <v>239</v>
      </c>
      <c r="E201" s="225" t="s">
        <v>1176</v>
      </c>
      <c r="F201" s="226" t="s">
        <v>1177</v>
      </c>
      <c r="G201" s="227" t="s">
        <v>1178</v>
      </c>
      <c r="H201" s="228">
        <v>0.29099999999999998</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1179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37.8" customHeight="1">
      <c r="A204" s="35"/>
      <c r="B204" s="36"/>
      <c r="C204" s="224" t="s">
        <v>461</v>
      </c>
      <c r="D204" s="224" t="s">
        <v>239</v>
      </c>
      <c r="E204" s="225" t="s">
        <v>1261</v>
      </c>
      <c r="F204" s="226" t="s">
        <v>1262</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466</v>
      </c>
      <c r="D207" s="224" t="s">
        <v>239</v>
      </c>
      <c r="E207" s="225" t="s">
        <v>1265</v>
      </c>
      <c r="F207" s="226" t="s">
        <v>1266</v>
      </c>
      <c r="G207" s="227" t="s">
        <v>1267</v>
      </c>
      <c r="H207" s="228">
        <v>144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1268</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1269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471</v>
      </c>
      <c r="D210" s="224" t="s">
        <v>239</v>
      </c>
      <c r="E210" s="225" t="s">
        <v>1270</v>
      </c>
      <c r="F210" s="226" t="s">
        <v>1271</v>
      </c>
      <c r="G210" s="227" t="s">
        <v>1267</v>
      </c>
      <c r="H210" s="228">
        <v>72</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1273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475</v>
      </c>
      <c r="D213" s="224" t="s">
        <v>239</v>
      </c>
      <c r="E213" s="225" t="s">
        <v>1275</v>
      </c>
      <c r="F213" s="226" t="s">
        <v>1276</v>
      </c>
      <c r="G213" s="227" t="s">
        <v>249</v>
      </c>
      <c r="H213" s="228">
        <v>3800</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1278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1279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479</v>
      </c>
      <c r="D216" s="224" t="s">
        <v>239</v>
      </c>
      <c r="E216" s="225" t="s">
        <v>1280</v>
      </c>
      <c r="F216" s="226" t="s">
        <v>1281</v>
      </c>
      <c r="G216" s="227" t="s">
        <v>249</v>
      </c>
      <c r="H216" s="228">
        <v>3800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1283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1279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55.5" customHeight="1">
      <c r="A219" s="35"/>
      <c r="B219" s="36"/>
      <c r="C219" s="224" t="s">
        <v>639</v>
      </c>
      <c r="D219" s="224" t="s">
        <v>239</v>
      </c>
      <c r="E219" s="225" t="s">
        <v>1284</v>
      </c>
      <c r="F219" s="226" t="s">
        <v>1285</v>
      </c>
      <c r="G219" s="227" t="s">
        <v>249</v>
      </c>
      <c r="H219" s="228">
        <v>21.600000000000001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1286</v>
      </c>
    </row>
    <row r="220" s="2" customFormat="1">
      <c r="A220" s="35"/>
      <c r="B220" s="36"/>
      <c r="C220" s="37"/>
      <c r="D220" s="238" t="s">
        <v>244</v>
      </c>
      <c r="E220" s="37"/>
      <c r="F220" s="239" t="s">
        <v>1285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1287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2.7" customHeight="1">
      <c r="A222" s="35"/>
      <c r="B222" s="36"/>
      <c r="C222" s="224" t="s">
        <v>641</v>
      </c>
      <c r="D222" s="224" t="s">
        <v>239</v>
      </c>
      <c r="E222" s="225" t="s">
        <v>1288</v>
      </c>
      <c r="F222" s="226" t="s">
        <v>1289</v>
      </c>
      <c r="G222" s="227" t="s">
        <v>249</v>
      </c>
      <c r="H222" s="228">
        <v>21.600000000000001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1290</v>
      </c>
    </row>
    <row r="223" s="2" customFormat="1">
      <c r="A223" s="35"/>
      <c r="B223" s="36"/>
      <c r="C223" s="37"/>
      <c r="D223" s="238" t="s">
        <v>244</v>
      </c>
      <c r="E223" s="37"/>
      <c r="F223" s="239" t="s">
        <v>1289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1287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9.05" customHeight="1">
      <c r="A225" s="35"/>
      <c r="B225" s="36"/>
      <c r="C225" s="224" t="s">
        <v>1291</v>
      </c>
      <c r="D225" s="224" t="s">
        <v>239</v>
      </c>
      <c r="E225" s="225" t="s">
        <v>1292</v>
      </c>
      <c r="F225" s="226" t="s">
        <v>1293</v>
      </c>
      <c r="G225" s="227" t="s">
        <v>242</v>
      </c>
      <c r="H225" s="228">
        <v>600</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1294</v>
      </c>
    </row>
    <row r="226" s="2" customFormat="1">
      <c r="A226" s="35"/>
      <c r="B226" s="36"/>
      <c r="C226" s="37"/>
      <c r="D226" s="238" t="s">
        <v>244</v>
      </c>
      <c r="E226" s="37"/>
      <c r="F226" s="239" t="s">
        <v>1293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1295</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55.5" customHeight="1">
      <c r="A228" s="35"/>
      <c r="B228" s="36"/>
      <c r="C228" s="224" t="s">
        <v>1296</v>
      </c>
      <c r="D228" s="224" t="s">
        <v>239</v>
      </c>
      <c r="E228" s="225" t="s">
        <v>1297</v>
      </c>
      <c r="F228" s="226" t="s">
        <v>1298</v>
      </c>
      <c r="G228" s="227" t="s">
        <v>242</v>
      </c>
      <c r="H228" s="228">
        <v>600</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1299</v>
      </c>
    </row>
    <row r="229" s="2" customFormat="1">
      <c r="A229" s="35"/>
      <c r="B229" s="36"/>
      <c r="C229" s="37"/>
      <c r="D229" s="238" t="s">
        <v>244</v>
      </c>
      <c r="E229" s="37"/>
      <c r="F229" s="239" t="s">
        <v>1298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1295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24" t="s">
        <v>1300</v>
      </c>
      <c r="D231" s="224" t="s">
        <v>239</v>
      </c>
      <c r="E231" s="225" t="s">
        <v>1301</v>
      </c>
      <c r="F231" s="226" t="s">
        <v>1302</v>
      </c>
      <c r="G231" s="227" t="s">
        <v>242</v>
      </c>
      <c r="H231" s="228">
        <v>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1303</v>
      </c>
    </row>
    <row r="232" s="2" customFormat="1">
      <c r="A232" s="35"/>
      <c r="B232" s="36"/>
      <c r="C232" s="37"/>
      <c r="D232" s="238" t="s">
        <v>244</v>
      </c>
      <c r="E232" s="37"/>
      <c r="F232" s="239" t="s">
        <v>1302</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16.5" customHeight="1">
      <c r="A234" s="35"/>
      <c r="B234" s="36"/>
      <c r="C234" s="224" t="s">
        <v>1305</v>
      </c>
      <c r="D234" s="224" t="s">
        <v>239</v>
      </c>
      <c r="E234" s="225" t="s">
        <v>1306</v>
      </c>
      <c r="F234" s="226" t="s">
        <v>1307</v>
      </c>
      <c r="G234" s="227" t="s">
        <v>242</v>
      </c>
      <c r="H234" s="228">
        <v>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1308</v>
      </c>
    </row>
    <row r="235" s="2" customFormat="1">
      <c r="A235" s="35"/>
      <c r="B235" s="36"/>
      <c r="C235" s="37"/>
      <c r="D235" s="238" t="s">
        <v>244</v>
      </c>
      <c r="E235" s="37"/>
      <c r="F235" s="239" t="s">
        <v>1307</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16.5" customHeight="1">
      <c r="A237" s="35"/>
      <c r="B237" s="36"/>
      <c r="C237" s="224" t="s">
        <v>1309</v>
      </c>
      <c r="D237" s="224" t="s">
        <v>239</v>
      </c>
      <c r="E237" s="225" t="s">
        <v>1310</v>
      </c>
      <c r="F237" s="226" t="s">
        <v>1311</v>
      </c>
      <c r="G237" s="227" t="s">
        <v>242</v>
      </c>
      <c r="H237" s="228">
        <v>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1312</v>
      </c>
    </row>
    <row r="238" s="2" customFormat="1">
      <c r="A238" s="35"/>
      <c r="B238" s="36"/>
      <c r="C238" s="37"/>
      <c r="D238" s="238" t="s">
        <v>244</v>
      </c>
      <c r="E238" s="37"/>
      <c r="F238" s="239" t="s">
        <v>1311</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16.5" customHeight="1">
      <c r="A240" s="35"/>
      <c r="B240" s="36"/>
      <c r="C240" s="224" t="s">
        <v>1313</v>
      </c>
      <c r="D240" s="224" t="s">
        <v>239</v>
      </c>
      <c r="E240" s="225" t="s">
        <v>1314</v>
      </c>
      <c r="F240" s="226" t="s">
        <v>1315</v>
      </c>
      <c r="G240" s="227" t="s">
        <v>242</v>
      </c>
      <c r="H240" s="228">
        <v>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1316</v>
      </c>
    </row>
    <row r="241" s="2" customFormat="1">
      <c r="A241" s="35"/>
      <c r="B241" s="36"/>
      <c r="C241" s="37"/>
      <c r="D241" s="238" t="s">
        <v>244</v>
      </c>
      <c r="E241" s="37"/>
      <c r="F241" s="239" t="s">
        <v>1315</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1304</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24" t="s">
        <v>1317</v>
      </c>
      <c r="D243" s="224" t="s">
        <v>239</v>
      </c>
      <c r="E243" s="225" t="s">
        <v>1318</v>
      </c>
      <c r="F243" s="226" t="s">
        <v>1319</v>
      </c>
      <c r="G243" s="227" t="s">
        <v>242</v>
      </c>
      <c r="H243" s="228">
        <v>1</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1319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1304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16.5" customHeight="1">
      <c r="A246" s="35"/>
      <c r="B246" s="36"/>
      <c r="C246" s="224" t="s">
        <v>1321</v>
      </c>
      <c r="D246" s="224" t="s">
        <v>239</v>
      </c>
      <c r="E246" s="225" t="s">
        <v>1322</v>
      </c>
      <c r="F246" s="226" t="s">
        <v>1323</v>
      </c>
      <c r="G246" s="227" t="s">
        <v>242</v>
      </c>
      <c r="H246" s="228">
        <v>1</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1323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1304</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55.5" customHeight="1">
      <c r="A249" s="35"/>
      <c r="B249" s="36"/>
      <c r="C249" s="224" t="s">
        <v>484</v>
      </c>
      <c r="D249" s="224" t="s">
        <v>239</v>
      </c>
      <c r="E249" s="225" t="s">
        <v>1325</v>
      </c>
      <c r="F249" s="226" t="s">
        <v>1326</v>
      </c>
      <c r="G249" s="227" t="s">
        <v>242</v>
      </c>
      <c r="H249" s="228">
        <v>400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1327</v>
      </c>
    </row>
    <row r="250" s="2" customFormat="1">
      <c r="A250" s="35"/>
      <c r="B250" s="36"/>
      <c r="C250" s="37"/>
      <c r="D250" s="238" t="s">
        <v>244</v>
      </c>
      <c r="E250" s="37"/>
      <c r="F250" s="239" t="s">
        <v>1326</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1328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493</v>
      </c>
      <c r="D252" s="224" t="s">
        <v>239</v>
      </c>
      <c r="E252" s="225" t="s">
        <v>1329</v>
      </c>
      <c r="F252" s="226" t="s">
        <v>1330</v>
      </c>
      <c r="G252" s="227" t="s">
        <v>242</v>
      </c>
      <c r="H252" s="228">
        <v>400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1331</v>
      </c>
    </row>
    <row r="253" s="2" customFormat="1">
      <c r="A253" s="35"/>
      <c r="B253" s="36"/>
      <c r="C253" s="37"/>
      <c r="D253" s="238" t="s">
        <v>244</v>
      </c>
      <c r="E253" s="37"/>
      <c r="F253" s="239" t="s">
        <v>1330</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1332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16.5" customHeight="1">
      <c r="A255" s="35"/>
      <c r="B255" s="36"/>
      <c r="C255" s="224" t="s">
        <v>489</v>
      </c>
      <c r="D255" s="224" t="s">
        <v>239</v>
      </c>
      <c r="E255" s="225" t="s">
        <v>1333</v>
      </c>
      <c r="F255" s="226" t="s">
        <v>1334</v>
      </c>
      <c r="G255" s="227" t="s">
        <v>242</v>
      </c>
      <c r="H255" s="228">
        <v>15</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1291</v>
      </c>
    </row>
    <row r="256" s="2" customFormat="1">
      <c r="A256" s="35"/>
      <c r="B256" s="36"/>
      <c r="C256" s="37"/>
      <c r="D256" s="238" t="s">
        <v>244</v>
      </c>
      <c r="E256" s="37"/>
      <c r="F256" s="239" t="s">
        <v>1334</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1335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16.5" customHeight="1">
      <c r="A258" s="35"/>
      <c r="B258" s="36"/>
      <c r="C258" s="224" t="s">
        <v>1105</v>
      </c>
      <c r="D258" s="224" t="s">
        <v>239</v>
      </c>
      <c r="E258" s="225" t="s">
        <v>1336</v>
      </c>
      <c r="F258" s="226" t="s">
        <v>1337</v>
      </c>
      <c r="G258" s="227" t="s">
        <v>242</v>
      </c>
      <c r="H258" s="228">
        <v>32</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1300</v>
      </c>
    </row>
    <row r="259" s="2" customFormat="1">
      <c r="A259" s="35"/>
      <c r="B259" s="36"/>
      <c r="C259" s="37"/>
      <c r="D259" s="238" t="s">
        <v>244</v>
      </c>
      <c r="E259" s="37"/>
      <c r="F259" s="239" t="s">
        <v>1337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1338</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1110</v>
      </c>
      <c r="D261" s="224" t="s">
        <v>239</v>
      </c>
      <c r="E261" s="225" t="s">
        <v>1339</v>
      </c>
      <c r="F261" s="226" t="s">
        <v>1340</v>
      </c>
      <c r="G261" s="227" t="s">
        <v>242</v>
      </c>
      <c r="H261" s="228">
        <v>32</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1309</v>
      </c>
    </row>
    <row r="262" s="2" customFormat="1">
      <c r="A262" s="35"/>
      <c r="B262" s="36"/>
      <c r="C262" s="37"/>
      <c r="D262" s="238" t="s">
        <v>244</v>
      </c>
      <c r="E262" s="37"/>
      <c r="F262" s="239" t="s">
        <v>1340</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1338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49.05" customHeight="1">
      <c r="A264" s="35"/>
      <c r="B264" s="36"/>
      <c r="C264" s="224" t="s">
        <v>1116</v>
      </c>
      <c r="D264" s="224" t="s">
        <v>239</v>
      </c>
      <c r="E264" s="225" t="s">
        <v>1341</v>
      </c>
      <c r="F264" s="226" t="s">
        <v>1342</v>
      </c>
      <c r="G264" s="227" t="s">
        <v>242</v>
      </c>
      <c r="H264" s="228">
        <v>8</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1317</v>
      </c>
    </row>
    <row r="265" s="2" customFormat="1">
      <c r="A265" s="35"/>
      <c r="B265" s="36"/>
      <c r="C265" s="37"/>
      <c r="D265" s="238" t="s">
        <v>244</v>
      </c>
      <c r="E265" s="37"/>
      <c r="F265" s="239" t="s">
        <v>1342</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1343</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62.7" customHeight="1">
      <c r="A267" s="35"/>
      <c r="B267" s="36"/>
      <c r="C267" s="224" t="s">
        <v>1121</v>
      </c>
      <c r="D267" s="224" t="s">
        <v>239</v>
      </c>
      <c r="E267" s="225" t="s">
        <v>1344</v>
      </c>
      <c r="F267" s="226" t="s">
        <v>1345</v>
      </c>
      <c r="G267" s="227" t="s">
        <v>242</v>
      </c>
      <c r="H267" s="228">
        <v>8</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1346</v>
      </c>
    </row>
    <row r="268" s="2" customFormat="1">
      <c r="A268" s="35"/>
      <c r="B268" s="36"/>
      <c r="C268" s="37"/>
      <c r="D268" s="238" t="s">
        <v>244</v>
      </c>
      <c r="E268" s="37"/>
      <c r="F268" s="239" t="s">
        <v>1345</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1343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24.15" customHeight="1">
      <c r="A270" s="35"/>
      <c r="B270" s="36"/>
      <c r="C270" s="224" t="s">
        <v>1347</v>
      </c>
      <c r="D270" s="224" t="s">
        <v>239</v>
      </c>
      <c r="E270" s="225" t="s">
        <v>278</v>
      </c>
      <c r="F270" s="226" t="s">
        <v>279</v>
      </c>
      <c r="G270" s="227" t="s">
        <v>242</v>
      </c>
      <c r="H270" s="228">
        <v>30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1348</v>
      </c>
    </row>
    <row r="271" s="2" customFormat="1">
      <c r="A271" s="35"/>
      <c r="B271" s="36"/>
      <c r="C271" s="37"/>
      <c r="D271" s="238" t="s">
        <v>244</v>
      </c>
      <c r="E271" s="37"/>
      <c r="F271" s="239" t="s">
        <v>279</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1349</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76.35" customHeight="1">
      <c r="A273" s="35"/>
      <c r="B273" s="36"/>
      <c r="C273" s="224" t="s">
        <v>1235</v>
      </c>
      <c r="D273" s="224" t="s">
        <v>239</v>
      </c>
      <c r="E273" s="225" t="s">
        <v>1350</v>
      </c>
      <c r="F273" s="226" t="s">
        <v>1351</v>
      </c>
      <c r="G273" s="227" t="s">
        <v>242</v>
      </c>
      <c r="H273" s="228">
        <v>30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1352</v>
      </c>
    </row>
    <row r="274" s="2" customFormat="1">
      <c r="A274" s="35"/>
      <c r="B274" s="36"/>
      <c r="C274" s="37"/>
      <c r="D274" s="238" t="s">
        <v>244</v>
      </c>
      <c r="E274" s="37"/>
      <c r="F274" s="239" t="s">
        <v>1353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1355</v>
      </c>
      <c r="D276" s="224" t="s">
        <v>239</v>
      </c>
      <c r="E276" s="225" t="s">
        <v>1356</v>
      </c>
      <c r="F276" s="226" t="s">
        <v>1357</v>
      </c>
      <c r="G276" s="227" t="s">
        <v>1150</v>
      </c>
      <c r="H276" s="228">
        <v>150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1358</v>
      </c>
    </row>
    <row r="277" s="2" customFormat="1">
      <c r="A277" s="35"/>
      <c r="B277" s="36"/>
      <c r="C277" s="37"/>
      <c r="D277" s="238" t="s">
        <v>244</v>
      </c>
      <c r="E277" s="37"/>
      <c r="F277" s="239" t="s">
        <v>1357</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1359</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24.15" customHeight="1">
      <c r="A279" s="35"/>
      <c r="B279" s="36"/>
      <c r="C279" s="224" t="s">
        <v>1238</v>
      </c>
      <c r="D279" s="224" t="s">
        <v>239</v>
      </c>
      <c r="E279" s="225" t="s">
        <v>1360</v>
      </c>
      <c r="F279" s="226" t="s">
        <v>1361</v>
      </c>
      <c r="G279" s="227" t="s">
        <v>1139</v>
      </c>
      <c r="H279" s="228">
        <v>9.9199999999999999</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1362</v>
      </c>
    </row>
    <row r="280" s="2" customFormat="1">
      <c r="A280" s="35"/>
      <c r="B280" s="36"/>
      <c r="C280" s="37"/>
      <c r="D280" s="238" t="s">
        <v>244</v>
      </c>
      <c r="E280" s="37"/>
      <c r="F280" s="239" t="s">
        <v>1361</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1363</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1364</v>
      </c>
      <c r="D282" s="224" t="s">
        <v>239</v>
      </c>
      <c r="E282" s="225" t="s">
        <v>1365</v>
      </c>
      <c r="F282" s="226" t="s">
        <v>1366</v>
      </c>
      <c r="G282" s="227" t="s">
        <v>1139</v>
      </c>
      <c r="H282" s="228">
        <v>20.25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1367</v>
      </c>
    </row>
    <row r="283" s="2" customFormat="1">
      <c r="A283" s="35"/>
      <c r="B283" s="36"/>
      <c r="C283" s="37"/>
      <c r="D283" s="238" t="s">
        <v>244</v>
      </c>
      <c r="E283" s="37"/>
      <c r="F283" s="239" t="s">
        <v>1366</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1368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1242</v>
      </c>
      <c r="D285" s="224" t="s">
        <v>239</v>
      </c>
      <c r="E285" s="225" t="s">
        <v>1369</v>
      </c>
      <c r="F285" s="226" t="s">
        <v>1370</v>
      </c>
      <c r="G285" s="227" t="s">
        <v>1139</v>
      </c>
      <c r="H285" s="228">
        <v>117.95999999999999</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1371</v>
      </c>
    </row>
    <row r="286" s="2" customFormat="1">
      <c r="A286" s="35"/>
      <c r="B286" s="36"/>
      <c r="C286" s="37"/>
      <c r="D286" s="238" t="s">
        <v>244</v>
      </c>
      <c r="E286" s="37"/>
      <c r="F286" s="239" t="s">
        <v>1370</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1372</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16.5" customHeight="1">
      <c r="A288" s="35"/>
      <c r="B288" s="36"/>
      <c r="C288" s="224" t="s">
        <v>1373</v>
      </c>
      <c r="D288" s="224" t="s">
        <v>239</v>
      </c>
      <c r="E288" s="225" t="s">
        <v>1374</v>
      </c>
      <c r="F288" s="226" t="s">
        <v>1375</v>
      </c>
      <c r="G288" s="227" t="s">
        <v>1139</v>
      </c>
      <c r="H288" s="228">
        <v>3.6899999999999999</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1376</v>
      </c>
    </row>
    <row r="289" s="2" customFormat="1">
      <c r="A289" s="35"/>
      <c r="B289" s="36"/>
      <c r="C289" s="37"/>
      <c r="D289" s="238" t="s">
        <v>244</v>
      </c>
      <c r="E289" s="37"/>
      <c r="F289" s="239" t="s">
        <v>1375</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1377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16.5" customHeight="1">
      <c r="A291" s="35"/>
      <c r="B291" s="36"/>
      <c r="C291" s="224" t="s">
        <v>1245</v>
      </c>
      <c r="D291" s="224" t="s">
        <v>239</v>
      </c>
      <c r="E291" s="225" t="s">
        <v>1378</v>
      </c>
      <c r="F291" s="226" t="s">
        <v>1379</v>
      </c>
      <c r="G291" s="227" t="s">
        <v>1150</v>
      </c>
      <c r="H291" s="228">
        <v>142.065</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1380</v>
      </c>
    </row>
    <row r="292" s="2" customFormat="1">
      <c r="A292" s="35"/>
      <c r="B292" s="36"/>
      <c r="C292" s="37"/>
      <c r="D292" s="238" t="s">
        <v>244</v>
      </c>
      <c r="E292" s="37"/>
      <c r="F292" s="239" t="s">
        <v>1379</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1381</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21.75" customHeight="1">
      <c r="A294" s="35"/>
      <c r="B294" s="36"/>
      <c r="C294" s="224" t="s">
        <v>1382</v>
      </c>
      <c r="D294" s="224" t="s">
        <v>239</v>
      </c>
      <c r="E294" s="225" t="s">
        <v>1383</v>
      </c>
      <c r="F294" s="226" t="s">
        <v>1384</v>
      </c>
      <c r="G294" s="227" t="s">
        <v>1150</v>
      </c>
      <c r="H294" s="228">
        <v>200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1385</v>
      </c>
    </row>
    <row r="295" s="2" customFormat="1">
      <c r="A295" s="35"/>
      <c r="B295" s="36"/>
      <c r="C295" s="37"/>
      <c r="D295" s="238" t="s">
        <v>244</v>
      </c>
      <c r="E295" s="37"/>
      <c r="F295" s="239" t="s">
        <v>1384</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1386</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1247</v>
      </c>
      <c r="D297" s="224" t="s">
        <v>239</v>
      </c>
      <c r="E297" s="225" t="s">
        <v>1387</v>
      </c>
      <c r="F297" s="226" t="s">
        <v>1388</v>
      </c>
      <c r="G297" s="227" t="s">
        <v>1150</v>
      </c>
      <c r="H297" s="228">
        <v>130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1389</v>
      </c>
    </row>
    <row r="298" s="2" customFormat="1">
      <c r="A298" s="35"/>
      <c r="B298" s="36"/>
      <c r="C298" s="37"/>
      <c r="D298" s="238" t="s">
        <v>244</v>
      </c>
      <c r="E298" s="37"/>
      <c r="F298" s="239" t="s">
        <v>1388</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1390</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16.5" customHeight="1">
      <c r="A300" s="35"/>
      <c r="B300" s="36"/>
      <c r="C300" s="224" t="s">
        <v>1391</v>
      </c>
      <c r="D300" s="224" t="s">
        <v>239</v>
      </c>
      <c r="E300" s="225" t="s">
        <v>1392</v>
      </c>
      <c r="F300" s="226" t="s">
        <v>1393</v>
      </c>
      <c r="G300" s="227" t="s">
        <v>1139</v>
      </c>
      <c r="H300" s="228">
        <v>26</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1394</v>
      </c>
    </row>
    <row r="301" s="2" customFormat="1">
      <c r="A301" s="35"/>
      <c r="B301" s="36"/>
      <c r="C301" s="37"/>
      <c r="D301" s="238" t="s">
        <v>244</v>
      </c>
      <c r="E301" s="37"/>
      <c r="F301" s="239" t="s">
        <v>1393</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1395</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24.15" customHeight="1">
      <c r="A303" s="35"/>
      <c r="B303" s="36"/>
      <c r="C303" s="224" t="s">
        <v>1251</v>
      </c>
      <c r="D303" s="224" t="s">
        <v>239</v>
      </c>
      <c r="E303" s="225" t="s">
        <v>1396</v>
      </c>
      <c r="F303" s="226" t="s">
        <v>1397</v>
      </c>
      <c r="G303" s="227" t="s">
        <v>249</v>
      </c>
      <c r="H303" s="228">
        <v>19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1398</v>
      </c>
    </row>
    <row r="304" s="2" customFormat="1">
      <c r="A304" s="35"/>
      <c r="B304" s="36"/>
      <c r="C304" s="37"/>
      <c r="D304" s="238" t="s">
        <v>244</v>
      </c>
      <c r="E304" s="37"/>
      <c r="F304" s="239" t="s">
        <v>1397</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1399</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1400</v>
      </c>
      <c r="D306" s="224" t="s">
        <v>239</v>
      </c>
      <c r="E306" s="225" t="s">
        <v>1401</v>
      </c>
      <c r="F306" s="226" t="s">
        <v>1402</v>
      </c>
      <c r="G306" s="227" t="s">
        <v>1150</v>
      </c>
      <c r="H306" s="228">
        <v>74</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1403</v>
      </c>
    </row>
    <row r="307" s="2" customFormat="1">
      <c r="A307" s="35"/>
      <c r="B307" s="36"/>
      <c r="C307" s="37"/>
      <c r="D307" s="238" t="s">
        <v>244</v>
      </c>
      <c r="E307" s="37"/>
      <c r="F307" s="239" t="s">
        <v>1402</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ht="16.5" customHeight="1">
      <c r="A308" s="35"/>
      <c r="B308" s="36"/>
      <c r="C308" s="224" t="s">
        <v>1256</v>
      </c>
      <c r="D308" s="224" t="s">
        <v>239</v>
      </c>
      <c r="E308" s="225" t="s">
        <v>1404</v>
      </c>
      <c r="F308" s="226" t="s">
        <v>1405</v>
      </c>
      <c r="G308" s="227" t="s">
        <v>1150</v>
      </c>
      <c r="H308" s="228">
        <v>42.844999999999999</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258</v>
      </c>
      <c r="AT308" s="236" t="s">
        <v>239</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1406</v>
      </c>
    </row>
    <row r="309" s="2" customFormat="1">
      <c r="A309" s="35"/>
      <c r="B309" s="36"/>
      <c r="C309" s="37"/>
      <c r="D309" s="238" t="s">
        <v>244</v>
      </c>
      <c r="E309" s="37"/>
      <c r="F309" s="239" t="s">
        <v>1405</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c r="A310" s="35"/>
      <c r="B310" s="36"/>
      <c r="C310" s="37"/>
      <c r="D310" s="238" t="s">
        <v>993</v>
      </c>
      <c r="E310" s="37"/>
      <c r="F310" s="265" t="s">
        <v>1407</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73</v>
      </c>
    </row>
    <row r="311" s="2" customFormat="1" ht="16.5" customHeight="1">
      <c r="A311" s="35"/>
      <c r="B311" s="36"/>
      <c r="C311" s="224" t="s">
        <v>1408</v>
      </c>
      <c r="D311" s="224" t="s">
        <v>239</v>
      </c>
      <c r="E311" s="225" t="s">
        <v>1409</v>
      </c>
      <c r="F311" s="226" t="s">
        <v>1410</v>
      </c>
      <c r="G311" s="227" t="s">
        <v>1150</v>
      </c>
      <c r="H311" s="228">
        <v>48.707999999999998</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1411</v>
      </c>
    </row>
    <row r="312" s="2" customFormat="1">
      <c r="A312" s="35"/>
      <c r="B312" s="36"/>
      <c r="C312" s="37"/>
      <c r="D312" s="238" t="s">
        <v>244</v>
      </c>
      <c r="E312" s="37"/>
      <c r="F312" s="239" t="s">
        <v>1410</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c r="A313" s="35"/>
      <c r="B313" s="36"/>
      <c r="C313" s="37"/>
      <c r="D313" s="238" t="s">
        <v>993</v>
      </c>
      <c r="E313" s="37"/>
      <c r="F313" s="265" t="s">
        <v>1412</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993</v>
      </c>
      <c r="AU313" s="14" t="s">
        <v>73</v>
      </c>
    </row>
    <row r="314" s="2" customFormat="1" ht="16.5" customHeight="1">
      <c r="A314" s="35"/>
      <c r="B314" s="36"/>
      <c r="C314" s="224" t="s">
        <v>1259</v>
      </c>
      <c r="D314" s="224" t="s">
        <v>239</v>
      </c>
      <c r="E314" s="225" t="s">
        <v>1413</v>
      </c>
      <c r="F314" s="226" t="s">
        <v>1414</v>
      </c>
      <c r="G314" s="227" t="s">
        <v>1139</v>
      </c>
      <c r="H314" s="228">
        <v>18.265999999999998</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1415</v>
      </c>
    </row>
    <row r="315" s="2" customFormat="1">
      <c r="A315" s="35"/>
      <c r="B315" s="36"/>
      <c r="C315" s="37"/>
      <c r="D315" s="238" t="s">
        <v>244</v>
      </c>
      <c r="E315" s="37"/>
      <c r="F315" s="239" t="s">
        <v>1414</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c r="A316" s="35"/>
      <c r="B316" s="36"/>
      <c r="C316" s="37"/>
      <c r="D316" s="238" t="s">
        <v>993</v>
      </c>
      <c r="E316" s="37"/>
      <c r="F316" s="265" t="s">
        <v>1416</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993</v>
      </c>
      <c r="AU316" s="14" t="s">
        <v>73</v>
      </c>
    </row>
    <row r="317" s="2" customFormat="1" ht="16.5" customHeight="1">
      <c r="A317" s="35"/>
      <c r="B317" s="36"/>
      <c r="C317" s="224" t="s">
        <v>1417</v>
      </c>
      <c r="D317" s="224" t="s">
        <v>239</v>
      </c>
      <c r="E317" s="225" t="s">
        <v>1418</v>
      </c>
      <c r="F317" s="226" t="s">
        <v>1419</v>
      </c>
      <c r="G317" s="227" t="s">
        <v>1139</v>
      </c>
      <c r="H317" s="228">
        <v>12.779</v>
      </c>
      <c r="I317" s="229"/>
      <c r="J317" s="230">
        <f>ROUND(I317*H317,2)</f>
        <v>0</v>
      </c>
      <c r="K317" s="231"/>
      <c r="L317" s="41"/>
      <c r="M317" s="232" t="s">
        <v>1</v>
      </c>
      <c r="N317" s="23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258</v>
      </c>
      <c r="AT317" s="236" t="s">
        <v>239</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1420</v>
      </c>
    </row>
    <row r="318" s="2" customFormat="1">
      <c r="A318" s="35"/>
      <c r="B318" s="36"/>
      <c r="C318" s="37"/>
      <c r="D318" s="238" t="s">
        <v>244</v>
      </c>
      <c r="E318" s="37"/>
      <c r="F318" s="239" t="s">
        <v>1419</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c r="A319" s="35"/>
      <c r="B319" s="36"/>
      <c r="C319" s="37"/>
      <c r="D319" s="238" t="s">
        <v>993</v>
      </c>
      <c r="E319" s="37"/>
      <c r="F319" s="265" t="s">
        <v>1421</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993</v>
      </c>
      <c r="AU319" s="14" t="s">
        <v>73</v>
      </c>
    </row>
    <row r="320" s="2" customFormat="1" ht="16.5" customHeight="1">
      <c r="A320" s="35"/>
      <c r="B320" s="36"/>
      <c r="C320" s="224" t="s">
        <v>1263</v>
      </c>
      <c r="D320" s="224" t="s">
        <v>239</v>
      </c>
      <c r="E320" s="225" t="s">
        <v>1422</v>
      </c>
      <c r="F320" s="226" t="s">
        <v>1423</v>
      </c>
      <c r="G320" s="227" t="s">
        <v>1150</v>
      </c>
      <c r="H320" s="228">
        <v>155</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1424</v>
      </c>
    </row>
    <row r="321" s="2" customFormat="1">
      <c r="A321" s="35"/>
      <c r="B321" s="36"/>
      <c r="C321" s="37"/>
      <c r="D321" s="238" t="s">
        <v>244</v>
      </c>
      <c r="E321" s="37"/>
      <c r="F321" s="239" t="s">
        <v>1423</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c r="A322" s="35"/>
      <c r="B322" s="36"/>
      <c r="C322" s="37"/>
      <c r="D322" s="238" t="s">
        <v>993</v>
      </c>
      <c r="E322" s="37"/>
      <c r="F322" s="265" t="s">
        <v>1425</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993</v>
      </c>
      <c r="AU322" s="14" t="s">
        <v>73</v>
      </c>
    </row>
    <row r="323" s="2" customFormat="1" ht="16.5" customHeight="1">
      <c r="A323" s="35"/>
      <c r="B323" s="36"/>
      <c r="C323" s="224" t="s">
        <v>1426</v>
      </c>
      <c r="D323" s="224" t="s">
        <v>239</v>
      </c>
      <c r="E323" s="225" t="s">
        <v>1427</v>
      </c>
      <c r="F323" s="226" t="s">
        <v>1428</v>
      </c>
      <c r="G323" s="227" t="s">
        <v>1150</v>
      </c>
      <c r="H323" s="228">
        <v>6.2999999999999998</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1429</v>
      </c>
    </row>
    <row r="324" s="2" customFormat="1">
      <c r="A324" s="35"/>
      <c r="B324" s="36"/>
      <c r="C324" s="37"/>
      <c r="D324" s="238" t="s">
        <v>244</v>
      </c>
      <c r="E324" s="37"/>
      <c r="F324" s="239" t="s">
        <v>1428</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c r="A325" s="35"/>
      <c r="B325" s="36"/>
      <c r="C325" s="37"/>
      <c r="D325" s="238" t="s">
        <v>993</v>
      </c>
      <c r="E325" s="37"/>
      <c r="F325" s="265" t="s">
        <v>1430</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993</v>
      </c>
      <c r="AU325" s="14" t="s">
        <v>73</v>
      </c>
    </row>
    <row r="326" s="2" customFormat="1" ht="24.15" customHeight="1">
      <c r="A326" s="35"/>
      <c r="B326" s="36"/>
      <c r="C326" s="224" t="s">
        <v>357</v>
      </c>
      <c r="D326" s="224" t="s">
        <v>239</v>
      </c>
      <c r="E326" s="225" t="s">
        <v>1431</v>
      </c>
      <c r="F326" s="226" t="s">
        <v>1432</v>
      </c>
      <c r="G326" s="227" t="s">
        <v>249</v>
      </c>
      <c r="H326" s="228">
        <v>9</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1433</v>
      </c>
    </row>
    <row r="327" s="2" customFormat="1">
      <c r="A327" s="35"/>
      <c r="B327" s="36"/>
      <c r="C327" s="37"/>
      <c r="D327" s="238" t="s">
        <v>244</v>
      </c>
      <c r="E327" s="37"/>
      <c r="F327" s="239" t="s">
        <v>1432</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c r="A328" s="35"/>
      <c r="B328" s="36"/>
      <c r="C328" s="37"/>
      <c r="D328" s="238" t="s">
        <v>993</v>
      </c>
      <c r="E328" s="37"/>
      <c r="F328" s="265" t="s">
        <v>1434</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993</v>
      </c>
      <c r="AU328" s="14" t="s">
        <v>73</v>
      </c>
    </row>
    <row r="329" s="2" customFormat="1" ht="21.75" customHeight="1">
      <c r="A329" s="35"/>
      <c r="B329" s="36"/>
      <c r="C329" s="224" t="s">
        <v>1435</v>
      </c>
      <c r="D329" s="224" t="s">
        <v>239</v>
      </c>
      <c r="E329" s="225" t="s">
        <v>1436</v>
      </c>
      <c r="F329" s="226" t="s">
        <v>1437</v>
      </c>
      <c r="G329" s="227" t="s">
        <v>1150</v>
      </c>
      <c r="H329" s="228">
        <v>4</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1438</v>
      </c>
    </row>
    <row r="330" s="2" customFormat="1">
      <c r="A330" s="35"/>
      <c r="B330" s="36"/>
      <c r="C330" s="37"/>
      <c r="D330" s="238" t="s">
        <v>244</v>
      </c>
      <c r="E330" s="37"/>
      <c r="F330" s="239" t="s">
        <v>1437</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c r="A331" s="35"/>
      <c r="B331" s="36"/>
      <c r="C331" s="37"/>
      <c r="D331" s="238" t="s">
        <v>993</v>
      </c>
      <c r="E331" s="37"/>
      <c r="F331" s="265" t="s">
        <v>1439</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993</v>
      </c>
      <c r="AU331" s="14" t="s">
        <v>73</v>
      </c>
    </row>
    <row r="332" s="2" customFormat="1" ht="16.5" customHeight="1">
      <c r="A332" s="35"/>
      <c r="B332" s="36"/>
      <c r="C332" s="224" t="s">
        <v>1272</v>
      </c>
      <c r="D332" s="224" t="s">
        <v>239</v>
      </c>
      <c r="E332" s="225" t="s">
        <v>1440</v>
      </c>
      <c r="F332" s="226" t="s">
        <v>1441</v>
      </c>
      <c r="G332" s="227" t="s">
        <v>249</v>
      </c>
      <c r="H332" s="228">
        <v>1</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261</v>
      </c>
    </row>
    <row r="333" s="2" customFormat="1">
      <c r="A333" s="35"/>
      <c r="B333" s="36"/>
      <c r="C333" s="37"/>
      <c r="D333" s="238" t="s">
        <v>244</v>
      </c>
      <c r="E333" s="37"/>
      <c r="F333" s="239" t="s">
        <v>1441</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c r="A334" s="35"/>
      <c r="B334" s="36"/>
      <c r="C334" s="37"/>
      <c r="D334" s="238" t="s">
        <v>993</v>
      </c>
      <c r="E334" s="37"/>
      <c r="F334" s="265" t="s">
        <v>1442</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993</v>
      </c>
      <c r="AU334" s="14" t="s">
        <v>73</v>
      </c>
    </row>
    <row r="335" s="2" customFormat="1" ht="16.5" customHeight="1">
      <c r="A335" s="35"/>
      <c r="B335" s="36"/>
      <c r="C335" s="224" t="s">
        <v>1443</v>
      </c>
      <c r="D335" s="224" t="s">
        <v>239</v>
      </c>
      <c r="E335" s="225" t="s">
        <v>1444</v>
      </c>
      <c r="F335" s="226" t="s">
        <v>1445</v>
      </c>
      <c r="G335" s="227" t="s">
        <v>242</v>
      </c>
      <c r="H335" s="228">
        <v>6.2999999999999998</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1446</v>
      </c>
    </row>
    <row r="336" s="2" customFormat="1">
      <c r="A336" s="35"/>
      <c r="B336" s="36"/>
      <c r="C336" s="37"/>
      <c r="D336" s="238" t="s">
        <v>244</v>
      </c>
      <c r="E336" s="37"/>
      <c r="F336" s="239" t="s">
        <v>1445</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ht="16.5" customHeight="1">
      <c r="A337" s="35"/>
      <c r="B337" s="36"/>
      <c r="C337" s="224" t="s">
        <v>1277</v>
      </c>
      <c r="D337" s="224" t="s">
        <v>239</v>
      </c>
      <c r="E337" s="225" t="s">
        <v>1447</v>
      </c>
      <c r="F337" s="226" t="s">
        <v>1448</v>
      </c>
      <c r="G337" s="227" t="s">
        <v>249</v>
      </c>
      <c r="H337" s="228">
        <v>10</v>
      </c>
      <c r="I337" s="229"/>
      <c r="J337" s="230">
        <f>ROUND(I337*H337,2)</f>
        <v>0</v>
      </c>
      <c r="K337" s="231"/>
      <c r="L337" s="41"/>
      <c r="M337" s="232" t="s">
        <v>1</v>
      </c>
      <c r="N337" s="233" t="s">
        <v>38</v>
      </c>
      <c r="O337" s="88"/>
      <c r="P337" s="234">
        <f>O337*H337</f>
        <v>0</v>
      </c>
      <c r="Q337" s="234">
        <v>0</v>
      </c>
      <c r="R337" s="234">
        <f>Q337*H337</f>
        <v>0</v>
      </c>
      <c r="S337" s="234">
        <v>0</v>
      </c>
      <c r="T337" s="235">
        <f>S337*H337</f>
        <v>0</v>
      </c>
      <c r="U337" s="35"/>
      <c r="V337" s="35"/>
      <c r="W337" s="35"/>
      <c r="X337" s="35"/>
      <c r="Y337" s="35"/>
      <c r="Z337" s="35"/>
      <c r="AA337" s="35"/>
      <c r="AB337" s="35"/>
      <c r="AC337" s="35"/>
      <c r="AD337" s="35"/>
      <c r="AE337" s="35"/>
      <c r="AR337" s="236" t="s">
        <v>258</v>
      </c>
      <c r="AT337" s="236" t="s">
        <v>239</v>
      </c>
      <c r="AU337" s="236" t="s">
        <v>73</v>
      </c>
      <c r="AY337" s="14" t="s">
        <v>238</v>
      </c>
      <c r="BE337" s="237">
        <f>IF(N337="základní",J337,0)</f>
        <v>0</v>
      </c>
      <c r="BF337" s="237">
        <f>IF(N337="snížená",J337,0)</f>
        <v>0</v>
      </c>
      <c r="BG337" s="237">
        <f>IF(N337="zákl. přenesená",J337,0)</f>
        <v>0</v>
      </c>
      <c r="BH337" s="237">
        <f>IF(N337="sníž. přenesená",J337,0)</f>
        <v>0</v>
      </c>
      <c r="BI337" s="237">
        <f>IF(N337="nulová",J337,0)</f>
        <v>0</v>
      </c>
      <c r="BJ337" s="14" t="s">
        <v>80</v>
      </c>
      <c r="BK337" s="237">
        <f>ROUND(I337*H337,2)</f>
        <v>0</v>
      </c>
      <c r="BL337" s="14" t="s">
        <v>258</v>
      </c>
      <c r="BM337" s="236" t="s">
        <v>1449</v>
      </c>
    </row>
    <row r="338" s="2" customFormat="1">
      <c r="A338" s="35"/>
      <c r="B338" s="36"/>
      <c r="C338" s="37"/>
      <c r="D338" s="238" t="s">
        <v>244</v>
      </c>
      <c r="E338" s="37"/>
      <c r="F338" s="239" t="s">
        <v>1448</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244</v>
      </c>
      <c r="AU338" s="14" t="s">
        <v>73</v>
      </c>
    </row>
    <row r="339" s="2" customFormat="1" ht="24.15" customHeight="1">
      <c r="A339" s="35"/>
      <c r="B339" s="36"/>
      <c r="C339" s="224" t="s">
        <v>1450</v>
      </c>
      <c r="D339" s="224" t="s">
        <v>239</v>
      </c>
      <c r="E339" s="225" t="s">
        <v>1451</v>
      </c>
      <c r="F339" s="226" t="s">
        <v>1452</v>
      </c>
      <c r="G339" s="227" t="s">
        <v>249</v>
      </c>
      <c r="H339" s="228">
        <v>22</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1453</v>
      </c>
    </row>
    <row r="340" s="2" customFormat="1">
      <c r="A340" s="35"/>
      <c r="B340" s="36"/>
      <c r="C340" s="37"/>
      <c r="D340" s="238" t="s">
        <v>244</v>
      </c>
      <c r="E340" s="37"/>
      <c r="F340" s="239" t="s">
        <v>1452</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ht="16.5" customHeight="1">
      <c r="A341" s="35"/>
      <c r="B341" s="36"/>
      <c r="C341" s="224" t="s">
        <v>1282</v>
      </c>
      <c r="D341" s="224" t="s">
        <v>239</v>
      </c>
      <c r="E341" s="225" t="s">
        <v>1454</v>
      </c>
      <c r="F341" s="226" t="s">
        <v>1455</v>
      </c>
      <c r="G341" s="227" t="s">
        <v>249</v>
      </c>
      <c r="H341" s="228">
        <v>2</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1456</v>
      </c>
    </row>
    <row r="342" s="2" customFormat="1">
      <c r="A342" s="35"/>
      <c r="B342" s="36"/>
      <c r="C342" s="37"/>
      <c r="D342" s="238" t="s">
        <v>244</v>
      </c>
      <c r="E342" s="37"/>
      <c r="F342" s="239" t="s">
        <v>1455</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ht="16.5" customHeight="1">
      <c r="A343" s="35"/>
      <c r="B343" s="36"/>
      <c r="C343" s="224" t="s">
        <v>1457</v>
      </c>
      <c r="D343" s="224" t="s">
        <v>239</v>
      </c>
      <c r="E343" s="225" t="s">
        <v>1458</v>
      </c>
      <c r="F343" s="226" t="s">
        <v>1459</v>
      </c>
      <c r="G343" s="227" t="s">
        <v>1139</v>
      </c>
      <c r="H343" s="228">
        <v>4</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258</v>
      </c>
      <c r="AT343" s="236" t="s">
        <v>239</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1460</v>
      </c>
    </row>
    <row r="344" s="2" customFormat="1">
      <c r="A344" s="35"/>
      <c r="B344" s="36"/>
      <c r="C344" s="37"/>
      <c r="D344" s="238" t="s">
        <v>244</v>
      </c>
      <c r="E344" s="37"/>
      <c r="F344" s="239" t="s">
        <v>1459</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ht="16.5" customHeight="1">
      <c r="A345" s="35"/>
      <c r="B345" s="36"/>
      <c r="C345" s="224" t="s">
        <v>1327</v>
      </c>
      <c r="D345" s="224" t="s">
        <v>239</v>
      </c>
      <c r="E345" s="225" t="s">
        <v>1461</v>
      </c>
      <c r="F345" s="226" t="s">
        <v>1462</v>
      </c>
      <c r="G345" s="227" t="s">
        <v>1139</v>
      </c>
      <c r="H345" s="228">
        <v>1.9379999999999999</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1463</v>
      </c>
    </row>
    <row r="346" s="2" customFormat="1">
      <c r="A346" s="35"/>
      <c r="B346" s="36"/>
      <c r="C346" s="37"/>
      <c r="D346" s="238" t="s">
        <v>244</v>
      </c>
      <c r="E346" s="37"/>
      <c r="F346" s="239" t="s">
        <v>1462</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ht="16.5" customHeight="1">
      <c r="A347" s="35"/>
      <c r="B347" s="36"/>
      <c r="C347" s="224" t="s">
        <v>1464</v>
      </c>
      <c r="D347" s="224" t="s">
        <v>239</v>
      </c>
      <c r="E347" s="225" t="s">
        <v>1465</v>
      </c>
      <c r="F347" s="226" t="s">
        <v>1466</v>
      </c>
      <c r="G347" s="227" t="s">
        <v>1139</v>
      </c>
      <c r="H347" s="228">
        <v>1</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1467</v>
      </c>
    </row>
    <row r="348" s="2" customFormat="1">
      <c r="A348" s="35"/>
      <c r="B348" s="36"/>
      <c r="C348" s="37"/>
      <c r="D348" s="238" t="s">
        <v>244</v>
      </c>
      <c r="E348" s="37"/>
      <c r="F348" s="239" t="s">
        <v>1466</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ht="66.75" customHeight="1">
      <c r="A349" s="35"/>
      <c r="B349" s="36"/>
      <c r="C349" s="224" t="s">
        <v>1331</v>
      </c>
      <c r="D349" s="224" t="s">
        <v>239</v>
      </c>
      <c r="E349" s="225" t="s">
        <v>1468</v>
      </c>
      <c r="F349" s="226" t="s">
        <v>1469</v>
      </c>
      <c r="G349" s="227" t="s">
        <v>242</v>
      </c>
      <c r="H349" s="228">
        <v>8</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258</v>
      </c>
      <c r="AT349" s="236" t="s">
        <v>239</v>
      </c>
      <c r="AU349" s="236" t="s">
        <v>73</v>
      </c>
      <c r="AY349" s="14" t="s">
        <v>238</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258</v>
      </c>
      <c r="BM349" s="236" t="s">
        <v>1470</v>
      </c>
    </row>
    <row r="350" s="2" customFormat="1">
      <c r="A350" s="35"/>
      <c r="B350" s="36"/>
      <c r="C350" s="37"/>
      <c r="D350" s="238" t="s">
        <v>244</v>
      </c>
      <c r="E350" s="37"/>
      <c r="F350" s="239" t="s">
        <v>1471</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244</v>
      </c>
      <c r="AU350" s="14" t="s">
        <v>73</v>
      </c>
    </row>
    <row r="351" s="2" customFormat="1">
      <c r="A351" s="35"/>
      <c r="B351" s="36"/>
      <c r="C351" s="37"/>
      <c r="D351" s="238" t="s">
        <v>993</v>
      </c>
      <c r="E351" s="37"/>
      <c r="F351" s="265" t="s">
        <v>1472</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993</v>
      </c>
      <c r="AU351" s="14" t="s">
        <v>73</v>
      </c>
    </row>
    <row r="352" s="2" customFormat="1" ht="76.35" customHeight="1">
      <c r="A352" s="35"/>
      <c r="B352" s="36"/>
      <c r="C352" s="224" t="s">
        <v>1473</v>
      </c>
      <c r="D352" s="224" t="s">
        <v>239</v>
      </c>
      <c r="E352" s="225" t="s">
        <v>1474</v>
      </c>
      <c r="F352" s="226" t="s">
        <v>1475</v>
      </c>
      <c r="G352" s="227" t="s">
        <v>242</v>
      </c>
      <c r="H352" s="228">
        <v>9</v>
      </c>
      <c r="I352" s="229"/>
      <c r="J352" s="230">
        <f>ROUND(I352*H352,2)</f>
        <v>0</v>
      </c>
      <c r="K352" s="231"/>
      <c r="L352" s="41"/>
      <c r="M352" s="232" t="s">
        <v>1</v>
      </c>
      <c r="N352" s="23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258</v>
      </c>
      <c r="AT352" s="236" t="s">
        <v>239</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1476</v>
      </c>
    </row>
    <row r="353" s="2" customFormat="1">
      <c r="A353" s="35"/>
      <c r="B353" s="36"/>
      <c r="C353" s="37"/>
      <c r="D353" s="238" t="s">
        <v>244</v>
      </c>
      <c r="E353" s="37"/>
      <c r="F353" s="239" t="s">
        <v>1477</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c r="A354" s="35"/>
      <c r="B354" s="36"/>
      <c r="C354" s="37"/>
      <c r="D354" s="238" t="s">
        <v>993</v>
      </c>
      <c r="E354" s="37"/>
      <c r="F354" s="265" t="s">
        <v>1478</v>
      </c>
      <c r="G354" s="37"/>
      <c r="H354" s="37"/>
      <c r="I354" s="240"/>
      <c r="J354" s="37"/>
      <c r="K354" s="37"/>
      <c r="L354" s="41"/>
      <c r="M354" s="256"/>
      <c r="N354" s="257"/>
      <c r="O354" s="258"/>
      <c r="P354" s="258"/>
      <c r="Q354" s="258"/>
      <c r="R354" s="258"/>
      <c r="S354" s="258"/>
      <c r="T354" s="259"/>
      <c r="U354" s="35"/>
      <c r="V354" s="35"/>
      <c r="W354" s="35"/>
      <c r="X354" s="35"/>
      <c r="Y354" s="35"/>
      <c r="Z354" s="35"/>
      <c r="AA354" s="35"/>
      <c r="AB354" s="35"/>
      <c r="AC354" s="35"/>
      <c r="AD354" s="35"/>
      <c r="AE354" s="35"/>
      <c r="AT354" s="14" t="s">
        <v>993</v>
      </c>
      <c r="AU354" s="14" t="s">
        <v>73</v>
      </c>
    </row>
    <row r="355" s="2" customFormat="1" ht="6.96" customHeight="1">
      <c r="A355" s="35"/>
      <c r="B355" s="63"/>
      <c r="C355" s="64"/>
      <c r="D355" s="64"/>
      <c r="E355" s="64"/>
      <c r="F355" s="64"/>
      <c r="G355" s="64"/>
      <c r="H355" s="64"/>
      <c r="I355" s="64"/>
      <c r="J355" s="64"/>
      <c r="K355" s="64"/>
      <c r="L355" s="41"/>
      <c r="M355" s="35"/>
      <c r="O355" s="35"/>
      <c r="P355" s="35"/>
      <c r="Q355" s="35"/>
      <c r="R355" s="35"/>
      <c r="S355" s="35"/>
      <c r="T355" s="35"/>
      <c r="U355" s="35"/>
      <c r="V355" s="35"/>
      <c r="W355" s="35"/>
      <c r="X355" s="35"/>
      <c r="Y355" s="35"/>
      <c r="Z355" s="35"/>
      <c r="AA355" s="35"/>
      <c r="AB355" s="35"/>
      <c r="AC355" s="35"/>
      <c r="AD355" s="35"/>
      <c r="AE355" s="35"/>
    </row>
  </sheetData>
  <sheetProtection sheet="1" autoFilter="0" formatColumns="0" formatRows="0" objects="1" scenarios="1" spinCount="100000" saltValue="6Tw2Lj6pX9XbLBRxd2gSc+n3bairm11UBlViohLDfzeGN5gr0YeXA5RzWTpUhkrJesYQMeBO8kkxKA0FgF4PJg==" hashValue="jgPErQA3xIwOoO6qQnxKJkWwARhIMO4ubY/YiCvxNu8yTAgHpum6CyMCL5WwxszX9eNpQdP/ERAJRNR6BxrVeQ==" algorithmName="SHA-512" password="CC35"/>
  <autoFilter ref="C115:K35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1479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ROUND((SUM(BE116:BE367)),  2)</f>
        <v>0</v>
      </c>
      <c r="G33" s="35"/>
      <c r="H33" s="35"/>
      <c r="I33" s="162">
        <v>0.20999999999999999</v>
      </c>
      <c r="J33" s="161">
        <f>ROUND(((SUM(BE116:BE367))*I33),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ROUND((SUM(BF116:BF367)),  2)</f>
        <v>0</v>
      </c>
      <c r="G34" s="35"/>
      <c r="H34" s="35"/>
      <c r="I34" s="162">
        <v>0.12</v>
      </c>
      <c r="J34" s="161">
        <f>ROUND(((SUM(BF116:BF367))*I34),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SUM(P117:P367)</f>
        <v>0</v>
      </c>
      <c r="Q116" s="101"/>
      <c r="R116" s="207">
        <f>SUM(R117:R367)</f>
        <v>0</v>
      </c>
      <c r="S116" s="101"/>
      <c r="T116" s="208">
        <f>SUM(T117:T367)</f>
        <v>0</v>
      </c>
      <c r="U116" s="35"/>
      <c r="V116" s="35"/>
      <c r="W116" s="35"/>
      <c r="X116" s="35"/>
      <c r="Y116" s="35"/>
      <c r="Z116" s="35"/>
      <c r="AA116" s="35"/>
      <c r="AB116" s="35"/>
      <c r="AC116" s="35"/>
      <c r="AD116" s="35"/>
      <c r="AE116" s="35"/>
      <c r="AT116" s="14" t="s">
        <v>72</v>
      </c>
      <c r="AU116" s="14" t="s">
        <v>219</v>
      </c>
      <c r="BK116" s="209">
        <f>SUM(BK117:BK367)</f>
        <v>0</v>
      </c>
    </row>
    <row r="117" s="2" customFormat="1" ht="62.7" customHeight="1">
      <c r="A117" s="35"/>
      <c r="B117" s="36"/>
      <c r="C117" s="224" t="s">
        <v>80</v>
      </c>
      <c r="D117" s="224" t="s">
        <v>239</v>
      </c>
      <c r="E117" s="225" t="s">
        <v>1480</v>
      </c>
      <c r="F117" s="226" t="s">
        <v>1481</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1482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1483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1484</v>
      </c>
      <c r="F123" s="226" t="s">
        <v>1485</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1485</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1486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1487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1488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1489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1490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1491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1492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1493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1494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1495</v>
      </c>
      <c r="F150" s="226" t="s">
        <v>1496</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1497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1498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1499</v>
      </c>
      <c r="F153" s="226" t="s">
        <v>1500</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1502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1503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1504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1505</v>
      </c>
      <c r="F162" s="226" t="s">
        <v>1506</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1507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1508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1509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1510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1511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1512</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1513</v>
      </c>
      <c r="F177" s="226" t="s">
        <v>1514</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1514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1515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1516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1517</v>
      </c>
      <c r="F183" s="226" t="s">
        <v>1518</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1519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1520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1521</v>
      </c>
      <c r="F186" s="226" t="s">
        <v>1522</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1523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1524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1524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1525</v>
      </c>
      <c r="F195" s="226" t="s">
        <v>1526</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1526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1524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1528</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1529</v>
      </c>
      <c r="F204" s="226" t="s">
        <v>1530</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1531</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1532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1533</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1534</v>
      </c>
      <c r="F210" s="226" t="s">
        <v>1535</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1537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1538</v>
      </c>
      <c r="F213" s="226" t="s">
        <v>1539</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1540</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1541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1542</v>
      </c>
      <c r="F216" s="226" t="s">
        <v>1543</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1544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1545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1546</v>
      </c>
      <c r="F219" s="226" t="s">
        <v>1547</v>
      </c>
      <c r="G219" s="227" t="s">
        <v>1178</v>
      </c>
      <c r="H219" s="228">
        <v>19.466000000000001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1548</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1549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44.25" customHeight="1">
      <c r="A222" s="35"/>
      <c r="B222" s="36"/>
      <c r="C222" s="224" t="s">
        <v>639</v>
      </c>
      <c r="D222" s="224" t="s">
        <v>239</v>
      </c>
      <c r="E222" s="225" t="s">
        <v>1550</v>
      </c>
      <c r="F222" s="226" t="s">
        <v>1551</v>
      </c>
      <c r="G222" s="227" t="s">
        <v>327</v>
      </c>
      <c r="H222" s="228">
        <v>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1327</v>
      </c>
    </row>
    <row r="223" s="2" customFormat="1">
      <c r="A223" s="35"/>
      <c r="B223" s="36"/>
      <c r="C223" s="37"/>
      <c r="D223" s="238" t="s">
        <v>244</v>
      </c>
      <c r="E223" s="37"/>
      <c r="F223" s="239" t="s">
        <v>1551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1552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9.05" customHeight="1">
      <c r="A225" s="35"/>
      <c r="B225" s="36"/>
      <c r="C225" s="224" t="s">
        <v>641</v>
      </c>
      <c r="D225" s="224" t="s">
        <v>239</v>
      </c>
      <c r="E225" s="225" t="s">
        <v>1553</v>
      </c>
      <c r="F225" s="226" t="s">
        <v>1554</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1331</v>
      </c>
    </row>
    <row r="226" s="2" customFormat="1">
      <c r="A226" s="35"/>
      <c r="B226" s="36"/>
      <c r="C226" s="37"/>
      <c r="D226" s="238" t="s">
        <v>244</v>
      </c>
      <c r="E226" s="37"/>
      <c r="F226" s="239" t="s">
        <v>1554</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1552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76.35" customHeight="1">
      <c r="A228" s="35"/>
      <c r="B228" s="36"/>
      <c r="C228" s="224" t="s">
        <v>484</v>
      </c>
      <c r="D228" s="224" t="s">
        <v>239</v>
      </c>
      <c r="E228" s="225" t="s">
        <v>1555</v>
      </c>
      <c r="F228" s="226" t="s">
        <v>1556</v>
      </c>
      <c r="G228" s="227" t="s">
        <v>242</v>
      </c>
      <c r="H228" s="228">
        <v>26</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1291</v>
      </c>
    </row>
    <row r="229" s="2" customFormat="1">
      <c r="A229" s="35"/>
      <c r="B229" s="36"/>
      <c r="C229" s="37"/>
      <c r="D229" s="238" t="s">
        <v>244</v>
      </c>
      <c r="E229" s="37"/>
      <c r="F229" s="239" t="s">
        <v>1556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ht="24.15" customHeight="1">
      <c r="A230" s="35"/>
      <c r="B230" s="36"/>
      <c r="C230" s="243" t="s">
        <v>493</v>
      </c>
      <c r="D230" s="243" t="s">
        <v>246</v>
      </c>
      <c r="E230" s="244" t="s">
        <v>1557</v>
      </c>
      <c r="F230" s="245" t="s">
        <v>1558</v>
      </c>
      <c r="G230" s="246" t="s">
        <v>242</v>
      </c>
      <c r="H230" s="247">
        <v>26</v>
      </c>
      <c r="I230" s="248"/>
      <c r="J230" s="249">
        <f>ROUND(I230*H230,2)</f>
        <v>0</v>
      </c>
      <c r="K230" s="250"/>
      <c r="L230" s="251"/>
      <c r="M230" s="252" t="s">
        <v>1</v>
      </c>
      <c r="N230" s="253" t="s">
        <v>38</v>
      </c>
      <c r="O230" s="88"/>
      <c r="P230" s="234">
        <f>O230*H230</f>
        <v>0</v>
      </c>
      <c r="Q230" s="234">
        <v>0</v>
      </c>
      <c r="R230" s="234">
        <f>Q230*H230</f>
        <v>0</v>
      </c>
      <c r="S230" s="234">
        <v>0</v>
      </c>
      <c r="T230" s="235">
        <f>S230*H230</f>
        <v>0</v>
      </c>
      <c r="U230" s="35"/>
      <c r="V230" s="35"/>
      <c r="W230" s="35"/>
      <c r="X230" s="35"/>
      <c r="Y230" s="35"/>
      <c r="Z230" s="35"/>
      <c r="AA230" s="35"/>
      <c r="AB230" s="35"/>
      <c r="AC230" s="35"/>
      <c r="AD230" s="35"/>
      <c r="AE230" s="35"/>
      <c r="AR230" s="236" t="s">
        <v>277</v>
      </c>
      <c r="AT230" s="236" t="s">
        <v>246</v>
      </c>
      <c r="AU230" s="236" t="s">
        <v>73</v>
      </c>
      <c r="AY230" s="14" t="s">
        <v>238</v>
      </c>
      <c r="BE230" s="237">
        <f>IF(N230="základní",J230,0)</f>
        <v>0</v>
      </c>
      <c r="BF230" s="237">
        <f>IF(N230="snížená",J230,0)</f>
        <v>0</v>
      </c>
      <c r="BG230" s="237">
        <f>IF(N230="zákl. přenesená",J230,0)</f>
        <v>0</v>
      </c>
      <c r="BH230" s="237">
        <f>IF(N230="sníž. přenesená",J230,0)</f>
        <v>0</v>
      </c>
      <c r="BI230" s="237">
        <f>IF(N230="nulová",J230,0)</f>
        <v>0</v>
      </c>
      <c r="BJ230" s="14" t="s">
        <v>80</v>
      </c>
      <c r="BK230" s="237">
        <f>ROUND(I230*H230,2)</f>
        <v>0</v>
      </c>
      <c r="BL230" s="14" t="s">
        <v>258</v>
      </c>
      <c r="BM230" s="236" t="s">
        <v>1300</v>
      </c>
    </row>
    <row r="231" s="2" customFormat="1">
      <c r="A231" s="35"/>
      <c r="B231" s="36"/>
      <c r="C231" s="37"/>
      <c r="D231" s="238" t="s">
        <v>244</v>
      </c>
      <c r="E231" s="37"/>
      <c r="F231" s="239" t="s">
        <v>1558</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244</v>
      </c>
      <c r="AU231" s="14" t="s">
        <v>73</v>
      </c>
    </row>
    <row r="232" s="2" customFormat="1" ht="76.35" customHeight="1">
      <c r="A232" s="35"/>
      <c r="B232" s="36"/>
      <c r="C232" s="224" t="s">
        <v>489</v>
      </c>
      <c r="D232" s="224" t="s">
        <v>239</v>
      </c>
      <c r="E232" s="225" t="s">
        <v>1559</v>
      </c>
      <c r="F232" s="226" t="s">
        <v>1560</v>
      </c>
      <c r="G232" s="227" t="s">
        <v>242</v>
      </c>
      <c r="H232" s="228">
        <v>68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73</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1309</v>
      </c>
    </row>
    <row r="233" s="2" customFormat="1">
      <c r="A233" s="35"/>
      <c r="B233" s="36"/>
      <c r="C233" s="37"/>
      <c r="D233" s="238" t="s">
        <v>244</v>
      </c>
      <c r="E233" s="37"/>
      <c r="F233" s="239" t="s">
        <v>1561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73</v>
      </c>
    </row>
    <row r="234" s="2" customFormat="1">
      <c r="A234" s="35"/>
      <c r="B234" s="36"/>
      <c r="C234" s="37"/>
      <c r="D234" s="238" t="s">
        <v>993</v>
      </c>
      <c r="E234" s="37"/>
      <c r="F234" s="265" t="s">
        <v>1562</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73</v>
      </c>
    </row>
    <row r="235" s="2" customFormat="1" ht="24.15" customHeight="1">
      <c r="A235" s="35"/>
      <c r="B235" s="36"/>
      <c r="C235" s="243" t="s">
        <v>1105</v>
      </c>
      <c r="D235" s="243" t="s">
        <v>246</v>
      </c>
      <c r="E235" s="244" t="s">
        <v>1563</v>
      </c>
      <c r="F235" s="245" t="s">
        <v>1564</v>
      </c>
      <c r="G235" s="246" t="s">
        <v>242</v>
      </c>
      <c r="H235" s="247">
        <v>68</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1317</v>
      </c>
    </row>
    <row r="236" s="2" customFormat="1">
      <c r="A236" s="35"/>
      <c r="B236" s="36"/>
      <c r="C236" s="37"/>
      <c r="D236" s="238" t="s">
        <v>244</v>
      </c>
      <c r="E236" s="37"/>
      <c r="F236" s="239" t="s">
        <v>1564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ht="21.75" customHeight="1">
      <c r="A237" s="35"/>
      <c r="B237" s="36"/>
      <c r="C237" s="243" t="s">
        <v>1110</v>
      </c>
      <c r="D237" s="243" t="s">
        <v>246</v>
      </c>
      <c r="E237" s="244" t="s">
        <v>1565</v>
      </c>
      <c r="F237" s="245" t="s">
        <v>1566</v>
      </c>
      <c r="G237" s="246" t="s">
        <v>1567</v>
      </c>
      <c r="H237" s="247">
        <v>29</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1346</v>
      </c>
    </row>
    <row r="238" s="2" customFormat="1">
      <c r="A238" s="35"/>
      <c r="B238" s="36"/>
      <c r="C238" s="37"/>
      <c r="D238" s="238" t="s">
        <v>244</v>
      </c>
      <c r="E238" s="37"/>
      <c r="F238" s="239" t="s">
        <v>1566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1568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1116</v>
      </c>
      <c r="D240" s="224" t="s">
        <v>239</v>
      </c>
      <c r="E240" s="225" t="s">
        <v>1176</v>
      </c>
      <c r="F240" s="226" t="s">
        <v>1177</v>
      </c>
      <c r="G240" s="227" t="s">
        <v>1178</v>
      </c>
      <c r="H240" s="228">
        <v>2.1160000000000001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1348</v>
      </c>
    </row>
    <row r="241" s="2" customFormat="1">
      <c r="A241" s="35"/>
      <c r="B241" s="36"/>
      <c r="C241" s="37"/>
      <c r="D241" s="238" t="s">
        <v>244</v>
      </c>
      <c r="E241" s="37"/>
      <c r="F241" s="239" t="s">
        <v>1179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1569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1121</v>
      </c>
      <c r="D243" s="224" t="s">
        <v>239</v>
      </c>
      <c r="E243" s="225" t="s">
        <v>1186</v>
      </c>
      <c r="F243" s="226" t="s">
        <v>1187</v>
      </c>
      <c r="G243" s="227" t="s">
        <v>1178</v>
      </c>
      <c r="H243" s="228">
        <v>18.699999999999999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1352</v>
      </c>
    </row>
    <row r="244" s="2" customFormat="1">
      <c r="A244" s="35"/>
      <c r="B244" s="36"/>
      <c r="C244" s="37"/>
      <c r="D244" s="238" t="s">
        <v>244</v>
      </c>
      <c r="E244" s="37"/>
      <c r="F244" s="239" t="s">
        <v>1188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1570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2.7" customHeight="1">
      <c r="A246" s="35"/>
      <c r="B246" s="36"/>
      <c r="C246" s="224" t="s">
        <v>1347</v>
      </c>
      <c r="D246" s="224" t="s">
        <v>239</v>
      </c>
      <c r="E246" s="225" t="s">
        <v>1571</v>
      </c>
      <c r="F246" s="226" t="s">
        <v>1572</v>
      </c>
      <c r="G246" s="227" t="s">
        <v>242</v>
      </c>
      <c r="H246" s="228">
        <v>68</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1358</v>
      </c>
    </row>
    <row r="247" s="2" customFormat="1">
      <c r="A247" s="35"/>
      <c r="B247" s="36"/>
      <c r="C247" s="37"/>
      <c r="D247" s="238" t="s">
        <v>244</v>
      </c>
      <c r="E247" s="37"/>
      <c r="F247" s="239" t="s">
        <v>1572</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1573</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24.15" customHeight="1">
      <c r="A249" s="35"/>
      <c r="B249" s="36"/>
      <c r="C249" s="224" t="s">
        <v>1235</v>
      </c>
      <c r="D249" s="224" t="s">
        <v>239</v>
      </c>
      <c r="E249" s="225" t="s">
        <v>1574</v>
      </c>
      <c r="F249" s="226" t="s">
        <v>1575</v>
      </c>
      <c r="G249" s="227" t="s">
        <v>242</v>
      </c>
      <c r="H249" s="228">
        <v>40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1362</v>
      </c>
    </row>
    <row r="250" s="2" customFormat="1">
      <c r="A250" s="35"/>
      <c r="B250" s="36"/>
      <c r="C250" s="37"/>
      <c r="D250" s="238" t="s">
        <v>244</v>
      </c>
      <c r="E250" s="37"/>
      <c r="F250" s="239" t="s">
        <v>1575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1576</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76.35" customHeight="1">
      <c r="A252" s="35"/>
      <c r="B252" s="36"/>
      <c r="C252" s="224" t="s">
        <v>1355</v>
      </c>
      <c r="D252" s="224" t="s">
        <v>239</v>
      </c>
      <c r="E252" s="225" t="s">
        <v>1100</v>
      </c>
      <c r="F252" s="226" t="s">
        <v>1101</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1367</v>
      </c>
    </row>
    <row r="253" s="2" customFormat="1">
      <c r="A253" s="35"/>
      <c r="B253" s="36"/>
      <c r="C253" s="37"/>
      <c r="D253" s="238" t="s">
        <v>244</v>
      </c>
      <c r="E253" s="37"/>
      <c r="F253" s="239" t="s">
        <v>1103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1577</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33" customHeight="1">
      <c r="A255" s="35"/>
      <c r="B255" s="36"/>
      <c r="C255" s="224" t="s">
        <v>1238</v>
      </c>
      <c r="D255" s="224" t="s">
        <v>239</v>
      </c>
      <c r="E255" s="225" t="s">
        <v>342</v>
      </c>
      <c r="F255" s="226" t="s">
        <v>343</v>
      </c>
      <c r="G255" s="227" t="s">
        <v>242</v>
      </c>
      <c r="H255" s="228">
        <v>80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1371</v>
      </c>
    </row>
    <row r="256" s="2" customFormat="1">
      <c r="A256" s="35"/>
      <c r="B256" s="36"/>
      <c r="C256" s="37"/>
      <c r="D256" s="238" t="s">
        <v>244</v>
      </c>
      <c r="E256" s="37"/>
      <c r="F256" s="239" t="s">
        <v>343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1578</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1364</v>
      </c>
      <c r="D258" s="224" t="s">
        <v>239</v>
      </c>
      <c r="E258" s="225" t="s">
        <v>1229</v>
      </c>
      <c r="F258" s="226" t="s">
        <v>1230</v>
      </c>
      <c r="G258" s="227" t="s">
        <v>1178</v>
      </c>
      <c r="H258" s="228">
        <v>76.471999999999994</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1376</v>
      </c>
    </row>
    <row r="259" s="2" customFormat="1">
      <c r="A259" s="35"/>
      <c r="B259" s="36"/>
      <c r="C259" s="37"/>
      <c r="D259" s="238" t="s">
        <v>244</v>
      </c>
      <c r="E259" s="37"/>
      <c r="F259" s="239" t="s">
        <v>1231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1579</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1242</v>
      </c>
      <c r="D261" s="224" t="s">
        <v>239</v>
      </c>
      <c r="E261" s="225" t="s">
        <v>1265</v>
      </c>
      <c r="F261" s="226" t="s">
        <v>1266</v>
      </c>
      <c r="G261" s="227" t="s">
        <v>1267</v>
      </c>
      <c r="H261" s="228">
        <v>243</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1380</v>
      </c>
    </row>
    <row r="262" s="2" customFormat="1">
      <c r="A262" s="35"/>
      <c r="B262" s="36"/>
      <c r="C262" s="37"/>
      <c r="D262" s="238" t="s">
        <v>244</v>
      </c>
      <c r="E262" s="37"/>
      <c r="F262" s="239" t="s">
        <v>1268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1580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66.75" customHeight="1">
      <c r="A264" s="35"/>
      <c r="B264" s="36"/>
      <c r="C264" s="224" t="s">
        <v>1373</v>
      </c>
      <c r="D264" s="224" t="s">
        <v>239</v>
      </c>
      <c r="E264" s="225" t="s">
        <v>1270</v>
      </c>
      <c r="F264" s="226" t="s">
        <v>1271</v>
      </c>
      <c r="G264" s="227" t="s">
        <v>1267</v>
      </c>
      <c r="H264" s="228">
        <v>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1385</v>
      </c>
    </row>
    <row r="265" s="2" customFormat="1">
      <c r="A265" s="35"/>
      <c r="B265" s="36"/>
      <c r="C265" s="37"/>
      <c r="D265" s="238" t="s">
        <v>244</v>
      </c>
      <c r="E265" s="37"/>
      <c r="F265" s="239" t="s">
        <v>1273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1581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76.35" customHeight="1">
      <c r="A267" s="35"/>
      <c r="B267" s="36"/>
      <c r="C267" s="224" t="s">
        <v>1245</v>
      </c>
      <c r="D267" s="224" t="s">
        <v>239</v>
      </c>
      <c r="E267" s="225" t="s">
        <v>1275</v>
      </c>
      <c r="F267" s="226" t="s">
        <v>1276</v>
      </c>
      <c r="G267" s="227" t="s">
        <v>249</v>
      </c>
      <c r="H267" s="228">
        <v>200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1389</v>
      </c>
    </row>
    <row r="268" s="2" customFormat="1">
      <c r="A268" s="35"/>
      <c r="B268" s="36"/>
      <c r="C268" s="37"/>
      <c r="D268" s="238" t="s">
        <v>244</v>
      </c>
      <c r="E268" s="37"/>
      <c r="F268" s="239" t="s">
        <v>1278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1582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76.35" customHeight="1">
      <c r="A270" s="35"/>
      <c r="B270" s="36"/>
      <c r="C270" s="224" t="s">
        <v>1382</v>
      </c>
      <c r="D270" s="224" t="s">
        <v>239</v>
      </c>
      <c r="E270" s="225" t="s">
        <v>1280</v>
      </c>
      <c r="F270" s="226" t="s">
        <v>1281</v>
      </c>
      <c r="G270" s="227" t="s">
        <v>249</v>
      </c>
      <c r="H270" s="228">
        <v>200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1583</v>
      </c>
    </row>
    <row r="271" s="2" customFormat="1">
      <c r="A271" s="35"/>
      <c r="B271" s="36"/>
      <c r="C271" s="37"/>
      <c r="D271" s="238" t="s">
        <v>244</v>
      </c>
      <c r="E271" s="37"/>
      <c r="F271" s="239" t="s">
        <v>1283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1582</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76.35" customHeight="1">
      <c r="A273" s="35"/>
      <c r="B273" s="36"/>
      <c r="C273" s="224" t="s">
        <v>1247</v>
      </c>
      <c r="D273" s="224" t="s">
        <v>239</v>
      </c>
      <c r="E273" s="225" t="s">
        <v>1584</v>
      </c>
      <c r="F273" s="226" t="s">
        <v>1585</v>
      </c>
      <c r="G273" s="227" t="s">
        <v>249</v>
      </c>
      <c r="H273" s="228">
        <v>2670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1398</v>
      </c>
    </row>
    <row r="274" s="2" customFormat="1">
      <c r="A274" s="35"/>
      <c r="B274" s="36"/>
      <c r="C274" s="37"/>
      <c r="D274" s="238" t="s">
        <v>244</v>
      </c>
      <c r="E274" s="37"/>
      <c r="F274" s="239" t="s">
        <v>1585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1586</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76.35" customHeight="1">
      <c r="A276" s="35"/>
      <c r="B276" s="36"/>
      <c r="C276" s="224" t="s">
        <v>1391</v>
      </c>
      <c r="D276" s="224" t="s">
        <v>239</v>
      </c>
      <c r="E276" s="225" t="s">
        <v>1587</v>
      </c>
      <c r="F276" s="226" t="s">
        <v>1588</v>
      </c>
      <c r="G276" s="227" t="s">
        <v>249</v>
      </c>
      <c r="H276" s="228">
        <v>2670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1403</v>
      </c>
    </row>
    <row r="277" s="2" customFormat="1">
      <c r="A277" s="35"/>
      <c r="B277" s="36"/>
      <c r="C277" s="37"/>
      <c r="D277" s="238" t="s">
        <v>244</v>
      </c>
      <c r="E277" s="37"/>
      <c r="F277" s="239" t="s">
        <v>1588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1586</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6.75" customHeight="1">
      <c r="A279" s="35"/>
      <c r="B279" s="36"/>
      <c r="C279" s="224" t="s">
        <v>1251</v>
      </c>
      <c r="D279" s="224" t="s">
        <v>239</v>
      </c>
      <c r="E279" s="225" t="s">
        <v>1589</v>
      </c>
      <c r="F279" s="226" t="s">
        <v>1590</v>
      </c>
      <c r="G279" s="227" t="s">
        <v>249</v>
      </c>
      <c r="H279" s="228">
        <v>2660.7240000000002</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1406</v>
      </c>
    </row>
    <row r="280" s="2" customFormat="1">
      <c r="A280" s="35"/>
      <c r="B280" s="36"/>
      <c r="C280" s="37"/>
      <c r="D280" s="238" t="s">
        <v>244</v>
      </c>
      <c r="E280" s="37"/>
      <c r="F280" s="239" t="s">
        <v>1591</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1592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55.5" customHeight="1">
      <c r="A282" s="35"/>
      <c r="B282" s="36"/>
      <c r="C282" s="224" t="s">
        <v>1256</v>
      </c>
      <c r="D282" s="224" t="s">
        <v>239</v>
      </c>
      <c r="E282" s="225" t="s">
        <v>1325</v>
      </c>
      <c r="F282" s="226" t="s">
        <v>1326</v>
      </c>
      <c r="G282" s="227" t="s">
        <v>242</v>
      </c>
      <c r="H282" s="228">
        <v>30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1593</v>
      </c>
    </row>
    <row r="283" s="2" customFormat="1">
      <c r="A283" s="35"/>
      <c r="B283" s="36"/>
      <c r="C283" s="37"/>
      <c r="D283" s="238" t="s">
        <v>244</v>
      </c>
      <c r="E283" s="37"/>
      <c r="F283" s="239" t="s">
        <v>1326</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1594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1408</v>
      </c>
      <c r="D285" s="224" t="s">
        <v>239</v>
      </c>
      <c r="E285" s="225" t="s">
        <v>1329</v>
      </c>
      <c r="F285" s="226" t="s">
        <v>1330</v>
      </c>
      <c r="G285" s="227" t="s">
        <v>242</v>
      </c>
      <c r="H285" s="228">
        <v>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1595</v>
      </c>
    </row>
    <row r="286" s="2" customFormat="1">
      <c r="A286" s="35"/>
      <c r="B286" s="36"/>
      <c r="C286" s="37"/>
      <c r="D286" s="238" t="s">
        <v>244</v>
      </c>
      <c r="E286" s="37"/>
      <c r="F286" s="239" t="s">
        <v>1330</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1594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44.25" customHeight="1">
      <c r="A288" s="35"/>
      <c r="B288" s="36"/>
      <c r="C288" s="224" t="s">
        <v>1259</v>
      </c>
      <c r="D288" s="224" t="s">
        <v>239</v>
      </c>
      <c r="E288" s="225" t="s">
        <v>1596</v>
      </c>
      <c r="F288" s="226" t="s">
        <v>1597</v>
      </c>
      <c r="G288" s="227" t="s">
        <v>1150</v>
      </c>
      <c r="H288" s="228">
        <v>13</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1598</v>
      </c>
    </row>
    <row r="289" s="2" customFormat="1">
      <c r="A289" s="35"/>
      <c r="B289" s="36"/>
      <c r="C289" s="37"/>
      <c r="D289" s="238" t="s">
        <v>244</v>
      </c>
      <c r="E289" s="37"/>
      <c r="F289" s="239" t="s">
        <v>1597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1599</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49.05" customHeight="1">
      <c r="A291" s="35"/>
      <c r="B291" s="36"/>
      <c r="C291" s="224" t="s">
        <v>1417</v>
      </c>
      <c r="D291" s="224" t="s">
        <v>239</v>
      </c>
      <c r="E291" s="225" t="s">
        <v>1600</v>
      </c>
      <c r="F291" s="226" t="s">
        <v>1601</v>
      </c>
      <c r="G291" s="227" t="s">
        <v>1150</v>
      </c>
      <c r="H291" s="228">
        <v>13</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1429</v>
      </c>
    </row>
    <row r="292" s="2" customFormat="1">
      <c r="A292" s="35"/>
      <c r="B292" s="36"/>
      <c r="C292" s="37"/>
      <c r="D292" s="238" t="s">
        <v>244</v>
      </c>
      <c r="E292" s="37"/>
      <c r="F292" s="239" t="s">
        <v>1601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1599</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76.35" customHeight="1">
      <c r="A294" s="35"/>
      <c r="B294" s="36"/>
      <c r="C294" s="224" t="s">
        <v>1263</v>
      </c>
      <c r="D294" s="224" t="s">
        <v>239</v>
      </c>
      <c r="E294" s="225" t="s">
        <v>1602</v>
      </c>
      <c r="F294" s="226" t="s">
        <v>1603</v>
      </c>
      <c r="G294" s="227" t="s">
        <v>242</v>
      </c>
      <c r="H294" s="228">
        <v>10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1433</v>
      </c>
    </row>
    <row r="295" s="2" customFormat="1">
      <c r="A295" s="35"/>
      <c r="B295" s="36"/>
      <c r="C295" s="37"/>
      <c r="D295" s="238" t="s">
        <v>244</v>
      </c>
      <c r="E295" s="37"/>
      <c r="F295" s="239" t="s">
        <v>1604</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ht="16.5" customHeight="1">
      <c r="A296" s="35"/>
      <c r="B296" s="36"/>
      <c r="C296" s="224" t="s">
        <v>1426</v>
      </c>
      <c r="D296" s="224" t="s">
        <v>239</v>
      </c>
      <c r="E296" s="225" t="s">
        <v>1605</v>
      </c>
      <c r="F296" s="226" t="s">
        <v>1606</v>
      </c>
      <c r="G296" s="227" t="s">
        <v>242</v>
      </c>
      <c r="H296" s="228">
        <v>14</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1607</v>
      </c>
    </row>
    <row r="297" s="2" customFormat="1">
      <c r="A297" s="35"/>
      <c r="B297" s="36"/>
      <c r="C297" s="37"/>
      <c r="D297" s="238" t="s">
        <v>244</v>
      </c>
      <c r="E297" s="37"/>
      <c r="F297" s="239" t="s">
        <v>1608</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c r="A298" s="35"/>
      <c r="B298" s="36"/>
      <c r="C298" s="37"/>
      <c r="D298" s="238" t="s">
        <v>993</v>
      </c>
      <c r="E298" s="37"/>
      <c r="F298" s="265" t="s">
        <v>1609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993</v>
      </c>
      <c r="AU298" s="14" t="s">
        <v>73</v>
      </c>
    </row>
    <row r="299" s="2" customFormat="1" ht="24.15" customHeight="1">
      <c r="A299" s="35"/>
      <c r="B299" s="36"/>
      <c r="C299" s="243" t="s">
        <v>357</v>
      </c>
      <c r="D299" s="243" t="s">
        <v>246</v>
      </c>
      <c r="E299" s="244" t="s">
        <v>1360</v>
      </c>
      <c r="F299" s="245" t="s">
        <v>1610</v>
      </c>
      <c r="G299" s="246" t="s">
        <v>242</v>
      </c>
      <c r="H299" s="247">
        <v>1</v>
      </c>
      <c r="I299" s="248"/>
      <c r="J299" s="249">
        <f>ROUND(I299*H299,2)</f>
        <v>0</v>
      </c>
      <c r="K299" s="250"/>
      <c r="L299" s="251"/>
      <c r="M299" s="252" t="s">
        <v>1</v>
      </c>
      <c r="N299" s="25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277</v>
      </c>
      <c r="AT299" s="236" t="s">
        <v>246</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1438</v>
      </c>
    </row>
    <row r="300" s="2" customFormat="1">
      <c r="A300" s="35"/>
      <c r="B300" s="36"/>
      <c r="C300" s="37"/>
      <c r="D300" s="238" t="s">
        <v>244</v>
      </c>
      <c r="E300" s="37"/>
      <c r="F300" s="239" t="s">
        <v>1610</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ht="24.15" customHeight="1">
      <c r="A301" s="35"/>
      <c r="B301" s="36"/>
      <c r="C301" s="243" t="s">
        <v>1435</v>
      </c>
      <c r="D301" s="243" t="s">
        <v>246</v>
      </c>
      <c r="E301" s="244" t="s">
        <v>1365</v>
      </c>
      <c r="F301" s="245" t="s">
        <v>1611</v>
      </c>
      <c r="G301" s="246" t="s">
        <v>242</v>
      </c>
      <c r="H301" s="247">
        <v>5</v>
      </c>
      <c r="I301" s="248"/>
      <c r="J301" s="249">
        <f>ROUND(I301*H301,2)</f>
        <v>0</v>
      </c>
      <c r="K301" s="250"/>
      <c r="L301" s="251"/>
      <c r="M301" s="252" t="s">
        <v>1</v>
      </c>
      <c r="N301" s="25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277</v>
      </c>
      <c r="AT301" s="236" t="s">
        <v>246</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261</v>
      </c>
    </row>
    <row r="302" s="2" customFormat="1">
      <c r="A302" s="35"/>
      <c r="B302" s="36"/>
      <c r="C302" s="37"/>
      <c r="D302" s="238" t="s">
        <v>244</v>
      </c>
      <c r="E302" s="37"/>
      <c r="F302" s="239" t="s">
        <v>1611</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ht="24.15" customHeight="1">
      <c r="A303" s="35"/>
      <c r="B303" s="36"/>
      <c r="C303" s="243" t="s">
        <v>1272</v>
      </c>
      <c r="D303" s="243" t="s">
        <v>246</v>
      </c>
      <c r="E303" s="244" t="s">
        <v>1369</v>
      </c>
      <c r="F303" s="245" t="s">
        <v>1612</v>
      </c>
      <c r="G303" s="246" t="s">
        <v>242</v>
      </c>
      <c r="H303" s="247">
        <v>4</v>
      </c>
      <c r="I303" s="248"/>
      <c r="J303" s="249">
        <f>ROUND(I303*H303,2)</f>
        <v>0</v>
      </c>
      <c r="K303" s="250"/>
      <c r="L303" s="251"/>
      <c r="M303" s="252" t="s">
        <v>1</v>
      </c>
      <c r="N303" s="25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277</v>
      </c>
      <c r="AT303" s="236" t="s">
        <v>246</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1446</v>
      </c>
    </row>
    <row r="304" s="2" customFormat="1">
      <c r="A304" s="35"/>
      <c r="B304" s="36"/>
      <c r="C304" s="37"/>
      <c r="D304" s="238" t="s">
        <v>244</v>
      </c>
      <c r="E304" s="37"/>
      <c r="F304" s="239" t="s">
        <v>1612</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ht="76.35" customHeight="1">
      <c r="A305" s="35"/>
      <c r="B305" s="36"/>
      <c r="C305" s="224" t="s">
        <v>1443</v>
      </c>
      <c r="D305" s="224" t="s">
        <v>239</v>
      </c>
      <c r="E305" s="225" t="s">
        <v>1613</v>
      </c>
      <c r="F305" s="226" t="s">
        <v>1614</v>
      </c>
      <c r="G305" s="227" t="s">
        <v>1615</v>
      </c>
      <c r="H305" s="228">
        <v>10</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1449</v>
      </c>
    </row>
    <row r="306" s="2" customFormat="1">
      <c r="A306" s="35"/>
      <c r="B306" s="36"/>
      <c r="C306" s="37"/>
      <c r="D306" s="238" t="s">
        <v>244</v>
      </c>
      <c r="E306" s="37"/>
      <c r="F306" s="239" t="s">
        <v>1616</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c r="A307" s="35"/>
      <c r="B307" s="36"/>
      <c r="C307" s="37"/>
      <c r="D307" s="238" t="s">
        <v>993</v>
      </c>
      <c r="E307" s="37"/>
      <c r="F307" s="265" t="s">
        <v>1617</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73</v>
      </c>
    </row>
    <row r="308" s="2" customFormat="1" ht="24.15" customHeight="1">
      <c r="A308" s="35"/>
      <c r="B308" s="36"/>
      <c r="C308" s="224" t="s">
        <v>1277</v>
      </c>
      <c r="D308" s="224" t="s">
        <v>239</v>
      </c>
      <c r="E308" s="225" t="s">
        <v>1618</v>
      </c>
      <c r="F308" s="226" t="s">
        <v>1619</v>
      </c>
      <c r="G308" s="227" t="s">
        <v>1615</v>
      </c>
      <c r="H308" s="228">
        <v>20</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258</v>
      </c>
      <c r="AT308" s="236" t="s">
        <v>239</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1453</v>
      </c>
    </row>
    <row r="309" s="2" customFormat="1">
      <c r="A309" s="35"/>
      <c r="B309" s="36"/>
      <c r="C309" s="37"/>
      <c r="D309" s="238" t="s">
        <v>244</v>
      </c>
      <c r="E309" s="37"/>
      <c r="F309" s="239" t="s">
        <v>1619</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c r="A310" s="35"/>
      <c r="B310" s="36"/>
      <c r="C310" s="37"/>
      <c r="D310" s="238" t="s">
        <v>993</v>
      </c>
      <c r="E310" s="37"/>
      <c r="F310" s="265" t="s">
        <v>1620</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73</v>
      </c>
    </row>
    <row r="311" s="2" customFormat="1" ht="16.5" customHeight="1">
      <c r="A311" s="35"/>
      <c r="B311" s="36"/>
      <c r="C311" s="224" t="s">
        <v>1450</v>
      </c>
      <c r="D311" s="224" t="s">
        <v>239</v>
      </c>
      <c r="E311" s="225" t="s">
        <v>1621</v>
      </c>
      <c r="F311" s="226" t="s">
        <v>1622</v>
      </c>
      <c r="G311" s="227" t="s">
        <v>1615</v>
      </c>
      <c r="H311" s="228">
        <v>20</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1456</v>
      </c>
    </row>
    <row r="312" s="2" customFormat="1">
      <c r="A312" s="35"/>
      <c r="B312" s="36"/>
      <c r="C312" s="37"/>
      <c r="D312" s="238" t="s">
        <v>244</v>
      </c>
      <c r="E312" s="37"/>
      <c r="F312" s="239" t="s">
        <v>1622</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ht="16.5" customHeight="1">
      <c r="A313" s="35"/>
      <c r="B313" s="36"/>
      <c r="C313" s="224" t="s">
        <v>1282</v>
      </c>
      <c r="D313" s="224" t="s">
        <v>239</v>
      </c>
      <c r="E313" s="225" t="s">
        <v>1623</v>
      </c>
      <c r="F313" s="226" t="s">
        <v>1624</v>
      </c>
      <c r="G313" s="227" t="s">
        <v>1615</v>
      </c>
      <c r="H313" s="228">
        <v>20</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1460</v>
      </c>
    </row>
    <row r="314" s="2" customFormat="1">
      <c r="A314" s="35"/>
      <c r="B314" s="36"/>
      <c r="C314" s="37"/>
      <c r="D314" s="238" t="s">
        <v>244</v>
      </c>
      <c r="E314" s="37"/>
      <c r="F314" s="239" t="s">
        <v>1624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ht="16.5" customHeight="1">
      <c r="A315" s="35"/>
      <c r="B315" s="36"/>
      <c r="C315" s="224" t="s">
        <v>1457</v>
      </c>
      <c r="D315" s="224" t="s">
        <v>239</v>
      </c>
      <c r="E315" s="225" t="s">
        <v>1625</v>
      </c>
      <c r="F315" s="226" t="s">
        <v>1626</v>
      </c>
      <c r="G315" s="227" t="s">
        <v>1615</v>
      </c>
      <c r="H315" s="228">
        <v>20</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1463</v>
      </c>
    </row>
    <row r="316" s="2" customFormat="1">
      <c r="A316" s="35"/>
      <c r="B316" s="36"/>
      <c r="C316" s="37"/>
      <c r="D316" s="238" t="s">
        <v>244</v>
      </c>
      <c r="E316" s="37"/>
      <c r="F316" s="239" t="s">
        <v>1626</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ht="16.5" customHeight="1">
      <c r="A317" s="35"/>
      <c r="B317" s="36"/>
      <c r="C317" s="224" t="s">
        <v>1327</v>
      </c>
      <c r="D317" s="224" t="s">
        <v>239</v>
      </c>
      <c r="E317" s="225" t="s">
        <v>1627</v>
      </c>
      <c r="F317" s="226" t="s">
        <v>1628</v>
      </c>
      <c r="G317" s="227" t="s">
        <v>1615</v>
      </c>
      <c r="H317" s="228">
        <v>20</v>
      </c>
      <c r="I317" s="229"/>
      <c r="J317" s="230">
        <f>ROUND(I317*H317,2)</f>
        <v>0</v>
      </c>
      <c r="K317" s="231"/>
      <c r="L317" s="41"/>
      <c r="M317" s="232" t="s">
        <v>1</v>
      </c>
      <c r="N317" s="23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258</v>
      </c>
      <c r="AT317" s="236" t="s">
        <v>239</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1467</v>
      </c>
    </row>
    <row r="318" s="2" customFormat="1">
      <c r="A318" s="35"/>
      <c r="B318" s="36"/>
      <c r="C318" s="37"/>
      <c r="D318" s="238" t="s">
        <v>244</v>
      </c>
      <c r="E318" s="37"/>
      <c r="F318" s="239" t="s">
        <v>1628</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ht="21.75" customHeight="1">
      <c r="A319" s="35"/>
      <c r="B319" s="36"/>
      <c r="C319" s="224" t="s">
        <v>1464</v>
      </c>
      <c r="D319" s="224" t="s">
        <v>239</v>
      </c>
      <c r="E319" s="225" t="s">
        <v>1629</v>
      </c>
      <c r="F319" s="226" t="s">
        <v>1630</v>
      </c>
      <c r="G319" s="227" t="s">
        <v>1615</v>
      </c>
      <c r="H319" s="228">
        <v>10</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1470</v>
      </c>
    </row>
    <row r="320" s="2" customFormat="1">
      <c r="A320" s="35"/>
      <c r="B320" s="36"/>
      <c r="C320" s="37"/>
      <c r="D320" s="238" t="s">
        <v>244</v>
      </c>
      <c r="E320" s="37"/>
      <c r="F320" s="239" t="s">
        <v>1630</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21.75" customHeight="1">
      <c r="A321" s="35"/>
      <c r="B321" s="36"/>
      <c r="C321" s="224" t="s">
        <v>1331</v>
      </c>
      <c r="D321" s="224" t="s">
        <v>239</v>
      </c>
      <c r="E321" s="225" t="s">
        <v>1631</v>
      </c>
      <c r="F321" s="226" t="s">
        <v>1632</v>
      </c>
      <c r="G321" s="227" t="s">
        <v>1615</v>
      </c>
      <c r="H321" s="228">
        <v>10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1476</v>
      </c>
    </row>
    <row r="322" s="2" customFormat="1">
      <c r="A322" s="35"/>
      <c r="B322" s="36"/>
      <c r="C322" s="37"/>
      <c r="D322" s="238" t="s">
        <v>244</v>
      </c>
      <c r="E322" s="37"/>
      <c r="F322" s="239" t="s">
        <v>1632</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16.5" customHeight="1">
      <c r="A323" s="35"/>
      <c r="B323" s="36"/>
      <c r="C323" s="224" t="s">
        <v>1473</v>
      </c>
      <c r="D323" s="224" t="s">
        <v>239</v>
      </c>
      <c r="E323" s="225" t="s">
        <v>1633</v>
      </c>
      <c r="F323" s="226" t="s">
        <v>1634</v>
      </c>
      <c r="G323" s="227" t="s">
        <v>242</v>
      </c>
      <c r="H323" s="228">
        <v>40</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1635</v>
      </c>
    </row>
    <row r="324" s="2" customFormat="1">
      <c r="A324" s="35"/>
      <c r="B324" s="36"/>
      <c r="C324" s="37"/>
      <c r="D324" s="238" t="s">
        <v>244</v>
      </c>
      <c r="E324" s="37"/>
      <c r="F324" s="239" t="s">
        <v>1634</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ht="16.5" customHeight="1">
      <c r="A325" s="35"/>
      <c r="B325" s="36"/>
      <c r="C325" s="224" t="s">
        <v>1291</v>
      </c>
      <c r="D325" s="224" t="s">
        <v>239</v>
      </c>
      <c r="E325" s="225" t="s">
        <v>1636</v>
      </c>
      <c r="F325" s="226" t="s">
        <v>1637</v>
      </c>
      <c r="G325" s="227" t="s">
        <v>242</v>
      </c>
      <c r="H325" s="228">
        <v>40</v>
      </c>
      <c r="I325" s="229"/>
      <c r="J325" s="230">
        <f>ROUND(I325*H325,2)</f>
        <v>0</v>
      </c>
      <c r="K325" s="231"/>
      <c r="L325" s="41"/>
      <c r="M325" s="232" t="s">
        <v>1</v>
      </c>
      <c r="N325" s="233" t="s">
        <v>38</v>
      </c>
      <c r="O325" s="88"/>
      <c r="P325" s="234">
        <f>O325*H325</f>
        <v>0</v>
      </c>
      <c r="Q325" s="234">
        <v>0</v>
      </c>
      <c r="R325" s="234">
        <f>Q325*H325</f>
        <v>0</v>
      </c>
      <c r="S325" s="234">
        <v>0</v>
      </c>
      <c r="T325" s="235">
        <f>S325*H325</f>
        <v>0</v>
      </c>
      <c r="U325" s="35"/>
      <c r="V325" s="35"/>
      <c r="W325" s="35"/>
      <c r="X325" s="35"/>
      <c r="Y325" s="35"/>
      <c r="Z325" s="35"/>
      <c r="AA325" s="35"/>
      <c r="AB325" s="35"/>
      <c r="AC325" s="35"/>
      <c r="AD325" s="35"/>
      <c r="AE325" s="35"/>
      <c r="AR325" s="236" t="s">
        <v>258</v>
      </c>
      <c r="AT325" s="236" t="s">
        <v>239</v>
      </c>
      <c r="AU325" s="236" t="s">
        <v>73</v>
      </c>
      <c r="AY325" s="14" t="s">
        <v>238</v>
      </c>
      <c r="BE325" s="237">
        <f>IF(N325="základní",J325,0)</f>
        <v>0</v>
      </c>
      <c r="BF325" s="237">
        <f>IF(N325="snížená",J325,0)</f>
        <v>0</v>
      </c>
      <c r="BG325" s="237">
        <f>IF(N325="zákl. přenesená",J325,0)</f>
        <v>0</v>
      </c>
      <c r="BH325" s="237">
        <f>IF(N325="sníž. přenesená",J325,0)</f>
        <v>0</v>
      </c>
      <c r="BI325" s="237">
        <f>IF(N325="nulová",J325,0)</f>
        <v>0</v>
      </c>
      <c r="BJ325" s="14" t="s">
        <v>80</v>
      </c>
      <c r="BK325" s="237">
        <f>ROUND(I325*H325,2)</f>
        <v>0</v>
      </c>
      <c r="BL325" s="14" t="s">
        <v>258</v>
      </c>
      <c r="BM325" s="236" t="s">
        <v>1638</v>
      </c>
    </row>
    <row r="326" s="2" customFormat="1">
      <c r="A326" s="35"/>
      <c r="B326" s="36"/>
      <c r="C326" s="37"/>
      <c r="D326" s="238" t="s">
        <v>244</v>
      </c>
      <c r="E326" s="37"/>
      <c r="F326" s="239" t="s">
        <v>1637</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244</v>
      </c>
      <c r="AU326" s="14" t="s">
        <v>73</v>
      </c>
    </row>
    <row r="327" s="2" customFormat="1" ht="24.15" customHeight="1">
      <c r="A327" s="35"/>
      <c r="B327" s="36"/>
      <c r="C327" s="243" t="s">
        <v>1296</v>
      </c>
      <c r="D327" s="243" t="s">
        <v>246</v>
      </c>
      <c r="E327" s="244" t="s">
        <v>1639</v>
      </c>
      <c r="F327" s="245" t="s">
        <v>1640</v>
      </c>
      <c r="G327" s="246" t="s">
        <v>242</v>
      </c>
      <c r="H327" s="247">
        <v>10</v>
      </c>
      <c r="I327" s="248"/>
      <c r="J327" s="249">
        <f>ROUND(I327*H327,2)</f>
        <v>0</v>
      </c>
      <c r="K327" s="250"/>
      <c r="L327" s="251"/>
      <c r="M327" s="252" t="s">
        <v>1</v>
      </c>
      <c r="N327" s="25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277</v>
      </c>
      <c r="AT327" s="236" t="s">
        <v>246</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1641</v>
      </c>
    </row>
    <row r="328" s="2" customFormat="1">
      <c r="A328" s="35"/>
      <c r="B328" s="36"/>
      <c r="C328" s="37"/>
      <c r="D328" s="238" t="s">
        <v>244</v>
      </c>
      <c r="E328" s="37"/>
      <c r="F328" s="239" t="s">
        <v>1640</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ht="24.15" customHeight="1">
      <c r="A329" s="35"/>
      <c r="B329" s="36"/>
      <c r="C329" s="243" t="s">
        <v>1300</v>
      </c>
      <c r="D329" s="243" t="s">
        <v>246</v>
      </c>
      <c r="E329" s="244" t="s">
        <v>1642</v>
      </c>
      <c r="F329" s="245" t="s">
        <v>1643</v>
      </c>
      <c r="G329" s="246" t="s">
        <v>242</v>
      </c>
      <c r="H329" s="247">
        <v>10</v>
      </c>
      <c r="I329" s="248"/>
      <c r="J329" s="249">
        <f>ROUND(I329*H329,2)</f>
        <v>0</v>
      </c>
      <c r="K329" s="250"/>
      <c r="L329" s="251"/>
      <c r="M329" s="252" t="s">
        <v>1</v>
      </c>
      <c r="N329" s="25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277</v>
      </c>
      <c r="AT329" s="236" t="s">
        <v>246</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1644</v>
      </c>
    </row>
    <row r="330" s="2" customFormat="1">
      <c r="A330" s="35"/>
      <c r="B330" s="36"/>
      <c r="C330" s="37"/>
      <c r="D330" s="238" t="s">
        <v>244</v>
      </c>
      <c r="E330" s="37"/>
      <c r="F330" s="239" t="s">
        <v>1643</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24.15" customHeight="1">
      <c r="A331" s="35"/>
      <c r="B331" s="36"/>
      <c r="C331" s="243" t="s">
        <v>1305</v>
      </c>
      <c r="D331" s="243" t="s">
        <v>246</v>
      </c>
      <c r="E331" s="244" t="s">
        <v>1645</v>
      </c>
      <c r="F331" s="245" t="s">
        <v>1646</v>
      </c>
      <c r="G331" s="246" t="s">
        <v>242</v>
      </c>
      <c r="H331" s="247">
        <v>10</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1647</v>
      </c>
    </row>
    <row r="332" s="2" customFormat="1">
      <c r="A332" s="35"/>
      <c r="B332" s="36"/>
      <c r="C332" s="37"/>
      <c r="D332" s="238" t="s">
        <v>244</v>
      </c>
      <c r="E332" s="37"/>
      <c r="F332" s="239" t="s">
        <v>1646</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21.75" customHeight="1">
      <c r="A333" s="35"/>
      <c r="B333" s="36"/>
      <c r="C333" s="243" t="s">
        <v>1309</v>
      </c>
      <c r="D333" s="243" t="s">
        <v>246</v>
      </c>
      <c r="E333" s="244" t="s">
        <v>1648</v>
      </c>
      <c r="F333" s="245" t="s">
        <v>1649</v>
      </c>
      <c r="G333" s="246" t="s">
        <v>242</v>
      </c>
      <c r="H333" s="247">
        <v>10</v>
      </c>
      <c r="I333" s="248"/>
      <c r="J333" s="249">
        <f>ROUND(I333*H333,2)</f>
        <v>0</v>
      </c>
      <c r="K333" s="250"/>
      <c r="L333" s="251"/>
      <c r="M333" s="252" t="s">
        <v>1</v>
      </c>
      <c r="N333" s="25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277</v>
      </c>
      <c r="AT333" s="236" t="s">
        <v>246</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1650</v>
      </c>
    </row>
    <row r="334" s="2" customFormat="1">
      <c r="A334" s="35"/>
      <c r="B334" s="36"/>
      <c r="C334" s="37"/>
      <c r="D334" s="238" t="s">
        <v>244</v>
      </c>
      <c r="E334" s="37"/>
      <c r="F334" s="239" t="s">
        <v>1649</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ht="78" customHeight="1">
      <c r="A335" s="35"/>
      <c r="B335" s="36"/>
      <c r="C335" s="224" t="s">
        <v>1313</v>
      </c>
      <c r="D335" s="224" t="s">
        <v>239</v>
      </c>
      <c r="E335" s="225" t="s">
        <v>1651</v>
      </c>
      <c r="F335" s="226" t="s">
        <v>1652</v>
      </c>
      <c r="G335" s="227" t="s">
        <v>242</v>
      </c>
      <c r="H335" s="228">
        <v>1</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1653</v>
      </c>
    </row>
    <row r="336" s="2" customFormat="1">
      <c r="A336" s="35"/>
      <c r="B336" s="36"/>
      <c r="C336" s="37"/>
      <c r="D336" s="238" t="s">
        <v>244</v>
      </c>
      <c r="E336" s="37"/>
      <c r="F336" s="239" t="s">
        <v>1654</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1655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78" customHeight="1">
      <c r="A338" s="35"/>
      <c r="B338" s="36"/>
      <c r="C338" s="224" t="s">
        <v>1317</v>
      </c>
      <c r="D338" s="224" t="s">
        <v>239</v>
      </c>
      <c r="E338" s="225" t="s">
        <v>1656</v>
      </c>
      <c r="F338" s="226" t="s">
        <v>1657</v>
      </c>
      <c r="G338" s="227" t="s">
        <v>242</v>
      </c>
      <c r="H338" s="228">
        <v>3</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1658</v>
      </c>
    </row>
    <row r="339" s="2" customFormat="1">
      <c r="A339" s="35"/>
      <c r="B339" s="36"/>
      <c r="C339" s="37"/>
      <c r="D339" s="238" t="s">
        <v>244</v>
      </c>
      <c r="E339" s="37"/>
      <c r="F339" s="239" t="s">
        <v>1659</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1660</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62.7" customHeight="1">
      <c r="A341" s="35"/>
      <c r="B341" s="36"/>
      <c r="C341" s="224" t="s">
        <v>1321</v>
      </c>
      <c r="D341" s="224" t="s">
        <v>239</v>
      </c>
      <c r="E341" s="225" t="s">
        <v>1661</v>
      </c>
      <c r="F341" s="226" t="s">
        <v>1662</v>
      </c>
      <c r="G341" s="227" t="s">
        <v>242</v>
      </c>
      <c r="H341" s="228">
        <v>1</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1663</v>
      </c>
    </row>
    <row r="342" s="2" customFormat="1">
      <c r="A342" s="35"/>
      <c r="B342" s="36"/>
      <c r="C342" s="37"/>
      <c r="D342" s="238" t="s">
        <v>244</v>
      </c>
      <c r="E342" s="37"/>
      <c r="F342" s="239" t="s">
        <v>1662</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c r="A343" s="35"/>
      <c r="B343" s="36"/>
      <c r="C343" s="37"/>
      <c r="D343" s="238" t="s">
        <v>993</v>
      </c>
      <c r="E343" s="37"/>
      <c r="F343" s="265" t="s">
        <v>1655</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993</v>
      </c>
      <c r="AU343" s="14" t="s">
        <v>73</v>
      </c>
    </row>
    <row r="344" s="2" customFormat="1" ht="62.7" customHeight="1">
      <c r="A344" s="35"/>
      <c r="B344" s="36"/>
      <c r="C344" s="224" t="s">
        <v>1346</v>
      </c>
      <c r="D344" s="224" t="s">
        <v>239</v>
      </c>
      <c r="E344" s="225" t="s">
        <v>1664</v>
      </c>
      <c r="F344" s="226" t="s">
        <v>1665</v>
      </c>
      <c r="G344" s="227" t="s">
        <v>242</v>
      </c>
      <c r="H344" s="228">
        <v>3</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1666</v>
      </c>
    </row>
    <row r="345" s="2" customFormat="1">
      <c r="A345" s="35"/>
      <c r="B345" s="36"/>
      <c r="C345" s="37"/>
      <c r="D345" s="238" t="s">
        <v>244</v>
      </c>
      <c r="E345" s="37"/>
      <c r="F345" s="239" t="s">
        <v>1665</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c r="A346" s="35"/>
      <c r="B346" s="36"/>
      <c r="C346" s="37"/>
      <c r="D346" s="238" t="s">
        <v>993</v>
      </c>
      <c r="E346" s="37"/>
      <c r="F346" s="265" t="s">
        <v>1660</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993</v>
      </c>
      <c r="AU346" s="14" t="s">
        <v>73</v>
      </c>
    </row>
    <row r="347" s="2" customFormat="1" ht="16.5" customHeight="1">
      <c r="A347" s="35"/>
      <c r="B347" s="36"/>
      <c r="C347" s="224" t="s">
        <v>1667</v>
      </c>
      <c r="D347" s="224" t="s">
        <v>239</v>
      </c>
      <c r="E347" s="225" t="s">
        <v>1333</v>
      </c>
      <c r="F347" s="226" t="s">
        <v>1334</v>
      </c>
      <c r="G347" s="227" t="s">
        <v>242</v>
      </c>
      <c r="H347" s="228">
        <v>4</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1668</v>
      </c>
    </row>
    <row r="348" s="2" customFormat="1">
      <c r="A348" s="35"/>
      <c r="B348" s="36"/>
      <c r="C348" s="37"/>
      <c r="D348" s="238" t="s">
        <v>244</v>
      </c>
      <c r="E348" s="37"/>
      <c r="F348" s="239" t="s">
        <v>1334</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1669</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24.15" customHeight="1">
      <c r="A350" s="35"/>
      <c r="B350" s="36"/>
      <c r="C350" s="224" t="s">
        <v>1348</v>
      </c>
      <c r="D350" s="224" t="s">
        <v>239</v>
      </c>
      <c r="E350" s="225" t="s">
        <v>1670</v>
      </c>
      <c r="F350" s="226" t="s">
        <v>1671</v>
      </c>
      <c r="G350" s="227" t="s">
        <v>242</v>
      </c>
      <c r="H350" s="228">
        <v>4</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1672</v>
      </c>
    </row>
    <row r="351" s="2" customFormat="1">
      <c r="A351" s="35"/>
      <c r="B351" s="36"/>
      <c r="C351" s="37"/>
      <c r="D351" s="238" t="s">
        <v>244</v>
      </c>
      <c r="E351" s="37"/>
      <c r="F351" s="239" t="s">
        <v>1671</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1669</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16.5" customHeight="1">
      <c r="A353" s="35"/>
      <c r="B353" s="36"/>
      <c r="C353" s="224" t="s">
        <v>1673</v>
      </c>
      <c r="D353" s="224" t="s">
        <v>239</v>
      </c>
      <c r="E353" s="225" t="s">
        <v>1336</v>
      </c>
      <c r="F353" s="226" t="s">
        <v>1337</v>
      </c>
      <c r="G353" s="227" t="s">
        <v>242</v>
      </c>
      <c r="H353" s="228">
        <v>11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1674</v>
      </c>
    </row>
    <row r="354" s="2" customFormat="1">
      <c r="A354" s="35"/>
      <c r="B354" s="36"/>
      <c r="C354" s="37"/>
      <c r="D354" s="238" t="s">
        <v>244</v>
      </c>
      <c r="E354" s="37"/>
      <c r="F354" s="239" t="s">
        <v>1337</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1675</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66.75" customHeight="1">
      <c r="A356" s="35"/>
      <c r="B356" s="36"/>
      <c r="C356" s="224" t="s">
        <v>1352</v>
      </c>
      <c r="D356" s="224" t="s">
        <v>239</v>
      </c>
      <c r="E356" s="225" t="s">
        <v>1339</v>
      </c>
      <c r="F356" s="226" t="s">
        <v>1340</v>
      </c>
      <c r="G356" s="227" t="s">
        <v>242</v>
      </c>
      <c r="H356" s="228">
        <v>11</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1676</v>
      </c>
    </row>
    <row r="357" s="2" customFormat="1">
      <c r="A357" s="35"/>
      <c r="B357" s="36"/>
      <c r="C357" s="37"/>
      <c r="D357" s="238" t="s">
        <v>244</v>
      </c>
      <c r="E357" s="37"/>
      <c r="F357" s="239" t="s">
        <v>1340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1675</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993</v>
      </c>
      <c r="AU358" s="14" t="s">
        <v>73</v>
      </c>
    </row>
    <row r="359" s="2" customFormat="1" ht="37.8" customHeight="1">
      <c r="A359" s="35"/>
      <c r="B359" s="36"/>
      <c r="C359" s="224" t="s">
        <v>1677</v>
      </c>
      <c r="D359" s="224" t="s">
        <v>239</v>
      </c>
      <c r="E359" s="225" t="s">
        <v>1678</v>
      </c>
      <c r="F359" s="226" t="s">
        <v>1679</v>
      </c>
      <c r="G359" s="227" t="s">
        <v>242</v>
      </c>
      <c r="H359" s="228">
        <v>96</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258</v>
      </c>
      <c r="AT359" s="236" t="s">
        <v>239</v>
      </c>
      <c r="AU359" s="236" t="s">
        <v>73</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1680</v>
      </c>
    </row>
    <row r="360" s="2" customFormat="1">
      <c r="A360" s="35"/>
      <c r="B360" s="36"/>
      <c r="C360" s="37"/>
      <c r="D360" s="238" t="s">
        <v>244</v>
      </c>
      <c r="E360" s="37"/>
      <c r="F360" s="239" t="s">
        <v>1679</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73</v>
      </c>
    </row>
    <row r="361" s="2" customFormat="1">
      <c r="A361" s="35"/>
      <c r="B361" s="36"/>
      <c r="C361" s="37"/>
      <c r="D361" s="238" t="s">
        <v>993</v>
      </c>
      <c r="E361" s="37"/>
      <c r="F361" s="265" t="s">
        <v>1681</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73</v>
      </c>
    </row>
    <row r="362" s="2" customFormat="1" ht="66.75" customHeight="1">
      <c r="A362" s="35"/>
      <c r="B362" s="36"/>
      <c r="C362" s="224" t="s">
        <v>1358</v>
      </c>
      <c r="D362" s="224" t="s">
        <v>239</v>
      </c>
      <c r="E362" s="225" t="s">
        <v>1468</v>
      </c>
      <c r="F362" s="226" t="s">
        <v>1469</v>
      </c>
      <c r="G362" s="227" t="s">
        <v>242</v>
      </c>
      <c r="H362" s="228">
        <v>8</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258</v>
      </c>
      <c r="AT362" s="236" t="s">
        <v>239</v>
      </c>
      <c r="AU362" s="236" t="s">
        <v>73</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1682</v>
      </c>
    </row>
    <row r="363" s="2" customFormat="1">
      <c r="A363" s="35"/>
      <c r="B363" s="36"/>
      <c r="C363" s="37"/>
      <c r="D363" s="238" t="s">
        <v>244</v>
      </c>
      <c r="E363" s="37"/>
      <c r="F363" s="239" t="s">
        <v>1471</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73</v>
      </c>
    </row>
    <row r="364" s="2" customFormat="1">
      <c r="A364" s="35"/>
      <c r="B364" s="36"/>
      <c r="C364" s="37"/>
      <c r="D364" s="238" t="s">
        <v>993</v>
      </c>
      <c r="E364" s="37"/>
      <c r="F364" s="265" t="s">
        <v>1683</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73</v>
      </c>
    </row>
    <row r="365" s="2" customFormat="1" ht="76.35" customHeight="1">
      <c r="A365" s="35"/>
      <c r="B365" s="36"/>
      <c r="C365" s="224" t="s">
        <v>1684</v>
      </c>
      <c r="D365" s="224" t="s">
        <v>239</v>
      </c>
      <c r="E365" s="225" t="s">
        <v>1474</v>
      </c>
      <c r="F365" s="226" t="s">
        <v>1475</v>
      </c>
      <c r="G365" s="227" t="s">
        <v>242</v>
      </c>
      <c r="H365" s="228">
        <v>11</v>
      </c>
      <c r="I365" s="229"/>
      <c r="J365" s="230">
        <f>ROUND(I365*H365,2)</f>
        <v>0</v>
      </c>
      <c r="K365" s="231"/>
      <c r="L365" s="41"/>
      <c r="M365" s="232" t="s">
        <v>1</v>
      </c>
      <c r="N365" s="23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258</v>
      </c>
      <c r="AT365" s="236" t="s">
        <v>239</v>
      </c>
      <c r="AU365" s="236" t="s">
        <v>73</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1685</v>
      </c>
    </row>
    <row r="366" s="2" customFormat="1">
      <c r="A366" s="35"/>
      <c r="B366" s="36"/>
      <c r="C366" s="37"/>
      <c r="D366" s="238" t="s">
        <v>244</v>
      </c>
      <c r="E366" s="37"/>
      <c r="F366" s="239" t="s">
        <v>1477</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73</v>
      </c>
    </row>
    <row r="367" s="2" customFormat="1">
      <c r="A367" s="35"/>
      <c r="B367" s="36"/>
      <c r="C367" s="37"/>
      <c r="D367" s="238" t="s">
        <v>993</v>
      </c>
      <c r="E367" s="37"/>
      <c r="F367" s="265" t="s">
        <v>1686</v>
      </c>
      <c r="G367" s="37"/>
      <c r="H367" s="37"/>
      <c r="I367" s="240"/>
      <c r="J367" s="37"/>
      <c r="K367" s="37"/>
      <c r="L367" s="41"/>
      <c r="M367" s="256"/>
      <c r="N367" s="257"/>
      <c r="O367" s="258"/>
      <c r="P367" s="258"/>
      <c r="Q367" s="258"/>
      <c r="R367" s="258"/>
      <c r="S367" s="258"/>
      <c r="T367" s="259"/>
      <c r="U367" s="35"/>
      <c r="V367" s="35"/>
      <c r="W367" s="35"/>
      <c r="X367" s="35"/>
      <c r="Y367" s="35"/>
      <c r="Z367" s="35"/>
      <c r="AA367" s="35"/>
      <c r="AB367" s="35"/>
      <c r="AC367" s="35"/>
      <c r="AD367" s="35"/>
      <c r="AE367" s="35"/>
      <c r="AT367" s="14" t="s">
        <v>993</v>
      </c>
      <c r="AU367" s="14" t="s">
        <v>73</v>
      </c>
    </row>
    <row r="368" s="2" customFormat="1" ht="6.96" customHeight="1">
      <c r="A368" s="35"/>
      <c r="B368" s="63"/>
      <c r="C368" s="64"/>
      <c r="D368" s="64"/>
      <c r="E368" s="64"/>
      <c r="F368" s="64"/>
      <c r="G368" s="64"/>
      <c r="H368" s="64"/>
      <c r="I368" s="64"/>
      <c r="J368" s="64"/>
      <c r="K368" s="64"/>
      <c r="L368" s="41"/>
      <c r="M368" s="35"/>
      <c r="O368" s="35"/>
      <c r="P368" s="35"/>
      <c r="Q368" s="35"/>
      <c r="R368" s="35"/>
      <c r="S368" s="35"/>
      <c r="T368" s="35"/>
      <c r="U368" s="35"/>
      <c r="V368" s="35"/>
      <c r="W368" s="35"/>
      <c r="X368" s="35"/>
      <c r="Y368" s="35"/>
      <c r="Z368" s="35"/>
      <c r="AA368" s="35"/>
      <c r="AB368" s="35"/>
      <c r="AC368" s="35"/>
      <c r="AD368" s="35"/>
      <c r="AE368" s="35"/>
    </row>
  </sheetData>
  <sheetProtection sheet="1" autoFilter="0" formatColumns="0" formatRows="0" objects="1" scenarios="1" spinCount="100000" saltValue="p3+ZWzh6xcUStVHyzsvS+Tq2qCEXQ1KtBeMjcFGbns4vjA+BOecwbeRgyueOijlJAssdybxqKqTTKBZ9yue4vw==" hashValue="X4O1LmXk2/Sn1k1fB4i3TL9+0hlD2BmqR5UsMSdy81Y2Uk92qyKH9dtGbNIqd0Y4TCvv5Tsn4kcExUlEprKbPg==" algorithmName="SHA-512" password="CC35"/>
  <autoFilter ref="C115:K36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1687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ROUND((SUM(BE116:BE341)),  2)</f>
        <v>0</v>
      </c>
      <c r="G33" s="35"/>
      <c r="H33" s="35"/>
      <c r="I33" s="162">
        <v>0.20999999999999999</v>
      </c>
      <c r="J33" s="161">
        <f>ROUND(((SUM(BE116:BE341))*I33),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ROUND((SUM(BF116:BF341)),  2)</f>
        <v>0</v>
      </c>
      <c r="G34" s="35"/>
      <c r="H34" s="35"/>
      <c r="I34" s="162">
        <v>0.12</v>
      </c>
      <c r="J34" s="161">
        <f>ROUND(((SUM(BF116:BF341))*I34),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SUM(P117:P341)</f>
        <v>0</v>
      </c>
      <c r="Q116" s="101"/>
      <c r="R116" s="207">
        <f>SUM(R117:R341)</f>
        <v>0</v>
      </c>
      <c r="S116" s="101"/>
      <c r="T116" s="208">
        <f>SUM(T117:T341)</f>
        <v>0</v>
      </c>
      <c r="U116" s="35"/>
      <c r="V116" s="35"/>
      <c r="W116" s="35"/>
      <c r="X116" s="35"/>
      <c r="Y116" s="35"/>
      <c r="Z116" s="35"/>
      <c r="AA116" s="35"/>
      <c r="AB116" s="35"/>
      <c r="AC116" s="35"/>
      <c r="AD116" s="35"/>
      <c r="AE116" s="35"/>
      <c r="AT116" s="14" t="s">
        <v>72</v>
      </c>
      <c r="AU116" s="14" t="s">
        <v>219</v>
      </c>
      <c r="BK116" s="209">
        <f>SUM(BK117:BK341)</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1688</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1689</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1690</v>
      </c>
      <c r="F123" s="226" t="s">
        <v>1691</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1692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1693</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1694</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1695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1696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1697</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1698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1699</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1700</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1701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1702</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1703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1704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1705</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1706</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1707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1708</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1709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1689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1710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1711</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1712</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1713</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1714</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1715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1716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1717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1718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453</v>
      </c>
      <c r="D198" s="224" t="s">
        <v>239</v>
      </c>
      <c r="E198" s="225" t="s">
        <v>1217</v>
      </c>
      <c r="F198" s="226" t="s">
        <v>1218</v>
      </c>
      <c r="G198" s="227" t="s">
        <v>249</v>
      </c>
      <c r="H198" s="228">
        <v>275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1719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457</v>
      </c>
      <c r="D201" s="224" t="s">
        <v>239</v>
      </c>
      <c r="E201" s="225" t="s">
        <v>1221</v>
      </c>
      <c r="F201" s="226" t="s">
        <v>1222</v>
      </c>
      <c r="G201" s="227" t="s">
        <v>242</v>
      </c>
      <c r="H201" s="228">
        <v>31</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1720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461</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1721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466</v>
      </c>
      <c r="D207" s="224" t="s">
        <v>239</v>
      </c>
      <c r="E207" s="225" t="s">
        <v>1229</v>
      </c>
      <c r="F207" s="226" t="s">
        <v>1230</v>
      </c>
      <c r="G207" s="227" t="s">
        <v>1178</v>
      </c>
      <c r="H207" s="228">
        <v>174.03399999999999</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1722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471</v>
      </c>
      <c r="D210" s="224" t="s">
        <v>239</v>
      </c>
      <c r="E210" s="225" t="s">
        <v>1233</v>
      </c>
      <c r="F210" s="226" t="s">
        <v>1234</v>
      </c>
      <c r="G210" s="227" t="s">
        <v>1178</v>
      </c>
      <c r="H210" s="228">
        <v>130.54499999999999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1723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475</v>
      </c>
      <c r="D213" s="224" t="s">
        <v>239</v>
      </c>
      <c r="E213" s="225" t="s">
        <v>1229</v>
      </c>
      <c r="F213" s="226" t="s">
        <v>1230</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479</v>
      </c>
      <c r="D216" s="224" t="s">
        <v>239</v>
      </c>
      <c r="E216" s="225" t="s">
        <v>1240</v>
      </c>
      <c r="F216" s="226" t="s">
        <v>1241</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639</v>
      </c>
      <c r="D219" s="224" t="s">
        <v>239</v>
      </c>
      <c r="E219" s="225" t="s">
        <v>1243</v>
      </c>
      <c r="F219" s="226" t="s">
        <v>1244</v>
      </c>
      <c r="G219" s="227" t="s">
        <v>1</v>
      </c>
      <c r="H219" s="228">
        <v>50.685000000000002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1327</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1724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641</v>
      </c>
      <c r="D222" s="224" t="s">
        <v>239</v>
      </c>
      <c r="E222" s="225" t="s">
        <v>1229</v>
      </c>
      <c r="F222" s="226" t="s">
        <v>1230</v>
      </c>
      <c r="G222" s="227" t="s">
        <v>1178</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1331</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1725</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484</v>
      </c>
      <c r="D225" s="224" t="s">
        <v>239</v>
      </c>
      <c r="E225" s="225" t="s">
        <v>1249</v>
      </c>
      <c r="F225" s="226" t="s">
        <v>1250</v>
      </c>
      <c r="G225" s="227" t="s">
        <v>1</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1291</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493</v>
      </c>
      <c r="D228" s="224" t="s">
        <v>239</v>
      </c>
      <c r="E228" s="225" t="s">
        <v>1254</v>
      </c>
      <c r="F228" s="226" t="s">
        <v>1255</v>
      </c>
      <c r="G228" s="227" t="s">
        <v>1</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1300</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1726</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489</v>
      </c>
      <c r="D231" s="224" t="s">
        <v>239</v>
      </c>
      <c r="E231" s="225" t="s">
        <v>1176</v>
      </c>
      <c r="F231" s="226" t="s">
        <v>1177</v>
      </c>
      <c r="G231" s="227" t="s">
        <v>1178</v>
      </c>
      <c r="H231" s="228">
        <v>0.097000000000000003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1309</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1727</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1105</v>
      </c>
      <c r="D234" s="224" t="s">
        <v>239</v>
      </c>
      <c r="E234" s="225" t="s">
        <v>1261</v>
      </c>
      <c r="F234" s="226" t="s">
        <v>1262</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1317</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1110</v>
      </c>
      <c r="D237" s="224" t="s">
        <v>239</v>
      </c>
      <c r="E237" s="225" t="s">
        <v>1265</v>
      </c>
      <c r="F237" s="226" t="s">
        <v>1266</v>
      </c>
      <c r="G237" s="227" t="s">
        <v>1267</v>
      </c>
      <c r="H237" s="228">
        <v>80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1346</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1728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1116</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1348</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1729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1121</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1352</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1730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1347</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1358</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1731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49.05" customHeight="1">
      <c r="A249" s="35"/>
      <c r="B249" s="36"/>
      <c r="C249" s="224" t="s">
        <v>1235</v>
      </c>
      <c r="D249" s="224" t="s">
        <v>239</v>
      </c>
      <c r="E249" s="225" t="s">
        <v>1292</v>
      </c>
      <c r="F249" s="226" t="s">
        <v>1293</v>
      </c>
      <c r="G249" s="227" t="s">
        <v>242</v>
      </c>
      <c r="H249" s="228">
        <v>40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1362</v>
      </c>
    </row>
    <row r="250" s="2" customFormat="1">
      <c r="A250" s="35"/>
      <c r="B250" s="36"/>
      <c r="C250" s="37"/>
      <c r="D250" s="238" t="s">
        <v>244</v>
      </c>
      <c r="E250" s="37"/>
      <c r="F250" s="239" t="s">
        <v>1293</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1732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1355</v>
      </c>
      <c r="D252" s="224" t="s">
        <v>239</v>
      </c>
      <c r="E252" s="225" t="s">
        <v>1297</v>
      </c>
      <c r="F252" s="226" t="s">
        <v>1298</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1367</v>
      </c>
    </row>
    <row r="253" s="2" customFormat="1">
      <c r="A253" s="35"/>
      <c r="B253" s="36"/>
      <c r="C253" s="37"/>
      <c r="D253" s="238" t="s">
        <v>244</v>
      </c>
      <c r="E253" s="37"/>
      <c r="F253" s="239" t="s">
        <v>1298</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1732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1238</v>
      </c>
      <c r="D255" s="224" t="s">
        <v>239</v>
      </c>
      <c r="E255" s="225" t="s">
        <v>1284</v>
      </c>
      <c r="F255" s="226" t="s">
        <v>1285</v>
      </c>
      <c r="G255" s="227" t="s">
        <v>249</v>
      </c>
      <c r="H255" s="228">
        <v>57.600000000000001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1371</v>
      </c>
    </row>
    <row r="256" s="2" customFormat="1">
      <c r="A256" s="35"/>
      <c r="B256" s="36"/>
      <c r="C256" s="37"/>
      <c r="D256" s="238" t="s">
        <v>244</v>
      </c>
      <c r="E256" s="37"/>
      <c r="F256" s="239" t="s">
        <v>1285</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1733</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1364</v>
      </c>
      <c r="D258" s="224" t="s">
        <v>239</v>
      </c>
      <c r="E258" s="225" t="s">
        <v>1288</v>
      </c>
      <c r="F258" s="226" t="s">
        <v>1289</v>
      </c>
      <c r="G258" s="227" t="s">
        <v>249</v>
      </c>
      <c r="H258" s="228">
        <v>57.600000000000001</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1376</v>
      </c>
    </row>
    <row r="259" s="2" customFormat="1">
      <c r="A259" s="35"/>
      <c r="B259" s="36"/>
      <c r="C259" s="37"/>
      <c r="D259" s="238" t="s">
        <v>244</v>
      </c>
      <c r="E259" s="37"/>
      <c r="F259" s="239" t="s">
        <v>1289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1733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1242</v>
      </c>
      <c r="D261" s="224" t="s">
        <v>239</v>
      </c>
      <c r="E261" s="225" t="s">
        <v>1325</v>
      </c>
      <c r="F261" s="226" t="s">
        <v>1326</v>
      </c>
      <c r="G261" s="227" t="s">
        <v>242</v>
      </c>
      <c r="H261" s="228">
        <v>240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1380</v>
      </c>
    </row>
    <row r="262" s="2" customFormat="1">
      <c r="A262" s="35"/>
      <c r="B262" s="36"/>
      <c r="C262" s="37"/>
      <c r="D262" s="238" t="s">
        <v>244</v>
      </c>
      <c r="E262" s="37"/>
      <c r="F262" s="239" t="s">
        <v>1326</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1734</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1373</v>
      </c>
      <c r="D264" s="224" t="s">
        <v>239</v>
      </c>
      <c r="E264" s="225" t="s">
        <v>1329</v>
      </c>
      <c r="F264" s="226" t="s">
        <v>1330</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1385</v>
      </c>
    </row>
    <row r="265" s="2" customFormat="1">
      <c r="A265" s="35"/>
      <c r="B265" s="36"/>
      <c r="C265" s="37"/>
      <c r="D265" s="238" t="s">
        <v>244</v>
      </c>
      <c r="E265" s="37"/>
      <c r="F265" s="239" t="s">
        <v>1330</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1734</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1245</v>
      </c>
      <c r="D267" s="224" t="s">
        <v>239</v>
      </c>
      <c r="E267" s="225" t="s">
        <v>1333</v>
      </c>
      <c r="F267" s="226" t="s">
        <v>1334</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1389</v>
      </c>
    </row>
    <row r="268" s="2" customFormat="1">
      <c r="A268" s="35"/>
      <c r="B268" s="36"/>
      <c r="C268" s="37"/>
      <c r="D268" s="238" t="s">
        <v>244</v>
      </c>
      <c r="E268" s="37"/>
      <c r="F268" s="239" t="s">
        <v>1334</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1735</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1382</v>
      </c>
      <c r="D270" s="224" t="s">
        <v>239</v>
      </c>
      <c r="E270" s="225" t="s">
        <v>1336</v>
      </c>
      <c r="F270" s="226" t="s">
        <v>1337</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1583</v>
      </c>
    </row>
    <row r="271" s="2" customFormat="1">
      <c r="A271" s="35"/>
      <c r="B271" s="36"/>
      <c r="C271" s="37"/>
      <c r="D271" s="238" t="s">
        <v>244</v>
      </c>
      <c r="E271" s="37"/>
      <c r="F271" s="239" t="s">
        <v>1337</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1736</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1247</v>
      </c>
      <c r="D273" s="224" t="s">
        <v>239</v>
      </c>
      <c r="E273" s="225" t="s">
        <v>1339</v>
      </c>
      <c r="F273" s="226" t="s">
        <v>1340</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1398</v>
      </c>
    </row>
    <row r="274" s="2" customFormat="1">
      <c r="A274" s="35"/>
      <c r="B274" s="36"/>
      <c r="C274" s="37"/>
      <c r="D274" s="238" t="s">
        <v>244</v>
      </c>
      <c r="E274" s="37"/>
      <c r="F274" s="239" t="s">
        <v>1340</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1736</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1391</v>
      </c>
      <c r="D276" s="224" t="s">
        <v>239</v>
      </c>
      <c r="E276" s="225" t="s">
        <v>1341</v>
      </c>
      <c r="F276" s="226" t="s">
        <v>1342</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1403</v>
      </c>
    </row>
    <row r="277" s="2" customFormat="1">
      <c r="A277" s="35"/>
      <c r="B277" s="36"/>
      <c r="C277" s="37"/>
      <c r="D277" s="238" t="s">
        <v>244</v>
      </c>
      <c r="E277" s="37"/>
      <c r="F277" s="239" t="s">
        <v>1342</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1737</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1251</v>
      </c>
      <c r="D279" s="224" t="s">
        <v>239</v>
      </c>
      <c r="E279" s="225" t="s">
        <v>1344</v>
      </c>
      <c r="F279" s="226" t="s">
        <v>1345</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1406</v>
      </c>
    </row>
    <row r="280" s="2" customFormat="1">
      <c r="A280" s="35"/>
      <c r="B280" s="36"/>
      <c r="C280" s="37"/>
      <c r="D280" s="238" t="s">
        <v>244</v>
      </c>
      <c r="E280" s="37"/>
      <c r="F280" s="239" t="s">
        <v>1345</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1737</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1400</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1411</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1736</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1256</v>
      </c>
      <c r="D285" s="224" t="s">
        <v>239</v>
      </c>
      <c r="E285" s="225" t="s">
        <v>1350</v>
      </c>
      <c r="F285" s="226" t="s">
        <v>1351</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1593</v>
      </c>
    </row>
    <row r="286" s="2" customFormat="1">
      <c r="A286" s="35"/>
      <c r="B286" s="36"/>
      <c r="C286" s="37"/>
      <c r="D286" s="238" t="s">
        <v>244</v>
      </c>
      <c r="E286" s="37"/>
      <c r="F286" s="239" t="s">
        <v>1353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1738</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1408</v>
      </c>
      <c r="D288" s="224" t="s">
        <v>239</v>
      </c>
      <c r="E288" s="225" t="s">
        <v>1739</v>
      </c>
      <c r="F288" s="226" t="s">
        <v>1740</v>
      </c>
      <c r="G288" s="227" t="s">
        <v>249</v>
      </c>
      <c r="H288" s="228">
        <v>18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1595</v>
      </c>
    </row>
    <row r="289" s="2" customFormat="1">
      <c r="A289" s="35"/>
      <c r="B289" s="36"/>
      <c r="C289" s="37"/>
      <c r="D289" s="238" t="s">
        <v>244</v>
      </c>
      <c r="E289" s="37"/>
      <c r="F289" s="239" t="s">
        <v>1740</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1741</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37.8" customHeight="1">
      <c r="A291" s="35"/>
      <c r="B291" s="36"/>
      <c r="C291" s="224" t="s">
        <v>1259</v>
      </c>
      <c r="D291" s="224" t="s">
        <v>239</v>
      </c>
      <c r="E291" s="225" t="s">
        <v>1742</v>
      </c>
      <c r="F291" s="226" t="s">
        <v>1743</v>
      </c>
      <c r="G291" s="227" t="s">
        <v>249</v>
      </c>
      <c r="H291" s="228">
        <v>12</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1598</v>
      </c>
    </row>
    <row r="292" s="2" customFormat="1">
      <c r="A292" s="35"/>
      <c r="B292" s="36"/>
      <c r="C292" s="37"/>
      <c r="D292" s="238" t="s">
        <v>244</v>
      </c>
      <c r="E292" s="37"/>
      <c r="F292" s="239" t="s">
        <v>1743</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1744</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55.5" customHeight="1">
      <c r="A294" s="35"/>
      <c r="B294" s="36"/>
      <c r="C294" s="224" t="s">
        <v>1417</v>
      </c>
      <c r="D294" s="224" t="s">
        <v>239</v>
      </c>
      <c r="E294" s="225" t="s">
        <v>1745</v>
      </c>
      <c r="F294" s="226" t="s">
        <v>1746</v>
      </c>
      <c r="G294" s="227" t="s">
        <v>1150</v>
      </c>
      <c r="H294" s="228">
        <v>60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1429</v>
      </c>
    </row>
    <row r="295" s="2" customFormat="1">
      <c r="A295" s="35"/>
      <c r="B295" s="36"/>
      <c r="C295" s="37"/>
      <c r="D295" s="238" t="s">
        <v>244</v>
      </c>
      <c r="E295" s="37"/>
      <c r="F295" s="239" t="s">
        <v>1746</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1747</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66.75" customHeight="1">
      <c r="A297" s="35"/>
      <c r="B297" s="36"/>
      <c r="C297" s="224" t="s">
        <v>1263</v>
      </c>
      <c r="D297" s="224" t="s">
        <v>239</v>
      </c>
      <c r="E297" s="225" t="s">
        <v>1176</v>
      </c>
      <c r="F297" s="226" t="s">
        <v>1177</v>
      </c>
      <c r="G297" s="227" t="s">
        <v>1178</v>
      </c>
      <c r="H297" s="228">
        <v>26.399999999999999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1433</v>
      </c>
    </row>
    <row r="298" s="2" customFormat="1">
      <c r="A298" s="35"/>
      <c r="B298" s="36"/>
      <c r="C298" s="37"/>
      <c r="D298" s="238" t="s">
        <v>244</v>
      </c>
      <c r="E298" s="37"/>
      <c r="F298" s="239" t="s">
        <v>1179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1748</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1426</v>
      </c>
      <c r="D300" s="224" t="s">
        <v>239</v>
      </c>
      <c r="E300" s="225" t="s">
        <v>1186</v>
      </c>
      <c r="F300" s="226" t="s">
        <v>1187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1438</v>
      </c>
    </row>
    <row r="301" s="2" customFormat="1">
      <c r="A301" s="35"/>
      <c r="B301" s="36"/>
      <c r="C301" s="37"/>
      <c r="D301" s="238" t="s">
        <v>244</v>
      </c>
      <c r="E301" s="37"/>
      <c r="F301" s="239" t="s">
        <v>1188</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1749</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357</v>
      </c>
      <c r="D303" s="224" t="s">
        <v>239</v>
      </c>
      <c r="E303" s="225" t="s">
        <v>1750</v>
      </c>
      <c r="F303" s="226" t="s">
        <v>1751</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261</v>
      </c>
    </row>
    <row r="304" s="2" customFormat="1">
      <c r="A304" s="35"/>
      <c r="B304" s="36"/>
      <c r="C304" s="37"/>
      <c r="D304" s="238" t="s">
        <v>244</v>
      </c>
      <c r="E304" s="37"/>
      <c r="F304" s="239" t="s">
        <v>1752</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1748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1435</v>
      </c>
      <c r="D306" s="224" t="s">
        <v>239</v>
      </c>
      <c r="E306" s="225" t="s">
        <v>1753</v>
      </c>
      <c r="F306" s="226" t="s">
        <v>1754</v>
      </c>
      <c r="G306" s="227" t="s">
        <v>1</v>
      </c>
      <c r="H306" s="228">
        <v>18</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1446</v>
      </c>
    </row>
    <row r="307" s="2" customFormat="1">
      <c r="A307" s="35"/>
      <c r="B307" s="36"/>
      <c r="C307" s="37"/>
      <c r="D307" s="238" t="s">
        <v>244</v>
      </c>
      <c r="E307" s="37"/>
      <c r="F307" s="239" t="s">
        <v>1754</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1755</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6.75" customHeight="1">
      <c r="A309" s="35"/>
      <c r="B309" s="36"/>
      <c r="C309" s="224" t="s">
        <v>1272</v>
      </c>
      <c r="D309" s="224" t="s">
        <v>239</v>
      </c>
      <c r="E309" s="225" t="s">
        <v>1756</v>
      </c>
      <c r="F309" s="226" t="s">
        <v>1757</v>
      </c>
      <c r="G309" s="227" t="s">
        <v>1150</v>
      </c>
      <c r="H309" s="228">
        <v>60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1449</v>
      </c>
    </row>
    <row r="310" s="2" customFormat="1">
      <c r="A310" s="35"/>
      <c r="B310" s="36"/>
      <c r="C310" s="37"/>
      <c r="D310" s="238" t="s">
        <v>244</v>
      </c>
      <c r="E310" s="37"/>
      <c r="F310" s="239" t="s">
        <v>1758</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1759</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43" t="s">
        <v>1443</v>
      </c>
      <c r="D312" s="243" t="s">
        <v>246</v>
      </c>
      <c r="E312" s="244" t="s">
        <v>1760</v>
      </c>
      <c r="F312" s="245" t="s">
        <v>1761</v>
      </c>
      <c r="G312" s="246" t="s">
        <v>1178</v>
      </c>
      <c r="H312" s="247">
        <v>15</v>
      </c>
      <c r="I312" s="248"/>
      <c r="J312" s="249">
        <f>ROUND(I312*H312,2)</f>
        <v>0</v>
      </c>
      <c r="K312" s="250"/>
      <c r="L312" s="251"/>
      <c r="M312" s="252" t="s">
        <v>1</v>
      </c>
      <c r="N312" s="25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277</v>
      </c>
      <c r="AT312" s="236" t="s">
        <v>246</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1453</v>
      </c>
    </row>
    <row r="313" s="2" customFormat="1">
      <c r="A313" s="35"/>
      <c r="B313" s="36"/>
      <c r="C313" s="37"/>
      <c r="D313" s="238" t="s">
        <v>244</v>
      </c>
      <c r="E313" s="37"/>
      <c r="F313" s="239" t="s">
        <v>1761</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1762</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1277</v>
      </c>
      <c r="D315" s="243" t="s">
        <v>246</v>
      </c>
      <c r="E315" s="244" t="s">
        <v>1763</v>
      </c>
      <c r="F315" s="245" t="s">
        <v>1764</v>
      </c>
      <c r="G315" s="246" t="s">
        <v>1178</v>
      </c>
      <c r="H315" s="247">
        <v>9</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1456</v>
      </c>
    </row>
    <row r="316" s="2" customFormat="1">
      <c r="A316" s="35"/>
      <c r="B316" s="36"/>
      <c r="C316" s="37"/>
      <c r="D316" s="238" t="s">
        <v>244</v>
      </c>
      <c r="E316" s="37"/>
      <c r="F316" s="239" t="s">
        <v>1764</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1765</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1450</v>
      </c>
      <c r="D318" s="243" t="s">
        <v>246</v>
      </c>
      <c r="E318" s="244" t="s">
        <v>1766</v>
      </c>
      <c r="F318" s="245" t="s">
        <v>1767</v>
      </c>
      <c r="G318" s="246" t="s">
        <v>1178</v>
      </c>
      <c r="H318" s="247">
        <v>6</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1460</v>
      </c>
    </row>
    <row r="319" s="2" customFormat="1">
      <c r="A319" s="35"/>
      <c r="B319" s="36"/>
      <c r="C319" s="37"/>
      <c r="D319" s="238" t="s">
        <v>244</v>
      </c>
      <c r="E319" s="37"/>
      <c r="F319" s="239" t="s">
        <v>1767</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1768</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66.75" customHeight="1">
      <c r="A321" s="35"/>
      <c r="B321" s="36"/>
      <c r="C321" s="224" t="s">
        <v>1282</v>
      </c>
      <c r="D321" s="224" t="s">
        <v>239</v>
      </c>
      <c r="E321" s="225" t="s">
        <v>1176</v>
      </c>
      <c r="F321" s="226" t="s">
        <v>1177</v>
      </c>
      <c r="G321" s="227" t="s">
        <v>1178</v>
      </c>
      <c r="H321" s="228">
        <v>30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1463</v>
      </c>
    </row>
    <row r="322" s="2" customFormat="1">
      <c r="A322" s="35"/>
      <c r="B322" s="36"/>
      <c r="C322" s="37"/>
      <c r="D322" s="238" t="s">
        <v>244</v>
      </c>
      <c r="E322" s="37"/>
      <c r="F322" s="239" t="s">
        <v>1179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1769</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1457</v>
      </c>
      <c r="D324" s="224" t="s">
        <v>239</v>
      </c>
      <c r="E324" s="225" t="s">
        <v>1186</v>
      </c>
      <c r="F324" s="226" t="s">
        <v>1187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1467</v>
      </c>
    </row>
    <row r="325" s="2" customFormat="1">
      <c r="A325" s="35"/>
      <c r="B325" s="36"/>
      <c r="C325" s="37"/>
      <c r="D325" s="238" t="s">
        <v>244</v>
      </c>
      <c r="E325" s="37"/>
      <c r="F325" s="239" t="s">
        <v>1188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1770</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1327</v>
      </c>
      <c r="D327" s="224" t="s">
        <v>239</v>
      </c>
      <c r="E327" s="225" t="s">
        <v>1356</v>
      </c>
      <c r="F327" s="226" t="s">
        <v>1771</v>
      </c>
      <c r="G327" s="227" t="s">
        <v>249</v>
      </c>
      <c r="H327" s="228">
        <v>12</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1470</v>
      </c>
    </row>
    <row r="328" s="2" customFormat="1">
      <c r="A328" s="35"/>
      <c r="B328" s="36"/>
      <c r="C328" s="37"/>
      <c r="D328" s="238" t="s">
        <v>244</v>
      </c>
      <c r="E328" s="37"/>
      <c r="F328" s="239" t="s">
        <v>1771</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1744</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1464</v>
      </c>
      <c r="D330" s="224" t="s">
        <v>239</v>
      </c>
      <c r="E330" s="225" t="s">
        <v>1360</v>
      </c>
      <c r="F330" s="226" t="s">
        <v>1772</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1476</v>
      </c>
    </row>
    <row r="331" s="2" customFormat="1">
      <c r="A331" s="35"/>
      <c r="B331" s="36"/>
      <c r="C331" s="37"/>
      <c r="D331" s="238" t="s">
        <v>244</v>
      </c>
      <c r="E331" s="37"/>
      <c r="F331" s="239" t="s">
        <v>1772</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1744</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55.5" customHeight="1">
      <c r="A333" s="35"/>
      <c r="B333" s="36"/>
      <c r="C333" s="224" t="s">
        <v>1331</v>
      </c>
      <c r="D333" s="224" t="s">
        <v>239</v>
      </c>
      <c r="E333" s="225" t="s">
        <v>1773</v>
      </c>
      <c r="F333" s="226" t="s">
        <v>1774</v>
      </c>
      <c r="G333" s="227" t="s">
        <v>1150</v>
      </c>
      <c r="H333" s="228">
        <v>100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1635</v>
      </c>
    </row>
    <row r="334" s="2" customFormat="1">
      <c r="A334" s="35"/>
      <c r="B334" s="36"/>
      <c r="C334" s="37"/>
      <c r="D334" s="238" t="s">
        <v>244</v>
      </c>
      <c r="E334" s="37"/>
      <c r="F334" s="239" t="s">
        <v>1774</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1775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66.75" customHeight="1">
      <c r="A336" s="35"/>
      <c r="B336" s="36"/>
      <c r="C336" s="224" t="s">
        <v>1473</v>
      </c>
      <c r="D336" s="224" t="s">
        <v>239</v>
      </c>
      <c r="E336" s="225" t="s">
        <v>1468</v>
      </c>
      <c r="F336" s="226" t="s">
        <v>1469</v>
      </c>
      <c r="G336" s="227" t="s">
        <v>242</v>
      </c>
      <c r="H336" s="228">
        <v>8</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1638</v>
      </c>
    </row>
    <row r="337" s="2" customFormat="1">
      <c r="A337" s="35"/>
      <c r="B337" s="36"/>
      <c r="C337" s="37"/>
      <c r="D337" s="238" t="s">
        <v>244</v>
      </c>
      <c r="E337" s="37"/>
      <c r="F337" s="239" t="s">
        <v>1471</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1776</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76.35" customHeight="1">
      <c r="A339" s="35"/>
      <c r="B339" s="36"/>
      <c r="C339" s="224" t="s">
        <v>1291</v>
      </c>
      <c r="D339" s="224" t="s">
        <v>239</v>
      </c>
      <c r="E339" s="225" t="s">
        <v>1474</v>
      </c>
      <c r="F339" s="226" t="s">
        <v>1475</v>
      </c>
      <c r="G339" s="227" t="s">
        <v>242</v>
      </c>
      <c r="H339" s="228">
        <v>11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1777</v>
      </c>
    </row>
    <row r="340" s="2" customFormat="1">
      <c r="A340" s="35"/>
      <c r="B340" s="36"/>
      <c r="C340" s="37"/>
      <c r="D340" s="238" t="s">
        <v>244</v>
      </c>
      <c r="E340" s="37"/>
      <c r="F340" s="239" t="s">
        <v>1477</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1778</v>
      </c>
      <c r="G341" s="37"/>
      <c r="H341" s="37"/>
      <c r="I341" s="240"/>
      <c r="J341" s="37"/>
      <c r="K341" s="37"/>
      <c r="L341" s="41"/>
      <c r="M341" s="256"/>
      <c r="N341" s="257"/>
      <c r="O341" s="258"/>
      <c r="P341" s="258"/>
      <c r="Q341" s="258"/>
      <c r="R341" s="258"/>
      <c r="S341" s="258"/>
      <c r="T341" s="259"/>
      <c r="U341" s="35"/>
      <c r="V341" s="35"/>
      <c r="W341" s="35"/>
      <c r="X341" s="35"/>
      <c r="Y341" s="35"/>
      <c r="Z341" s="35"/>
      <c r="AA341" s="35"/>
      <c r="AB341" s="35"/>
      <c r="AC341" s="35"/>
      <c r="AD341" s="35"/>
      <c r="AE341" s="35"/>
      <c r="AT341" s="14" t="s">
        <v>993</v>
      </c>
      <c r="AU341" s="14" t="s">
        <v>73</v>
      </c>
    </row>
    <row r="342" s="2" customFormat="1" ht="6.96" customHeight="1">
      <c r="A342" s="35"/>
      <c r="B342" s="63"/>
      <c r="C342" s="64"/>
      <c r="D342" s="64"/>
      <c r="E342" s="64"/>
      <c r="F342" s="64"/>
      <c r="G342" s="64"/>
      <c r="H342" s="64"/>
      <c r="I342" s="64"/>
      <c r="J342" s="64"/>
      <c r="K342" s="64"/>
      <c r="L342" s="41"/>
      <c r="M342" s="35"/>
      <c r="O342" s="35"/>
      <c r="P342" s="35"/>
      <c r="Q342" s="35"/>
      <c r="R342" s="35"/>
      <c r="S342" s="35"/>
      <c r="T342" s="35"/>
      <c r="U342" s="35"/>
      <c r="V342" s="35"/>
      <c r="W342" s="35"/>
      <c r="X342" s="35"/>
      <c r="Y342" s="35"/>
      <c r="Z342" s="35"/>
      <c r="AA342" s="35"/>
      <c r="AB342" s="35"/>
      <c r="AC342" s="35"/>
      <c r="AD342" s="35"/>
      <c r="AE342" s="35"/>
    </row>
  </sheetData>
  <sheetProtection sheet="1" autoFilter="0" formatColumns="0" formatRows="0" objects="1" scenarios="1" spinCount="100000" saltValue="wkRF6Mhy+GaQhHMYXjVyE9c1yufq93exS4/WSky5qHQXiRQZGhCLzTqgVugvDRNh1ORa+sFlnDgxReI8ljY5VA==" hashValue="whC6ftKvTuD2CFEUzOghjn5/RefmX+ZM3ALb5no1AhR0Xw3WBdWa35ER2BiUqMeTp4v2j5N7/bwSXfsHNENBtQ==" algorithmName="SHA-512" password="CC35"/>
  <autoFilter ref="C115:K34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1779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ROUND((SUM(BE116:BE355)),  2)</f>
        <v>0</v>
      </c>
      <c r="G33" s="35"/>
      <c r="H33" s="35"/>
      <c r="I33" s="162">
        <v>0.20999999999999999</v>
      </c>
      <c r="J33" s="161">
        <f>ROUND(((SUM(BE116:BE355))*I33),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ROUND((SUM(BF116:BF355)),  2)</f>
        <v>0</v>
      </c>
      <c r="G34" s="35"/>
      <c r="H34" s="35"/>
      <c r="I34" s="162">
        <v>0.12</v>
      </c>
      <c r="J34" s="161">
        <f>ROUND(((SUM(BF116:BF355))*I34),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ROUND((SUM(BG116:BG355)),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ROUND((SUM(BH116:BH355)),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ROUND((SUM(BI116:BI355)),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SUM(P117:P355)</f>
        <v>0</v>
      </c>
      <c r="Q116" s="101"/>
      <c r="R116" s="207">
        <f>SUM(R117:R355)</f>
        <v>0</v>
      </c>
      <c r="S116" s="101"/>
      <c r="T116" s="208">
        <f>SUM(T117:T355)</f>
        <v>0</v>
      </c>
      <c r="U116" s="35"/>
      <c r="V116" s="35"/>
      <c r="W116" s="35"/>
      <c r="X116" s="35"/>
      <c r="Y116" s="35"/>
      <c r="Z116" s="35"/>
      <c r="AA116" s="35"/>
      <c r="AB116" s="35"/>
      <c r="AC116" s="35"/>
      <c r="AD116" s="35"/>
      <c r="AE116" s="35"/>
      <c r="AT116" s="14" t="s">
        <v>72</v>
      </c>
      <c r="AU116" s="14" t="s">
        <v>219</v>
      </c>
      <c r="BK116" s="209">
        <f>SUM(BK117:BK355)</f>
        <v>0</v>
      </c>
    </row>
    <row r="117" s="2" customFormat="1" ht="62.7" customHeight="1">
      <c r="A117" s="35"/>
      <c r="B117" s="36"/>
      <c r="C117" s="224" t="s">
        <v>80</v>
      </c>
      <c r="D117" s="224" t="s">
        <v>239</v>
      </c>
      <c r="E117" s="225" t="s">
        <v>1480</v>
      </c>
      <c r="F117" s="226" t="s">
        <v>1481</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1482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1483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1484</v>
      </c>
      <c r="F123" s="226" t="s">
        <v>1485</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1485</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1780</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1781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1782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1783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1784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1786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1788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1495</v>
      </c>
      <c r="F150" s="226" t="s">
        <v>1496</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1497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1789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1499</v>
      </c>
      <c r="F153" s="226" t="s">
        <v>1500</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1502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1503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1790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1505</v>
      </c>
      <c r="F162" s="226" t="s">
        <v>1506</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1507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1791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1792</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1793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1794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1795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1513</v>
      </c>
      <c r="F177" s="226" t="s">
        <v>1514</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1514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1796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1797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1517</v>
      </c>
      <c r="F183" s="226" t="s">
        <v>1518</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1519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1798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1521</v>
      </c>
      <c r="F186" s="226" t="s">
        <v>1522</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1799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1800</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1800</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1525</v>
      </c>
      <c r="F195" s="226" t="s">
        <v>1526</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1526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1800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1801</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1529</v>
      </c>
      <c r="F204" s="226" t="s">
        <v>1530</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1531</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1802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1803</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1804</v>
      </c>
      <c r="F210" s="226" t="s">
        <v>1805</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1806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1807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1538</v>
      </c>
      <c r="F213" s="226" t="s">
        <v>1539</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1540</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1808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1542</v>
      </c>
      <c r="F216" s="226" t="s">
        <v>1543</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1544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1809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1546</v>
      </c>
      <c r="F219" s="226" t="s">
        <v>1547</v>
      </c>
      <c r="G219" s="227" t="s">
        <v>1178</v>
      </c>
      <c r="H219" s="228">
        <v>14.212999999999999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1548</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1810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8" customHeight="1">
      <c r="A222" s="35"/>
      <c r="B222" s="36"/>
      <c r="C222" s="224" t="s">
        <v>639</v>
      </c>
      <c r="D222" s="224" t="s">
        <v>239</v>
      </c>
      <c r="E222" s="225" t="s">
        <v>1811</v>
      </c>
      <c r="F222" s="226" t="s">
        <v>1812</v>
      </c>
      <c r="G222" s="227" t="s">
        <v>242</v>
      </c>
      <c r="H222" s="228">
        <v>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1327</v>
      </c>
    </row>
    <row r="223" s="2" customFormat="1">
      <c r="A223" s="35"/>
      <c r="B223" s="36"/>
      <c r="C223" s="37"/>
      <c r="D223" s="238" t="s">
        <v>244</v>
      </c>
      <c r="E223" s="37"/>
      <c r="F223" s="239" t="s">
        <v>1813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1655</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1550</v>
      </c>
      <c r="F225" s="226" t="s">
        <v>1551</v>
      </c>
      <c r="G225" s="227" t="s">
        <v>327</v>
      </c>
      <c r="H225" s="228">
        <v>13</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1331</v>
      </c>
    </row>
    <row r="226" s="2" customFormat="1">
      <c r="A226" s="35"/>
      <c r="B226" s="36"/>
      <c r="C226" s="37"/>
      <c r="D226" s="238" t="s">
        <v>244</v>
      </c>
      <c r="E226" s="37"/>
      <c r="F226" s="239" t="s">
        <v>1551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1814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1553</v>
      </c>
      <c r="F228" s="226" t="s">
        <v>1554</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1291</v>
      </c>
    </row>
    <row r="229" s="2" customFormat="1">
      <c r="A229" s="35"/>
      <c r="B229" s="36"/>
      <c r="C229" s="37"/>
      <c r="D229" s="238" t="s">
        <v>244</v>
      </c>
      <c r="E229" s="37"/>
      <c r="F229" s="239" t="s">
        <v>1554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1814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1555</v>
      </c>
      <c r="F231" s="226" t="s">
        <v>1556</v>
      </c>
      <c r="G231" s="227" t="s">
        <v>242</v>
      </c>
      <c r="H231" s="228">
        <v>28</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1556</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1557</v>
      </c>
      <c r="F233" s="245" t="s">
        <v>1558</v>
      </c>
      <c r="G233" s="246" t="s">
        <v>242</v>
      </c>
      <c r="H233" s="247">
        <v>28</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1309</v>
      </c>
    </row>
    <row r="234" s="2" customFormat="1">
      <c r="A234" s="35"/>
      <c r="B234" s="36"/>
      <c r="C234" s="37"/>
      <c r="D234" s="238" t="s">
        <v>244</v>
      </c>
      <c r="E234" s="37"/>
      <c r="F234" s="239" t="s">
        <v>1558</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1559</v>
      </c>
      <c r="F235" s="226" t="s">
        <v>1560</v>
      </c>
      <c r="G235" s="227" t="s">
        <v>242</v>
      </c>
      <c r="H235" s="228">
        <v>80</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1317</v>
      </c>
    </row>
    <row r="236" s="2" customFormat="1">
      <c r="A236" s="35"/>
      <c r="B236" s="36"/>
      <c r="C236" s="37"/>
      <c r="D236" s="238" t="s">
        <v>244</v>
      </c>
      <c r="E236" s="37"/>
      <c r="F236" s="239" t="s">
        <v>1561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1815</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1563</v>
      </c>
      <c r="F238" s="245" t="s">
        <v>1564</v>
      </c>
      <c r="G238" s="246" t="s">
        <v>242</v>
      </c>
      <c r="H238" s="247">
        <v>80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1346</v>
      </c>
    </row>
    <row r="239" s="2" customFormat="1">
      <c r="A239" s="35"/>
      <c r="B239" s="36"/>
      <c r="C239" s="37"/>
      <c r="D239" s="238" t="s">
        <v>244</v>
      </c>
      <c r="E239" s="37"/>
      <c r="F239" s="239" t="s">
        <v>1564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ht="66.75" customHeight="1">
      <c r="A240" s="35"/>
      <c r="B240" s="36"/>
      <c r="C240" s="224" t="s">
        <v>1121</v>
      </c>
      <c r="D240" s="224" t="s">
        <v>239</v>
      </c>
      <c r="E240" s="225" t="s">
        <v>1176</v>
      </c>
      <c r="F240" s="226" t="s">
        <v>1177</v>
      </c>
      <c r="G240" s="227" t="s">
        <v>1178</v>
      </c>
      <c r="H240" s="228">
        <v>1.992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1352</v>
      </c>
    </row>
    <row r="241" s="2" customFormat="1">
      <c r="A241" s="35"/>
      <c r="B241" s="36"/>
      <c r="C241" s="37"/>
      <c r="D241" s="238" t="s">
        <v>244</v>
      </c>
      <c r="E241" s="37"/>
      <c r="F241" s="239" t="s">
        <v>1179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1816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1347</v>
      </c>
      <c r="D243" s="224" t="s">
        <v>239</v>
      </c>
      <c r="E243" s="225" t="s">
        <v>1186</v>
      </c>
      <c r="F243" s="226" t="s">
        <v>1187</v>
      </c>
      <c r="G243" s="227" t="s">
        <v>1178</v>
      </c>
      <c r="H243" s="228">
        <v>9.9600000000000009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1358</v>
      </c>
    </row>
    <row r="244" s="2" customFormat="1">
      <c r="A244" s="35"/>
      <c r="B244" s="36"/>
      <c r="C244" s="37"/>
      <c r="D244" s="238" t="s">
        <v>244</v>
      </c>
      <c r="E244" s="37"/>
      <c r="F244" s="239" t="s">
        <v>1188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1570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2.7" customHeight="1">
      <c r="A246" s="35"/>
      <c r="B246" s="36"/>
      <c r="C246" s="224" t="s">
        <v>1235</v>
      </c>
      <c r="D246" s="224" t="s">
        <v>239</v>
      </c>
      <c r="E246" s="225" t="s">
        <v>1571</v>
      </c>
      <c r="F246" s="226" t="s">
        <v>1572</v>
      </c>
      <c r="G246" s="227" t="s">
        <v>242</v>
      </c>
      <c r="H246" s="228">
        <v>146</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1362</v>
      </c>
    </row>
    <row r="247" s="2" customFormat="1">
      <c r="A247" s="35"/>
      <c r="B247" s="36"/>
      <c r="C247" s="37"/>
      <c r="D247" s="238" t="s">
        <v>244</v>
      </c>
      <c r="E247" s="37"/>
      <c r="F247" s="239" t="s">
        <v>1572</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1817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24.15" customHeight="1">
      <c r="A249" s="35"/>
      <c r="B249" s="36"/>
      <c r="C249" s="224" t="s">
        <v>1355</v>
      </c>
      <c r="D249" s="224" t="s">
        <v>239</v>
      </c>
      <c r="E249" s="225" t="s">
        <v>1574</v>
      </c>
      <c r="F249" s="226" t="s">
        <v>1575</v>
      </c>
      <c r="G249" s="227" t="s">
        <v>242</v>
      </c>
      <c r="H249" s="228">
        <v>24</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1367</v>
      </c>
    </row>
    <row r="250" s="2" customFormat="1">
      <c r="A250" s="35"/>
      <c r="B250" s="36"/>
      <c r="C250" s="37"/>
      <c r="D250" s="238" t="s">
        <v>244</v>
      </c>
      <c r="E250" s="37"/>
      <c r="F250" s="239" t="s">
        <v>1575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1818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76.35" customHeight="1">
      <c r="A252" s="35"/>
      <c r="B252" s="36"/>
      <c r="C252" s="224" t="s">
        <v>1238</v>
      </c>
      <c r="D252" s="224" t="s">
        <v>239</v>
      </c>
      <c r="E252" s="225" t="s">
        <v>1100</v>
      </c>
      <c r="F252" s="226" t="s">
        <v>1101</v>
      </c>
      <c r="G252" s="227" t="s">
        <v>242</v>
      </c>
      <c r="H252" s="228">
        <v>24</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1371</v>
      </c>
    </row>
    <row r="253" s="2" customFormat="1">
      <c r="A253" s="35"/>
      <c r="B253" s="36"/>
      <c r="C253" s="37"/>
      <c r="D253" s="238" t="s">
        <v>244</v>
      </c>
      <c r="E253" s="37"/>
      <c r="F253" s="239" t="s">
        <v>1103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1819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33" customHeight="1">
      <c r="A255" s="35"/>
      <c r="B255" s="36"/>
      <c r="C255" s="224" t="s">
        <v>1364</v>
      </c>
      <c r="D255" s="224" t="s">
        <v>239</v>
      </c>
      <c r="E255" s="225" t="s">
        <v>342</v>
      </c>
      <c r="F255" s="226" t="s">
        <v>343</v>
      </c>
      <c r="G255" s="227" t="s">
        <v>242</v>
      </c>
      <c r="H255" s="228">
        <v>48</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1376</v>
      </c>
    </row>
    <row r="256" s="2" customFormat="1">
      <c r="A256" s="35"/>
      <c r="B256" s="36"/>
      <c r="C256" s="37"/>
      <c r="D256" s="238" t="s">
        <v>244</v>
      </c>
      <c r="E256" s="37"/>
      <c r="F256" s="239" t="s">
        <v>343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1820</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1242</v>
      </c>
      <c r="D258" s="224" t="s">
        <v>239</v>
      </c>
      <c r="E258" s="225" t="s">
        <v>1229</v>
      </c>
      <c r="F258" s="226" t="s">
        <v>1230</v>
      </c>
      <c r="G258" s="227" t="s">
        <v>1178</v>
      </c>
      <c r="H258" s="228">
        <v>71.244</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1380</v>
      </c>
    </row>
    <row r="259" s="2" customFormat="1">
      <c r="A259" s="35"/>
      <c r="B259" s="36"/>
      <c r="C259" s="37"/>
      <c r="D259" s="238" t="s">
        <v>244</v>
      </c>
      <c r="E259" s="37"/>
      <c r="F259" s="239" t="s">
        <v>1231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1821</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1373</v>
      </c>
      <c r="D261" s="224" t="s">
        <v>239</v>
      </c>
      <c r="E261" s="225" t="s">
        <v>1265</v>
      </c>
      <c r="F261" s="226" t="s">
        <v>1266</v>
      </c>
      <c r="G261" s="227" t="s">
        <v>1267</v>
      </c>
      <c r="H261" s="228">
        <v>212</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1385</v>
      </c>
    </row>
    <row r="262" s="2" customFormat="1">
      <c r="A262" s="35"/>
      <c r="B262" s="36"/>
      <c r="C262" s="37"/>
      <c r="D262" s="238" t="s">
        <v>244</v>
      </c>
      <c r="E262" s="37"/>
      <c r="F262" s="239" t="s">
        <v>1268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1822</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66.75" customHeight="1">
      <c r="A264" s="35"/>
      <c r="B264" s="36"/>
      <c r="C264" s="224" t="s">
        <v>1245</v>
      </c>
      <c r="D264" s="224" t="s">
        <v>239</v>
      </c>
      <c r="E264" s="225" t="s">
        <v>1270</v>
      </c>
      <c r="F264" s="226" t="s">
        <v>1271</v>
      </c>
      <c r="G264" s="227" t="s">
        <v>1267</v>
      </c>
      <c r="H264" s="228">
        <v>24</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1389</v>
      </c>
    </row>
    <row r="265" s="2" customFormat="1">
      <c r="A265" s="35"/>
      <c r="B265" s="36"/>
      <c r="C265" s="37"/>
      <c r="D265" s="238" t="s">
        <v>244</v>
      </c>
      <c r="E265" s="37"/>
      <c r="F265" s="239" t="s">
        <v>1273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1823</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76.35" customHeight="1">
      <c r="A267" s="35"/>
      <c r="B267" s="36"/>
      <c r="C267" s="224" t="s">
        <v>1382</v>
      </c>
      <c r="D267" s="224" t="s">
        <v>239</v>
      </c>
      <c r="E267" s="225" t="s">
        <v>1275</v>
      </c>
      <c r="F267" s="226" t="s">
        <v>1276</v>
      </c>
      <c r="G267" s="227" t="s">
        <v>249</v>
      </c>
      <c r="H267" s="228">
        <v>150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1583</v>
      </c>
    </row>
    <row r="268" s="2" customFormat="1">
      <c r="A268" s="35"/>
      <c r="B268" s="36"/>
      <c r="C268" s="37"/>
      <c r="D268" s="238" t="s">
        <v>244</v>
      </c>
      <c r="E268" s="37"/>
      <c r="F268" s="239" t="s">
        <v>1278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1824</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76.35" customHeight="1">
      <c r="A270" s="35"/>
      <c r="B270" s="36"/>
      <c r="C270" s="224" t="s">
        <v>1247</v>
      </c>
      <c r="D270" s="224" t="s">
        <v>239</v>
      </c>
      <c r="E270" s="225" t="s">
        <v>1280</v>
      </c>
      <c r="F270" s="226" t="s">
        <v>1281</v>
      </c>
      <c r="G270" s="227" t="s">
        <v>249</v>
      </c>
      <c r="H270" s="228">
        <v>150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1398</v>
      </c>
    </row>
    <row r="271" s="2" customFormat="1">
      <c r="A271" s="35"/>
      <c r="B271" s="36"/>
      <c r="C271" s="37"/>
      <c r="D271" s="238" t="s">
        <v>244</v>
      </c>
      <c r="E271" s="37"/>
      <c r="F271" s="239" t="s">
        <v>1283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1824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76.35" customHeight="1">
      <c r="A273" s="35"/>
      <c r="B273" s="36"/>
      <c r="C273" s="224" t="s">
        <v>1391</v>
      </c>
      <c r="D273" s="224" t="s">
        <v>239</v>
      </c>
      <c r="E273" s="225" t="s">
        <v>1584</v>
      </c>
      <c r="F273" s="226" t="s">
        <v>1585</v>
      </c>
      <c r="G273" s="227" t="s">
        <v>249</v>
      </c>
      <c r="H273" s="228">
        <v>2160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1403</v>
      </c>
    </row>
    <row r="274" s="2" customFormat="1">
      <c r="A274" s="35"/>
      <c r="B274" s="36"/>
      <c r="C274" s="37"/>
      <c r="D274" s="238" t="s">
        <v>244</v>
      </c>
      <c r="E274" s="37"/>
      <c r="F274" s="239" t="s">
        <v>1585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1825</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76.35" customHeight="1">
      <c r="A276" s="35"/>
      <c r="B276" s="36"/>
      <c r="C276" s="224" t="s">
        <v>1251</v>
      </c>
      <c r="D276" s="224" t="s">
        <v>239</v>
      </c>
      <c r="E276" s="225" t="s">
        <v>1587</v>
      </c>
      <c r="F276" s="226" t="s">
        <v>1588</v>
      </c>
      <c r="G276" s="227" t="s">
        <v>249</v>
      </c>
      <c r="H276" s="228">
        <v>2160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1406</v>
      </c>
    </row>
    <row r="277" s="2" customFormat="1">
      <c r="A277" s="35"/>
      <c r="B277" s="36"/>
      <c r="C277" s="37"/>
      <c r="D277" s="238" t="s">
        <v>244</v>
      </c>
      <c r="E277" s="37"/>
      <c r="F277" s="239" t="s">
        <v>1588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1825</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6.75" customHeight="1">
      <c r="A279" s="35"/>
      <c r="B279" s="36"/>
      <c r="C279" s="224" t="s">
        <v>1400</v>
      </c>
      <c r="D279" s="224" t="s">
        <v>239</v>
      </c>
      <c r="E279" s="225" t="s">
        <v>1589</v>
      </c>
      <c r="F279" s="226" t="s">
        <v>1590</v>
      </c>
      <c r="G279" s="227" t="s">
        <v>249</v>
      </c>
      <c r="H279" s="228">
        <v>1833.672</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1411</v>
      </c>
    </row>
    <row r="280" s="2" customFormat="1">
      <c r="A280" s="35"/>
      <c r="B280" s="36"/>
      <c r="C280" s="37"/>
      <c r="D280" s="238" t="s">
        <v>244</v>
      </c>
      <c r="E280" s="37"/>
      <c r="F280" s="239" t="s">
        <v>1591</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1826</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55.5" customHeight="1">
      <c r="A282" s="35"/>
      <c r="B282" s="36"/>
      <c r="C282" s="224" t="s">
        <v>1408</v>
      </c>
      <c r="D282" s="224" t="s">
        <v>239</v>
      </c>
      <c r="E282" s="225" t="s">
        <v>1325</v>
      </c>
      <c r="F282" s="226" t="s">
        <v>1326</v>
      </c>
      <c r="G282" s="227" t="s">
        <v>242</v>
      </c>
      <c r="H282" s="228">
        <v>30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1595</v>
      </c>
    </row>
    <row r="283" s="2" customFormat="1">
      <c r="A283" s="35"/>
      <c r="B283" s="36"/>
      <c r="C283" s="37"/>
      <c r="D283" s="238" t="s">
        <v>244</v>
      </c>
      <c r="E283" s="37"/>
      <c r="F283" s="239" t="s">
        <v>1326</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1594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1259</v>
      </c>
      <c r="D285" s="224" t="s">
        <v>239</v>
      </c>
      <c r="E285" s="225" t="s">
        <v>1329</v>
      </c>
      <c r="F285" s="226" t="s">
        <v>1330</v>
      </c>
      <c r="G285" s="227" t="s">
        <v>242</v>
      </c>
      <c r="H285" s="228">
        <v>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1598</v>
      </c>
    </row>
    <row r="286" s="2" customFormat="1">
      <c r="A286" s="35"/>
      <c r="B286" s="36"/>
      <c r="C286" s="37"/>
      <c r="D286" s="238" t="s">
        <v>244</v>
      </c>
      <c r="E286" s="37"/>
      <c r="F286" s="239" t="s">
        <v>1330</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1594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1417</v>
      </c>
      <c r="D288" s="224" t="s">
        <v>239</v>
      </c>
      <c r="E288" s="225" t="s">
        <v>1827</v>
      </c>
      <c r="F288" s="226" t="s">
        <v>1828</v>
      </c>
      <c r="G288" s="227" t="s">
        <v>249</v>
      </c>
      <c r="H288" s="228">
        <v>7.2000000000000002</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1429</v>
      </c>
    </row>
    <row r="289" s="2" customFormat="1">
      <c r="A289" s="35"/>
      <c r="B289" s="36"/>
      <c r="C289" s="37"/>
      <c r="D289" s="238" t="s">
        <v>244</v>
      </c>
      <c r="E289" s="37"/>
      <c r="F289" s="239" t="s">
        <v>1828</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1829</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1263</v>
      </c>
      <c r="D291" s="224" t="s">
        <v>239</v>
      </c>
      <c r="E291" s="225" t="s">
        <v>1830</v>
      </c>
      <c r="F291" s="226" t="s">
        <v>1831</v>
      </c>
      <c r="G291" s="227" t="s">
        <v>249</v>
      </c>
      <c r="H291" s="228">
        <v>7.2000000000000002</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1433</v>
      </c>
    </row>
    <row r="292" s="2" customFormat="1">
      <c r="A292" s="35"/>
      <c r="B292" s="36"/>
      <c r="C292" s="37"/>
      <c r="D292" s="238" t="s">
        <v>244</v>
      </c>
      <c r="E292" s="37"/>
      <c r="F292" s="239" t="s">
        <v>1831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1829</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66.75" customHeight="1">
      <c r="A294" s="35"/>
      <c r="B294" s="36"/>
      <c r="C294" s="224" t="s">
        <v>1426</v>
      </c>
      <c r="D294" s="224" t="s">
        <v>239</v>
      </c>
      <c r="E294" s="225" t="s">
        <v>1832</v>
      </c>
      <c r="F294" s="226" t="s">
        <v>1833</v>
      </c>
      <c r="G294" s="227" t="s">
        <v>1615</v>
      </c>
      <c r="H294" s="228">
        <v>12</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1438</v>
      </c>
    </row>
    <row r="295" s="2" customFormat="1">
      <c r="A295" s="35"/>
      <c r="B295" s="36"/>
      <c r="C295" s="37"/>
      <c r="D295" s="238" t="s">
        <v>244</v>
      </c>
      <c r="E295" s="37"/>
      <c r="F295" s="239" t="s">
        <v>1833</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1834</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24.15" customHeight="1">
      <c r="A297" s="35"/>
      <c r="B297" s="36"/>
      <c r="C297" s="224" t="s">
        <v>357</v>
      </c>
      <c r="D297" s="224" t="s">
        <v>239</v>
      </c>
      <c r="E297" s="225" t="s">
        <v>1618</v>
      </c>
      <c r="F297" s="226" t="s">
        <v>1619</v>
      </c>
      <c r="G297" s="227" t="s">
        <v>1615</v>
      </c>
      <c r="H297" s="228">
        <v>12</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261</v>
      </c>
    </row>
    <row r="298" s="2" customFormat="1">
      <c r="A298" s="35"/>
      <c r="B298" s="36"/>
      <c r="C298" s="37"/>
      <c r="D298" s="238" t="s">
        <v>244</v>
      </c>
      <c r="E298" s="37"/>
      <c r="F298" s="239" t="s">
        <v>1619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1834</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16.5" customHeight="1">
      <c r="A300" s="35"/>
      <c r="B300" s="36"/>
      <c r="C300" s="224" t="s">
        <v>1435</v>
      </c>
      <c r="D300" s="224" t="s">
        <v>239</v>
      </c>
      <c r="E300" s="225" t="s">
        <v>1621</v>
      </c>
      <c r="F300" s="226" t="s">
        <v>1622</v>
      </c>
      <c r="G300" s="227" t="s">
        <v>1615</v>
      </c>
      <c r="H300" s="228">
        <v>12</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1446</v>
      </c>
    </row>
    <row r="301" s="2" customFormat="1">
      <c r="A301" s="35"/>
      <c r="B301" s="36"/>
      <c r="C301" s="37"/>
      <c r="D301" s="238" t="s">
        <v>244</v>
      </c>
      <c r="E301" s="37"/>
      <c r="F301" s="239" t="s">
        <v>1622</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ht="16.5" customHeight="1">
      <c r="A302" s="35"/>
      <c r="B302" s="36"/>
      <c r="C302" s="224" t="s">
        <v>1272</v>
      </c>
      <c r="D302" s="224" t="s">
        <v>239</v>
      </c>
      <c r="E302" s="225" t="s">
        <v>1623</v>
      </c>
      <c r="F302" s="226" t="s">
        <v>1624</v>
      </c>
      <c r="G302" s="227" t="s">
        <v>1615</v>
      </c>
      <c r="H302" s="228">
        <v>12</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258</v>
      </c>
      <c r="AT302" s="236" t="s">
        <v>239</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1449</v>
      </c>
    </row>
    <row r="303" s="2" customFormat="1">
      <c r="A303" s="35"/>
      <c r="B303" s="36"/>
      <c r="C303" s="37"/>
      <c r="D303" s="238" t="s">
        <v>244</v>
      </c>
      <c r="E303" s="37"/>
      <c r="F303" s="239" t="s">
        <v>1624</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ht="16.5" customHeight="1">
      <c r="A304" s="35"/>
      <c r="B304" s="36"/>
      <c r="C304" s="224" t="s">
        <v>1443</v>
      </c>
      <c r="D304" s="224" t="s">
        <v>239</v>
      </c>
      <c r="E304" s="225" t="s">
        <v>1625</v>
      </c>
      <c r="F304" s="226" t="s">
        <v>1626</v>
      </c>
      <c r="G304" s="227" t="s">
        <v>1615</v>
      </c>
      <c r="H304" s="228">
        <v>12</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1453</v>
      </c>
    </row>
    <row r="305" s="2" customFormat="1">
      <c r="A305" s="35"/>
      <c r="B305" s="36"/>
      <c r="C305" s="37"/>
      <c r="D305" s="238" t="s">
        <v>244</v>
      </c>
      <c r="E305" s="37"/>
      <c r="F305" s="239" t="s">
        <v>1626</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ht="16.5" customHeight="1">
      <c r="A306" s="35"/>
      <c r="B306" s="36"/>
      <c r="C306" s="224" t="s">
        <v>1277</v>
      </c>
      <c r="D306" s="224" t="s">
        <v>239</v>
      </c>
      <c r="E306" s="225" t="s">
        <v>1627</v>
      </c>
      <c r="F306" s="226" t="s">
        <v>1628</v>
      </c>
      <c r="G306" s="227" t="s">
        <v>1615</v>
      </c>
      <c r="H306" s="228">
        <v>12</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1456</v>
      </c>
    </row>
    <row r="307" s="2" customFormat="1">
      <c r="A307" s="35"/>
      <c r="B307" s="36"/>
      <c r="C307" s="37"/>
      <c r="D307" s="238" t="s">
        <v>244</v>
      </c>
      <c r="E307" s="37"/>
      <c r="F307" s="239" t="s">
        <v>1628</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ht="16.5" customHeight="1">
      <c r="A308" s="35"/>
      <c r="B308" s="36"/>
      <c r="C308" s="224" t="s">
        <v>1450</v>
      </c>
      <c r="D308" s="224" t="s">
        <v>239</v>
      </c>
      <c r="E308" s="225" t="s">
        <v>1633</v>
      </c>
      <c r="F308" s="226" t="s">
        <v>1634</v>
      </c>
      <c r="G308" s="227" t="s">
        <v>242</v>
      </c>
      <c r="H308" s="228">
        <v>12</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258</v>
      </c>
      <c r="AT308" s="236" t="s">
        <v>239</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1460</v>
      </c>
    </row>
    <row r="309" s="2" customFormat="1">
      <c r="A309" s="35"/>
      <c r="B309" s="36"/>
      <c r="C309" s="37"/>
      <c r="D309" s="238" t="s">
        <v>244</v>
      </c>
      <c r="E309" s="37"/>
      <c r="F309" s="239" t="s">
        <v>1634</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ht="16.5" customHeight="1">
      <c r="A310" s="35"/>
      <c r="B310" s="36"/>
      <c r="C310" s="224" t="s">
        <v>1282</v>
      </c>
      <c r="D310" s="224" t="s">
        <v>239</v>
      </c>
      <c r="E310" s="225" t="s">
        <v>1636</v>
      </c>
      <c r="F310" s="226" t="s">
        <v>1637</v>
      </c>
      <c r="G310" s="227" t="s">
        <v>242</v>
      </c>
      <c r="H310" s="228">
        <v>12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1463</v>
      </c>
    </row>
    <row r="311" s="2" customFormat="1">
      <c r="A311" s="35"/>
      <c r="B311" s="36"/>
      <c r="C311" s="37"/>
      <c r="D311" s="238" t="s">
        <v>244</v>
      </c>
      <c r="E311" s="37"/>
      <c r="F311" s="239" t="s">
        <v>1637</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ht="24.15" customHeight="1">
      <c r="A312" s="35"/>
      <c r="B312" s="36"/>
      <c r="C312" s="243" t="s">
        <v>1457</v>
      </c>
      <c r="D312" s="243" t="s">
        <v>246</v>
      </c>
      <c r="E312" s="244" t="s">
        <v>1835</v>
      </c>
      <c r="F312" s="245" t="s">
        <v>1836</v>
      </c>
      <c r="G312" s="246" t="s">
        <v>242</v>
      </c>
      <c r="H312" s="247">
        <v>12</v>
      </c>
      <c r="I312" s="248"/>
      <c r="J312" s="249">
        <f>ROUND(I312*H312,2)</f>
        <v>0</v>
      </c>
      <c r="K312" s="250"/>
      <c r="L312" s="251"/>
      <c r="M312" s="252" t="s">
        <v>1</v>
      </c>
      <c r="N312" s="25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277</v>
      </c>
      <c r="AT312" s="236" t="s">
        <v>246</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1837</v>
      </c>
    </row>
    <row r="313" s="2" customFormat="1">
      <c r="A313" s="35"/>
      <c r="B313" s="36"/>
      <c r="C313" s="37"/>
      <c r="D313" s="238" t="s">
        <v>244</v>
      </c>
      <c r="E313" s="37"/>
      <c r="F313" s="239" t="s">
        <v>1836</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ht="24.15" customHeight="1">
      <c r="A314" s="35"/>
      <c r="B314" s="36"/>
      <c r="C314" s="243" t="s">
        <v>1327</v>
      </c>
      <c r="D314" s="243" t="s">
        <v>246</v>
      </c>
      <c r="E314" s="244" t="s">
        <v>1838</v>
      </c>
      <c r="F314" s="245" t="s">
        <v>1839</v>
      </c>
      <c r="G314" s="246" t="s">
        <v>242</v>
      </c>
      <c r="H314" s="247">
        <v>12</v>
      </c>
      <c r="I314" s="248"/>
      <c r="J314" s="249">
        <f>ROUND(I314*H314,2)</f>
        <v>0</v>
      </c>
      <c r="K314" s="250"/>
      <c r="L314" s="251"/>
      <c r="M314" s="252" t="s">
        <v>1</v>
      </c>
      <c r="N314" s="25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277</v>
      </c>
      <c r="AT314" s="236" t="s">
        <v>246</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1840</v>
      </c>
    </row>
    <row r="315" s="2" customFormat="1">
      <c r="A315" s="35"/>
      <c r="B315" s="36"/>
      <c r="C315" s="37"/>
      <c r="D315" s="238" t="s">
        <v>244</v>
      </c>
      <c r="E315" s="37"/>
      <c r="F315" s="239" t="s">
        <v>1839</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76.35" customHeight="1">
      <c r="A316" s="35"/>
      <c r="B316" s="36"/>
      <c r="C316" s="224" t="s">
        <v>1464</v>
      </c>
      <c r="D316" s="224" t="s">
        <v>239</v>
      </c>
      <c r="E316" s="225" t="s">
        <v>1841</v>
      </c>
      <c r="F316" s="226" t="s">
        <v>1842</v>
      </c>
      <c r="G316" s="227" t="s">
        <v>242</v>
      </c>
      <c r="H316" s="228">
        <v>28</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1476</v>
      </c>
    </row>
    <row r="317" s="2" customFormat="1">
      <c r="A317" s="35"/>
      <c r="B317" s="36"/>
      <c r="C317" s="37"/>
      <c r="D317" s="238" t="s">
        <v>244</v>
      </c>
      <c r="E317" s="37"/>
      <c r="F317" s="239" t="s">
        <v>1843</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1844</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24.15" customHeight="1">
      <c r="A319" s="35"/>
      <c r="B319" s="36"/>
      <c r="C319" s="243" t="s">
        <v>1331</v>
      </c>
      <c r="D319" s="243" t="s">
        <v>246</v>
      </c>
      <c r="E319" s="244" t="s">
        <v>1845</v>
      </c>
      <c r="F319" s="245" t="s">
        <v>1846</v>
      </c>
      <c r="G319" s="246" t="s">
        <v>242</v>
      </c>
      <c r="H319" s="247">
        <v>4</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1635</v>
      </c>
    </row>
    <row r="320" s="2" customFormat="1">
      <c r="A320" s="35"/>
      <c r="B320" s="36"/>
      <c r="C320" s="37"/>
      <c r="D320" s="238" t="s">
        <v>244</v>
      </c>
      <c r="E320" s="37"/>
      <c r="F320" s="239" t="s">
        <v>1846</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24.15" customHeight="1">
      <c r="A321" s="35"/>
      <c r="B321" s="36"/>
      <c r="C321" s="243" t="s">
        <v>1473</v>
      </c>
      <c r="D321" s="243" t="s">
        <v>246</v>
      </c>
      <c r="E321" s="244" t="s">
        <v>1847</v>
      </c>
      <c r="F321" s="245" t="s">
        <v>1848</v>
      </c>
      <c r="G321" s="246" t="s">
        <v>242</v>
      </c>
      <c r="H321" s="247">
        <v>8</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1638</v>
      </c>
    </row>
    <row r="322" s="2" customFormat="1">
      <c r="A322" s="35"/>
      <c r="B322" s="36"/>
      <c r="C322" s="37"/>
      <c r="D322" s="238" t="s">
        <v>244</v>
      </c>
      <c r="E322" s="37"/>
      <c r="F322" s="239" t="s">
        <v>1848</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78" customHeight="1">
      <c r="A323" s="35"/>
      <c r="B323" s="36"/>
      <c r="C323" s="224" t="s">
        <v>1291</v>
      </c>
      <c r="D323" s="224" t="s">
        <v>239</v>
      </c>
      <c r="E323" s="225" t="s">
        <v>1849</v>
      </c>
      <c r="F323" s="226" t="s">
        <v>1850</v>
      </c>
      <c r="G323" s="227" t="s">
        <v>242</v>
      </c>
      <c r="H323" s="228">
        <v>4</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1777</v>
      </c>
    </row>
    <row r="324" s="2" customFormat="1">
      <c r="A324" s="35"/>
      <c r="B324" s="36"/>
      <c r="C324" s="37"/>
      <c r="D324" s="238" t="s">
        <v>244</v>
      </c>
      <c r="E324" s="37"/>
      <c r="F324" s="239" t="s">
        <v>1851</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c r="A325" s="35"/>
      <c r="B325" s="36"/>
      <c r="C325" s="37"/>
      <c r="D325" s="238" t="s">
        <v>993</v>
      </c>
      <c r="E325" s="37"/>
      <c r="F325" s="265" t="s">
        <v>1669</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993</v>
      </c>
      <c r="AU325" s="14" t="s">
        <v>73</v>
      </c>
    </row>
    <row r="326" s="2" customFormat="1" ht="78" customHeight="1">
      <c r="A326" s="35"/>
      <c r="B326" s="36"/>
      <c r="C326" s="224" t="s">
        <v>1296</v>
      </c>
      <c r="D326" s="224" t="s">
        <v>239</v>
      </c>
      <c r="E326" s="225" t="s">
        <v>1656</v>
      </c>
      <c r="F326" s="226" t="s">
        <v>1657</v>
      </c>
      <c r="G326" s="227" t="s">
        <v>242</v>
      </c>
      <c r="H326" s="228">
        <v>6</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1852</v>
      </c>
    </row>
    <row r="327" s="2" customFormat="1">
      <c r="A327" s="35"/>
      <c r="B327" s="36"/>
      <c r="C327" s="37"/>
      <c r="D327" s="238" t="s">
        <v>244</v>
      </c>
      <c r="E327" s="37"/>
      <c r="F327" s="239" t="s">
        <v>1659</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c r="A328" s="35"/>
      <c r="B328" s="36"/>
      <c r="C328" s="37"/>
      <c r="D328" s="238" t="s">
        <v>993</v>
      </c>
      <c r="E328" s="37"/>
      <c r="F328" s="265" t="s">
        <v>1853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993</v>
      </c>
      <c r="AU328" s="14" t="s">
        <v>73</v>
      </c>
    </row>
    <row r="329" s="2" customFormat="1" ht="62.7" customHeight="1">
      <c r="A329" s="35"/>
      <c r="B329" s="36"/>
      <c r="C329" s="224" t="s">
        <v>1300</v>
      </c>
      <c r="D329" s="224" t="s">
        <v>239</v>
      </c>
      <c r="E329" s="225" t="s">
        <v>1854</v>
      </c>
      <c r="F329" s="226" t="s">
        <v>1855</v>
      </c>
      <c r="G329" s="227" t="s">
        <v>242</v>
      </c>
      <c r="H329" s="228">
        <v>4</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1856</v>
      </c>
    </row>
    <row r="330" s="2" customFormat="1">
      <c r="A330" s="35"/>
      <c r="B330" s="36"/>
      <c r="C330" s="37"/>
      <c r="D330" s="238" t="s">
        <v>244</v>
      </c>
      <c r="E330" s="37"/>
      <c r="F330" s="239" t="s">
        <v>1855</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c r="A331" s="35"/>
      <c r="B331" s="36"/>
      <c r="C331" s="37"/>
      <c r="D331" s="238" t="s">
        <v>993</v>
      </c>
      <c r="E331" s="37"/>
      <c r="F331" s="265" t="s">
        <v>1669</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993</v>
      </c>
      <c r="AU331" s="14" t="s">
        <v>73</v>
      </c>
    </row>
    <row r="332" s="2" customFormat="1" ht="62.7" customHeight="1">
      <c r="A332" s="35"/>
      <c r="B332" s="36"/>
      <c r="C332" s="224" t="s">
        <v>1305</v>
      </c>
      <c r="D332" s="224" t="s">
        <v>239</v>
      </c>
      <c r="E332" s="225" t="s">
        <v>1664</v>
      </c>
      <c r="F332" s="226" t="s">
        <v>1665</v>
      </c>
      <c r="G332" s="227" t="s">
        <v>242</v>
      </c>
      <c r="H332" s="228">
        <v>6</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1653</v>
      </c>
    </row>
    <row r="333" s="2" customFormat="1">
      <c r="A333" s="35"/>
      <c r="B333" s="36"/>
      <c r="C333" s="37"/>
      <c r="D333" s="238" t="s">
        <v>244</v>
      </c>
      <c r="E333" s="37"/>
      <c r="F333" s="239" t="s">
        <v>1665</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c r="A334" s="35"/>
      <c r="B334" s="36"/>
      <c r="C334" s="37"/>
      <c r="D334" s="238" t="s">
        <v>993</v>
      </c>
      <c r="E334" s="37"/>
      <c r="F334" s="265" t="s">
        <v>1853</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993</v>
      </c>
      <c r="AU334" s="14" t="s">
        <v>73</v>
      </c>
    </row>
    <row r="335" s="2" customFormat="1" ht="16.5" customHeight="1">
      <c r="A335" s="35"/>
      <c r="B335" s="36"/>
      <c r="C335" s="224" t="s">
        <v>1309</v>
      </c>
      <c r="D335" s="224" t="s">
        <v>239</v>
      </c>
      <c r="E335" s="225" t="s">
        <v>1333</v>
      </c>
      <c r="F335" s="226" t="s">
        <v>1334</v>
      </c>
      <c r="G335" s="227" t="s">
        <v>242</v>
      </c>
      <c r="H335" s="228">
        <v>4</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1658</v>
      </c>
    </row>
    <row r="336" s="2" customFormat="1">
      <c r="A336" s="35"/>
      <c r="B336" s="36"/>
      <c r="C336" s="37"/>
      <c r="D336" s="238" t="s">
        <v>244</v>
      </c>
      <c r="E336" s="37"/>
      <c r="F336" s="239" t="s">
        <v>1334</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1669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24.15" customHeight="1">
      <c r="A338" s="35"/>
      <c r="B338" s="36"/>
      <c r="C338" s="224" t="s">
        <v>1313</v>
      </c>
      <c r="D338" s="224" t="s">
        <v>239</v>
      </c>
      <c r="E338" s="225" t="s">
        <v>1670</v>
      </c>
      <c r="F338" s="226" t="s">
        <v>1671</v>
      </c>
      <c r="G338" s="227" t="s">
        <v>242</v>
      </c>
      <c r="H338" s="228">
        <v>4</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1663</v>
      </c>
    </row>
    <row r="339" s="2" customFormat="1">
      <c r="A339" s="35"/>
      <c r="B339" s="36"/>
      <c r="C339" s="37"/>
      <c r="D339" s="238" t="s">
        <v>244</v>
      </c>
      <c r="E339" s="37"/>
      <c r="F339" s="239" t="s">
        <v>1671</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1669</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16.5" customHeight="1">
      <c r="A341" s="35"/>
      <c r="B341" s="36"/>
      <c r="C341" s="224" t="s">
        <v>1317</v>
      </c>
      <c r="D341" s="224" t="s">
        <v>239</v>
      </c>
      <c r="E341" s="225" t="s">
        <v>1336</v>
      </c>
      <c r="F341" s="226" t="s">
        <v>1337</v>
      </c>
      <c r="G341" s="227" t="s">
        <v>242</v>
      </c>
      <c r="H341" s="228">
        <v>11</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1666</v>
      </c>
    </row>
    <row r="342" s="2" customFormat="1">
      <c r="A342" s="35"/>
      <c r="B342" s="36"/>
      <c r="C342" s="37"/>
      <c r="D342" s="238" t="s">
        <v>244</v>
      </c>
      <c r="E342" s="37"/>
      <c r="F342" s="239" t="s">
        <v>1337</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c r="A343" s="35"/>
      <c r="B343" s="36"/>
      <c r="C343" s="37"/>
      <c r="D343" s="238" t="s">
        <v>993</v>
      </c>
      <c r="E343" s="37"/>
      <c r="F343" s="265" t="s">
        <v>1675</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993</v>
      </c>
      <c r="AU343" s="14" t="s">
        <v>73</v>
      </c>
    </row>
    <row r="344" s="2" customFormat="1" ht="66.75" customHeight="1">
      <c r="A344" s="35"/>
      <c r="B344" s="36"/>
      <c r="C344" s="224" t="s">
        <v>1321</v>
      </c>
      <c r="D344" s="224" t="s">
        <v>239</v>
      </c>
      <c r="E344" s="225" t="s">
        <v>1339</v>
      </c>
      <c r="F344" s="226" t="s">
        <v>1340</v>
      </c>
      <c r="G344" s="227" t="s">
        <v>242</v>
      </c>
      <c r="H344" s="228">
        <v>11</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1668</v>
      </c>
    </row>
    <row r="345" s="2" customFormat="1">
      <c r="A345" s="35"/>
      <c r="B345" s="36"/>
      <c r="C345" s="37"/>
      <c r="D345" s="238" t="s">
        <v>244</v>
      </c>
      <c r="E345" s="37"/>
      <c r="F345" s="239" t="s">
        <v>1340</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c r="A346" s="35"/>
      <c r="B346" s="36"/>
      <c r="C346" s="37"/>
      <c r="D346" s="238" t="s">
        <v>993</v>
      </c>
      <c r="E346" s="37"/>
      <c r="F346" s="265" t="s">
        <v>1675</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993</v>
      </c>
      <c r="AU346" s="14" t="s">
        <v>73</v>
      </c>
    </row>
    <row r="347" s="2" customFormat="1" ht="37.8" customHeight="1">
      <c r="A347" s="35"/>
      <c r="B347" s="36"/>
      <c r="C347" s="224" t="s">
        <v>1346</v>
      </c>
      <c r="D347" s="224" t="s">
        <v>239</v>
      </c>
      <c r="E347" s="225" t="s">
        <v>1678</v>
      </c>
      <c r="F347" s="226" t="s">
        <v>1679</v>
      </c>
      <c r="G347" s="227" t="s">
        <v>242</v>
      </c>
      <c r="H347" s="228">
        <v>40</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1672</v>
      </c>
    </row>
    <row r="348" s="2" customFormat="1">
      <c r="A348" s="35"/>
      <c r="B348" s="36"/>
      <c r="C348" s="37"/>
      <c r="D348" s="238" t="s">
        <v>244</v>
      </c>
      <c r="E348" s="37"/>
      <c r="F348" s="239" t="s">
        <v>1679</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1857</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66.75" customHeight="1">
      <c r="A350" s="35"/>
      <c r="B350" s="36"/>
      <c r="C350" s="224" t="s">
        <v>1667</v>
      </c>
      <c r="D350" s="224" t="s">
        <v>239</v>
      </c>
      <c r="E350" s="225" t="s">
        <v>1468</v>
      </c>
      <c r="F350" s="226" t="s">
        <v>1469</v>
      </c>
      <c r="G350" s="227" t="s">
        <v>242</v>
      </c>
      <c r="H350" s="228">
        <v>8</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1674</v>
      </c>
    </row>
    <row r="351" s="2" customFormat="1">
      <c r="A351" s="35"/>
      <c r="B351" s="36"/>
      <c r="C351" s="37"/>
      <c r="D351" s="238" t="s">
        <v>244</v>
      </c>
      <c r="E351" s="37"/>
      <c r="F351" s="239" t="s">
        <v>1471</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1683</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76.35" customHeight="1">
      <c r="A353" s="35"/>
      <c r="B353" s="36"/>
      <c r="C353" s="224" t="s">
        <v>1348</v>
      </c>
      <c r="D353" s="224" t="s">
        <v>239</v>
      </c>
      <c r="E353" s="225" t="s">
        <v>1474</v>
      </c>
      <c r="F353" s="226" t="s">
        <v>1475</v>
      </c>
      <c r="G353" s="227" t="s">
        <v>242</v>
      </c>
      <c r="H353" s="228">
        <v>11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1676</v>
      </c>
    </row>
    <row r="354" s="2" customFormat="1">
      <c r="A354" s="35"/>
      <c r="B354" s="36"/>
      <c r="C354" s="37"/>
      <c r="D354" s="238" t="s">
        <v>244</v>
      </c>
      <c r="E354" s="37"/>
      <c r="F354" s="239" t="s">
        <v>1477</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1686</v>
      </c>
      <c r="G355" s="37"/>
      <c r="H355" s="37"/>
      <c r="I355" s="240"/>
      <c r="J355" s="37"/>
      <c r="K355" s="37"/>
      <c r="L355" s="41"/>
      <c r="M355" s="256"/>
      <c r="N355" s="257"/>
      <c r="O355" s="258"/>
      <c r="P355" s="258"/>
      <c r="Q355" s="258"/>
      <c r="R355" s="258"/>
      <c r="S355" s="258"/>
      <c r="T355" s="259"/>
      <c r="U355" s="35"/>
      <c r="V355" s="35"/>
      <c r="W355" s="35"/>
      <c r="X355" s="35"/>
      <c r="Y355" s="35"/>
      <c r="Z355" s="35"/>
      <c r="AA355" s="35"/>
      <c r="AB355" s="35"/>
      <c r="AC355" s="35"/>
      <c r="AD355" s="35"/>
      <c r="AE355" s="35"/>
      <c r="AT355" s="14" t="s">
        <v>993</v>
      </c>
      <c r="AU355" s="14" t="s">
        <v>73</v>
      </c>
    </row>
    <row r="356" s="2" customFormat="1" ht="6.96" customHeight="1">
      <c r="A356" s="35"/>
      <c r="B356" s="63"/>
      <c r="C356" s="64"/>
      <c r="D356" s="64"/>
      <c r="E356" s="64"/>
      <c r="F356" s="64"/>
      <c r="G356" s="64"/>
      <c r="H356" s="64"/>
      <c r="I356" s="64"/>
      <c r="J356" s="64"/>
      <c r="K356" s="64"/>
      <c r="L356" s="41"/>
      <c r="M356" s="35"/>
      <c r="O356" s="35"/>
      <c r="P356" s="35"/>
      <c r="Q356" s="35"/>
      <c r="R356" s="35"/>
      <c r="S356" s="35"/>
      <c r="T356" s="35"/>
      <c r="U356" s="35"/>
      <c r="V356" s="35"/>
      <c r="W356" s="35"/>
      <c r="X356" s="35"/>
      <c r="Y356" s="35"/>
      <c r="Z356" s="35"/>
      <c r="AA356" s="35"/>
      <c r="AB356" s="35"/>
      <c r="AC356" s="35"/>
      <c r="AD356" s="35"/>
      <c r="AE356" s="35"/>
    </row>
  </sheetData>
  <sheetProtection sheet="1" autoFilter="0" formatColumns="0" formatRows="0" objects="1" scenarios="1" spinCount="100000" saltValue="4K6vIfTM2biVv/WbYX4qFg5qM0VBLN+96qCumrhZ3AtdfUJsqRcNlciUTyBUh/9AZCi0hiY4YLQub7Jkh91o/A==" hashValue="wxe0wpUOr0BZ/ZXTkL8Xy7zzOuDi6T68PEbUI/ya8loyYswRkf/WT0K/SgCrvpKMywomc7BYTpqhJL28hSIzCg==" algorithmName="SHA-512" password="CC35"/>
  <autoFilter ref="C115:K35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4LWNGxcBKUVlWJuEi21gi125IDcnK3AolKEsgjIpUlCORZiSYtPmzSudZiTb2QnH8vfE89kbmcB8Ol1pFi8hoA==" hashValue="pqeXBiO/kWo+7zC1ESuhQZ52zrBYO74jkcDLQQxllXEzaRr/I06Y+9EVmoHlLFXCi2PJc47bBnF6uPivZMRMv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1858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ROUND((SUM(BE116:BE293)),  2)</f>
        <v>0</v>
      </c>
      <c r="G33" s="35"/>
      <c r="H33" s="35"/>
      <c r="I33" s="162">
        <v>0.20999999999999999</v>
      </c>
      <c r="J33" s="161">
        <f>ROUND(((SUM(BE116:BE293))*I33),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ROUND((SUM(BF116:BF293)),  2)</f>
        <v>0</v>
      </c>
      <c r="G34" s="35"/>
      <c r="H34" s="35"/>
      <c r="I34" s="162">
        <v>0.12</v>
      </c>
      <c r="J34" s="161">
        <f>ROUND(((SUM(BF116:BF293))*I34),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SUM(P117:P293)</f>
        <v>0</v>
      </c>
      <c r="Q116" s="101"/>
      <c r="R116" s="207">
        <f>SUM(R117:R293)</f>
        <v>0</v>
      </c>
      <c r="S116" s="101"/>
      <c r="T116" s="208">
        <f>SUM(T117:T293)</f>
        <v>0</v>
      </c>
      <c r="U116" s="35"/>
      <c r="V116" s="35"/>
      <c r="W116" s="35"/>
      <c r="X116" s="35"/>
      <c r="Y116" s="35"/>
      <c r="Z116" s="35"/>
      <c r="AA116" s="35"/>
      <c r="AB116" s="35"/>
      <c r="AC116" s="35"/>
      <c r="AD116" s="35"/>
      <c r="AE116" s="35"/>
      <c r="AT116" s="14" t="s">
        <v>72</v>
      </c>
      <c r="AU116" s="14" t="s">
        <v>219</v>
      </c>
      <c r="BK116" s="209">
        <f>SUM(BK117:BK293)</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1859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1860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1690</v>
      </c>
      <c r="F123" s="226" t="s">
        <v>1691</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1692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1861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1862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1863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1864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1865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1866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1867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1868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1869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1870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1871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1872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1873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1874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1875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1876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1877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1860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1878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6.5</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1879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1712</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1880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1714</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1881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1882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1883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1884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453</v>
      </c>
      <c r="D198" s="224" t="s">
        <v>239</v>
      </c>
      <c r="E198" s="225" t="s">
        <v>1217</v>
      </c>
      <c r="F198" s="226" t="s">
        <v>1218</v>
      </c>
      <c r="G198" s="227" t="s">
        <v>249</v>
      </c>
      <c r="H198" s="228">
        <v>375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1885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457</v>
      </c>
      <c r="D201" s="224" t="s">
        <v>239</v>
      </c>
      <c r="E201" s="225" t="s">
        <v>1221</v>
      </c>
      <c r="F201" s="226" t="s">
        <v>1222</v>
      </c>
      <c r="G201" s="227" t="s">
        <v>242</v>
      </c>
      <c r="H201" s="228">
        <v>157</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1886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461</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1887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466</v>
      </c>
      <c r="D207" s="224" t="s">
        <v>239</v>
      </c>
      <c r="E207" s="225" t="s">
        <v>1229</v>
      </c>
      <c r="F207" s="226" t="s">
        <v>1230</v>
      </c>
      <c r="G207" s="227" t="s">
        <v>1178</v>
      </c>
      <c r="H207" s="228">
        <v>162.738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1888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471</v>
      </c>
      <c r="D210" s="224" t="s">
        <v>239</v>
      </c>
      <c r="E210" s="225" t="s">
        <v>1233</v>
      </c>
      <c r="F210" s="226" t="s">
        <v>1234</v>
      </c>
      <c r="G210" s="227" t="s">
        <v>1178</v>
      </c>
      <c r="H210" s="228">
        <v>275.29300000000001</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1889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475</v>
      </c>
      <c r="D213" s="224" t="s">
        <v>239</v>
      </c>
      <c r="E213" s="225" t="s">
        <v>1229</v>
      </c>
      <c r="F213" s="226" t="s">
        <v>1230</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479</v>
      </c>
      <c r="D216" s="224" t="s">
        <v>239</v>
      </c>
      <c r="E216" s="225" t="s">
        <v>1240</v>
      </c>
      <c r="F216" s="226" t="s">
        <v>1241</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639</v>
      </c>
      <c r="D219" s="224" t="s">
        <v>239</v>
      </c>
      <c r="E219" s="225" t="s">
        <v>1243</v>
      </c>
      <c r="F219" s="226" t="s">
        <v>1244</v>
      </c>
      <c r="G219" s="227" t="s">
        <v>1</v>
      </c>
      <c r="H219" s="228">
        <v>120.009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1327</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1890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641</v>
      </c>
      <c r="D222" s="224" t="s">
        <v>239</v>
      </c>
      <c r="E222" s="225" t="s">
        <v>1229</v>
      </c>
      <c r="F222" s="226" t="s">
        <v>1230</v>
      </c>
      <c r="G222" s="227" t="s">
        <v>1178</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1331</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484</v>
      </c>
      <c r="D225" s="224" t="s">
        <v>239</v>
      </c>
      <c r="E225" s="225" t="s">
        <v>1249</v>
      </c>
      <c r="F225" s="226" t="s">
        <v>1250</v>
      </c>
      <c r="G225" s="227" t="s">
        <v>1</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1291</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493</v>
      </c>
      <c r="D228" s="224" t="s">
        <v>239</v>
      </c>
      <c r="E228" s="225" t="s">
        <v>1254</v>
      </c>
      <c r="F228" s="226" t="s">
        <v>1255</v>
      </c>
      <c r="G228" s="227" t="s">
        <v>1</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1300</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1892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489</v>
      </c>
      <c r="D231" s="224" t="s">
        <v>239</v>
      </c>
      <c r="E231" s="225" t="s">
        <v>1176</v>
      </c>
      <c r="F231" s="226" t="s">
        <v>1177</v>
      </c>
      <c r="G231" s="227" t="s">
        <v>1178</v>
      </c>
      <c r="H231" s="228">
        <v>0.26200000000000001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1309</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1893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1105</v>
      </c>
      <c r="D234" s="224" t="s">
        <v>239</v>
      </c>
      <c r="E234" s="225" t="s">
        <v>1261</v>
      </c>
      <c r="F234" s="226" t="s">
        <v>1262</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1317</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1110</v>
      </c>
      <c r="D237" s="224" t="s">
        <v>239</v>
      </c>
      <c r="E237" s="225" t="s">
        <v>1265</v>
      </c>
      <c r="F237" s="226" t="s">
        <v>1266</v>
      </c>
      <c r="G237" s="227" t="s">
        <v>1267</v>
      </c>
      <c r="H237" s="228">
        <v>110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1346</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1859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1116</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1348</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1729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1121</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1352</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1730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1347</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1358</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1731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55.5" customHeight="1">
      <c r="A249" s="35"/>
      <c r="B249" s="36"/>
      <c r="C249" s="224" t="s">
        <v>1235</v>
      </c>
      <c r="D249" s="224" t="s">
        <v>239</v>
      </c>
      <c r="E249" s="225" t="s">
        <v>1284</v>
      </c>
      <c r="F249" s="226" t="s">
        <v>1285</v>
      </c>
      <c r="G249" s="227" t="s">
        <v>249</v>
      </c>
      <c r="H249" s="228">
        <v>57.600000000000001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1362</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1894</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62.7" customHeight="1">
      <c r="A252" s="35"/>
      <c r="B252" s="36"/>
      <c r="C252" s="224" t="s">
        <v>1355</v>
      </c>
      <c r="D252" s="224" t="s">
        <v>239</v>
      </c>
      <c r="E252" s="225" t="s">
        <v>1288</v>
      </c>
      <c r="F252" s="226" t="s">
        <v>1289</v>
      </c>
      <c r="G252" s="227" t="s">
        <v>249</v>
      </c>
      <c r="H252" s="228">
        <v>57.600000000000001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1367</v>
      </c>
    </row>
    <row r="253" s="2" customFormat="1">
      <c r="A253" s="35"/>
      <c r="B253" s="36"/>
      <c r="C253" s="37"/>
      <c r="D253" s="238" t="s">
        <v>244</v>
      </c>
      <c r="E253" s="37"/>
      <c r="F253" s="239" t="s">
        <v>1289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1894</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49.05" customHeight="1">
      <c r="A255" s="35"/>
      <c r="B255" s="36"/>
      <c r="C255" s="224" t="s">
        <v>1259</v>
      </c>
      <c r="D255" s="224" t="s">
        <v>239</v>
      </c>
      <c r="E255" s="225" t="s">
        <v>1292</v>
      </c>
      <c r="F255" s="226" t="s">
        <v>1293</v>
      </c>
      <c r="G255" s="227" t="s">
        <v>242</v>
      </c>
      <c r="H255" s="228">
        <v>400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1895</v>
      </c>
    </row>
    <row r="256" s="2" customFormat="1">
      <c r="A256" s="35"/>
      <c r="B256" s="36"/>
      <c r="C256" s="37"/>
      <c r="D256" s="238" t="s">
        <v>244</v>
      </c>
      <c r="E256" s="37"/>
      <c r="F256" s="239" t="s">
        <v>1293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1896</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1408</v>
      </c>
      <c r="D258" s="224" t="s">
        <v>239</v>
      </c>
      <c r="E258" s="225" t="s">
        <v>1297</v>
      </c>
      <c r="F258" s="226" t="s">
        <v>1298</v>
      </c>
      <c r="G258" s="227" t="s">
        <v>249</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1897</v>
      </c>
    </row>
    <row r="259" s="2" customFormat="1">
      <c r="A259" s="35"/>
      <c r="B259" s="36"/>
      <c r="C259" s="37"/>
      <c r="D259" s="238" t="s">
        <v>244</v>
      </c>
      <c r="E259" s="37"/>
      <c r="F259" s="239" t="s">
        <v>1298</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1896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1238</v>
      </c>
      <c r="D261" s="224" t="s">
        <v>239</v>
      </c>
      <c r="E261" s="225" t="s">
        <v>1325</v>
      </c>
      <c r="F261" s="226" t="s">
        <v>1326</v>
      </c>
      <c r="G261" s="227" t="s">
        <v>242</v>
      </c>
      <c r="H261" s="228">
        <v>320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1371</v>
      </c>
    </row>
    <row r="262" s="2" customFormat="1">
      <c r="A262" s="35"/>
      <c r="B262" s="36"/>
      <c r="C262" s="37"/>
      <c r="D262" s="238" t="s">
        <v>244</v>
      </c>
      <c r="E262" s="37"/>
      <c r="F262" s="239" t="s">
        <v>1326</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1898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1364</v>
      </c>
      <c r="D264" s="224" t="s">
        <v>239</v>
      </c>
      <c r="E264" s="225" t="s">
        <v>1329</v>
      </c>
      <c r="F264" s="226" t="s">
        <v>1330</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1376</v>
      </c>
    </row>
    <row r="265" s="2" customFormat="1">
      <c r="A265" s="35"/>
      <c r="B265" s="36"/>
      <c r="C265" s="37"/>
      <c r="D265" s="238" t="s">
        <v>244</v>
      </c>
      <c r="E265" s="37"/>
      <c r="F265" s="239" t="s">
        <v>1330</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1898</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1242</v>
      </c>
      <c r="D267" s="224" t="s">
        <v>239</v>
      </c>
      <c r="E267" s="225" t="s">
        <v>1333</v>
      </c>
      <c r="F267" s="226" t="s">
        <v>1334</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1380</v>
      </c>
    </row>
    <row r="268" s="2" customFormat="1">
      <c r="A268" s="35"/>
      <c r="B268" s="36"/>
      <c r="C268" s="37"/>
      <c r="D268" s="238" t="s">
        <v>244</v>
      </c>
      <c r="E268" s="37"/>
      <c r="F268" s="239" t="s">
        <v>1334</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1735</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1373</v>
      </c>
      <c r="D270" s="224" t="s">
        <v>239</v>
      </c>
      <c r="E270" s="225" t="s">
        <v>1336</v>
      </c>
      <c r="F270" s="226" t="s">
        <v>1337</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1385</v>
      </c>
    </row>
    <row r="271" s="2" customFormat="1">
      <c r="A271" s="35"/>
      <c r="B271" s="36"/>
      <c r="C271" s="37"/>
      <c r="D271" s="238" t="s">
        <v>244</v>
      </c>
      <c r="E271" s="37"/>
      <c r="F271" s="239" t="s">
        <v>1337</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1736</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1245</v>
      </c>
      <c r="D273" s="224" t="s">
        <v>239</v>
      </c>
      <c r="E273" s="225" t="s">
        <v>1339</v>
      </c>
      <c r="F273" s="226" t="s">
        <v>1340</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1389</v>
      </c>
    </row>
    <row r="274" s="2" customFormat="1">
      <c r="A274" s="35"/>
      <c r="B274" s="36"/>
      <c r="C274" s="37"/>
      <c r="D274" s="238" t="s">
        <v>244</v>
      </c>
      <c r="E274" s="37"/>
      <c r="F274" s="239" t="s">
        <v>1340</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1736</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1382</v>
      </c>
      <c r="D276" s="224" t="s">
        <v>239</v>
      </c>
      <c r="E276" s="225" t="s">
        <v>1341</v>
      </c>
      <c r="F276" s="226" t="s">
        <v>1342</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1583</v>
      </c>
    </row>
    <row r="277" s="2" customFormat="1">
      <c r="A277" s="35"/>
      <c r="B277" s="36"/>
      <c r="C277" s="37"/>
      <c r="D277" s="238" t="s">
        <v>244</v>
      </c>
      <c r="E277" s="37"/>
      <c r="F277" s="239" t="s">
        <v>1342</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1737</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1247</v>
      </c>
      <c r="D279" s="224" t="s">
        <v>239</v>
      </c>
      <c r="E279" s="225" t="s">
        <v>1344</v>
      </c>
      <c r="F279" s="226" t="s">
        <v>1345</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1398</v>
      </c>
    </row>
    <row r="280" s="2" customFormat="1">
      <c r="A280" s="35"/>
      <c r="B280" s="36"/>
      <c r="C280" s="37"/>
      <c r="D280" s="238" t="s">
        <v>244</v>
      </c>
      <c r="E280" s="37"/>
      <c r="F280" s="239" t="s">
        <v>1345</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1737</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1391</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1403</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1736</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1251</v>
      </c>
      <c r="D285" s="224" t="s">
        <v>239</v>
      </c>
      <c r="E285" s="225" t="s">
        <v>1350</v>
      </c>
      <c r="F285" s="226" t="s">
        <v>1351</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1406</v>
      </c>
    </row>
    <row r="286" s="2" customFormat="1">
      <c r="A286" s="35"/>
      <c r="B286" s="36"/>
      <c r="C286" s="37"/>
      <c r="D286" s="238" t="s">
        <v>244</v>
      </c>
      <c r="E286" s="37"/>
      <c r="F286" s="239" t="s">
        <v>1353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1736</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66.75" customHeight="1">
      <c r="A288" s="35"/>
      <c r="B288" s="36"/>
      <c r="C288" s="224" t="s">
        <v>1400</v>
      </c>
      <c r="D288" s="224" t="s">
        <v>239</v>
      </c>
      <c r="E288" s="225" t="s">
        <v>1468</v>
      </c>
      <c r="F288" s="226" t="s">
        <v>1469</v>
      </c>
      <c r="G288" s="227" t="s">
        <v>242</v>
      </c>
      <c r="H288" s="228">
        <v>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1411</v>
      </c>
    </row>
    <row r="289" s="2" customFormat="1">
      <c r="A289" s="35"/>
      <c r="B289" s="36"/>
      <c r="C289" s="37"/>
      <c r="D289" s="238" t="s">
        <v>244</v>
      </c>
      <c r="E289" s="37"/>
      <c r="F289" s="239" t="s">
        <v>1471</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1776</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76.35" customHeight="1">
      <c r="A291" s="35"/>
      <c r="B291" s="36"/>
      <c r="C291" s="224" t="s">
        <v>1256</v>
      </c>
      <c r="D291" s="224" t="s">
        <v>239</v>
      </c>
      <c r="E291" s="225" t="s">
        <v>1474</v>
      </c>
      <c r="F291" s="226" t="s">
        <v>1475</v>
      </c>
      <c r="G291" s="227" t="s">
        <v>242</v>
      </c>
      <c r="H291" s="228">
        <v>11</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1593</v>
      </c>
    </row>
    <row r="292" s="2" customFormat="1">
      <c r="A292" s="35"/>
      <c r="B292" s="36"/>
      <c r="C292" s="37"/>
      <c r="D292" s="238" t="s">
        <v>244</v>
      </c>
      <c r="E292" s="37"/>
      <c r="F292" s="239" t="s">
        <v>1477</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1899</v>
      </c>
      <c r="G293" s="37"/>
      <c r="H293" s="37"/>
      <c r="I293" s="240"/>
      <c r="J293" s="37"/>
      <c r="K293" s="37"/>
      <c r="L293" s="41"/>
      <c r="M293" s="256"/>
      <c r="N293" s="257"/>
      <c r="O293" s="258"/>
      <c r="P293" s="258"/>
      <c r="Q293" s="258"/>
      <c r="R293" s="258"/>
      <c r="S293" s="258"/>
      <c r="T293" s="259"/>
      <c r="U293" s="35"/>
      <c r="V293" s="35"/>
      <c r="W293" s="35"/>
      <c r="X293" s="35"/>
      <c r="Y293" s="35"/>
      <c r="Z293" s="35"/>
      <c r="AA293" s="35"/>
      <c r="AB293" s="35"/>
      <c r="AC293" s="35"/>
      <c r="AD293" s="35"/>
      <c r="AE293" s="35"/>
      <c r="AT293" s="14" t="s">
        <v>993</v>
      </c>
      <c r="AU293" s="14" t="s">
        <v>73</v>
      </c>
    </row>
    <row r="294" s="2" customFormat="1" ht="6.96" customHeight="1">
      <c r="A294" s="35"/>
      <c r="B294" s="63"/>
      <c r="C294" s="64"/>
      <c r="D294" s="64"/>
      <c r="E294" s="64"/>
      <c r="F294" s="64"/>
      <c r="G294" s="64"/>
      <c r="H294" s="64"/>
      <c r="I294" s="64"/>
      <c r="J294" s="64"/>
      <c r="K294" s="64"/>
      <c r="L294" s="41"/>
      <c r="M294" s="35"/>
      <c r="O294" s="35"/>
      <c r="P294" s="35"/>
      <c r="Q294" s="35"/>
      <c r="R294" s="35"/>
      <c r="S294" s="35"/>
      <c r="T294" s="35"/>
      <c r="U294" s="35"/>
      <c r="V294" s="35"/>
      <c r="W294" s="35"/>
      <c r="X294" s="35"/>
      <c r="Y294" s="35"/>
      <c r="Z294" s="35"/>
      <c r="AA294" s="35"/>
      <c r="AB294" s="35"/>
      <c r="AC294" s="35"/>
      <c r="AD294" s="35"/>
      <c r="AE294" s="35"/>
    </row>
  </sheetData>
  <sheetProtection sheet="1" autoFilter="0" formatColumns="0" formatRows="0" objects="1" scenarios="1" spinCount="100000" saltValue="4mW+LWy+vKy89Lbu4Q7pdnAJpbHT2lT+FO2dWNrj235/0XYsmcfyX1/B1rhh3Ga2yX6JB6FdjlQ1ZW4TeHif+g==" hashValue="eDoXs4Ucb8iJJUDni75hOTZGBNYwWsU48TOyprU7hwIyTbY7pv/UvWpMAHdpy//lBjBJkArPbnZhOz3g5DzSwQ==" algorithmName="SHA-512" password="CC35"/>
  <autoFilter ref="C115:K29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1900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ROUND((SUM(BE116:BE359)),  2)</f>
        <v>0</v>
      </c>
      <c r="G33" s="35"/>
      <c r="H33" s="35"/>
      <c r="I33" s="162">
        <v>0.20999999999999999</v>
      </c>
      <c r="J33" s="161">
        <f>ROUND(((SUM(BE116:BE359))*I33),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ROUND((SUM(BF116:BF359)),  2)</f>
        <v>0</v>
      </c>
      <c r="G34" s="35"/>
      <c r="H34" s="35"/>
      <c r="I34" s="162">
        <v>0.12</v>
      </c>
      <c r="J34" s="161">
        <f>ROUND(((SUM(BF116:BF359))*I34),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ROUND((SUM(BG116:BG359)),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ROUND((SUM(BH116:BH359)),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ROUND((SUM(BI116:BI359)),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SUM(P117:P359)</f>
        <v>0</v>
      </c>
      <c r="Q116" s="101"/>
      <c r="R116" s="207">
        <f>SUM(R117:R359)</f>
        <v>0</v>
      </c>
      <c r="S116" s="101"/>
      <c r="T116" s="208">
        <f>SUM(T117:T359)</f>
        <v>0</v>
      </c>
      <c r="U116" s="35"/>
      <c r="V116" s="35"/>
      <c r="W116" s="35"/>
      <c r="X116" s="35"/>
      <c r="Y116" s="35"/>
      <c r="Z116" s="35"/>
      <c r="AA116" s="35"/>
      <c r="AB116" s="35"/>
      <c r="AC116" s="35"/>
      <c r="AD116" s="35"/>
      <c r="AE116" s="35"/>
      <c r="AT116" s="14" t="s">
        <v>72</v>
      </c>
      <c r="AU116" s="14" t="s">
        <v>219</v>
      </c>
      <c r="BK116" s="209">
        <f>SUM(BK117:BK359)</f>
        <v>0</v>
      </c>
    </row>
    <row r="117" s="2" customFormat="1" ht="62.7" customHeight="1">
      <c r="A117" s="35"/>
      <c r="B117" s="36"/>
      <c r="C117" s="224" t="s">
        <v>80</v>
      </c>
      <c r="D117" s="224" t="s">
        <v>239</v>
      </c>
      <c r="E117" s="225" t="s">
        <v>1480</v>
      </c>
      <c r="F117" s="226" t="s">
        <v>1481</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1482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1483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1484</v>
      </c>
      <c r="F123" s="226" t="s">
        <v>1485</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1485</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1780</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1901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1902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1903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1905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1906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1907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1908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1495</v>
      </c>
      <c r="F150" s="226" t="s">
        <v>1496</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1497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1909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1499</v>
      </c>
      <c r="F153" s="226" t="s">
        <v>1500</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1910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1505</v>
      </c>
      <c r="F162" s="226" t="s">
        <v>1506</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1507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1914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1915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1916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1917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1513</v>
      </c>
      <c r="F177" s="226" t="s">
        <v>1514</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1514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1918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1919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1920</v>
      </c>
      <c r="F183" s="226" t="s">
        <v>1921</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1922</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1923</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1517</v>
      </c>
      <c r="F186" s="226" t="s">
        <v>1518</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1519</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1924</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1521</v>
      </c>
      <c r="F189" s="226" t="s">
        <v>1522</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1522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1925</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1926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1233</v>
      </c>
      <c r="F195" s="226" t="s">
        <v>1234</v>
      </c>
      <c r="G195" s="227" t="s">
        <v>1</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1236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1926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1525</v>
      </c>
      <c r="F198" s="226" t="s">
        <v>1526</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1526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1926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1249</v>
      </c>
      <c r="F201" s="226" t="s">
        <v>1250</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1527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1254</v>
      </c>
      <c r="F204" s="226" t="s">
        <v>1255</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1257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1927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1529</v>
      </c>
      <c r="F207" s="226" t="s">
        <v>1530</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1531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1928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1225</v>
      </c>
      <c r="F210" s="226" t="s">
        <v>1226</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1929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1804</v>
      </c>
      <c r="F213" s="226" t="s">
        <v>1805</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1806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1930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1534</v>
      </c>
      <c r="F216" s="226" t="s">
        <v>1535</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1536</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1931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1538</v>
      </c>
      <c r="F219" s="226" t="s">
        <v>1539</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1540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1932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1542</v>
      </c>
      <c r="F222" s="226" t="s">
        <v>1543</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1327</v>
      </c>
    </row>
    <row r="223" s="2" customFormat="1">
      <c r="A223" s="35"/>
      <c r="B223" s="36"/>
      <c r="C223" s="37"/>
      <c r="D223" s="238" t="s">
        <v>244</v>
      </c>
      <c r="E223" s="37"/>
      <c r="F223" s="239" t="s">
        <v>1544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1933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1546</v>
      </c>
      <c r="F225" s="226" t="s">
        <v>1547</v>
      </c>
      <c r="G225" s="227" t="s">
        <v>1178</v>
      </c>
      <c r="H225" s="228">
        <v>7.3890000000000002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1331</v>
      </c>
    </row>
    <row r="226" s="2" customFormat="1">
      <c r="A226" s="35"/>
      <c r="B226" s="36"/>
      <c r="C226" s="37"/>
      <c r="D226" s="238" t="s">
        <v>244</v>
      </c>
      <c r="E226" s="37"/>
      <c r="F226" s="239" t="s">
        <v>1548</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1934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78" customHeight="1">
      <c r="A228" s="35"/>
      <c r="B228" s="36"/>
      <c r="C228" s="224" t="s">
        <v>484</v>
      </c>
      <c r="D228" s="224" t="s">
        <v>239</v>
      </c>
      <c r="E228" s="225" t="s">
        <v>1811</v>
      </c>
      <c r="F228" s="226" t="s">
        <v>1812</v>
      </c>
      <c r="G228" s="227" t="s">
        <v>242</v>
      </c>
      <c r="H228" s="228">
        <v>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1291</v>
      </c>
    </row>
    <row r="229" s="2" customFormat="1">
      <c r="A229" s="35"/>
      <c r="B229" s="36"/>
      <c r="C229" s="37"/>
      <c r="D229" s="238" t="s">
        <v>244</v>
      </c>
      <c r="E229" s="37"/>
      <c r="F229" s="239" t="s">
        <v>1813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1655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4.25" customHeight="1">
      <c r="A231" s="35"/>
      <c r="B231" s="36"/>
      <c r="C231" s="224" t="s">
        <v>493</v>
      </c>
      <c r="D231" s="224" t="s">
        <v>239</v>
      </c>
      <c r="E231" s="225" t="s">
        <v>1550</v>
      </c>
      <c r="F231" s="226" t="s">
        <v>1551</v>
      </c>
      <c r="G231" s="227" t="s">
        <v>327</v>
      </c>
      <c r="H231" s="228">
        <v>15</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1551</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1935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9.05" customHeight="1">
      <c r="A234" s="35"/>
      <c r="B234" s="36"/>
      <c r="C234" s="224" t="s">
        <v>489</v>
      </c>
      <c r="D234" s="224" t="s">
        <v>239</v>
      </c>
      <c r="E234" s="225" t="s">
        <v>1553</v>
      </c>
      <c r="F234" s="226" t="s">
        <v>1554</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1309</v>
      </c>
    </row>
    <row r="235" s="2" customFormat="1">
      <c r="A235" s="35"/>
      <c r="B235" s="36"/>
      <c r="C235" s="37"/>
      <c r="D235" s="238" t="s">
        <v>244</v>
      </c>
      <c r="E235" s="37"/>
      <c r="F235" s="239" t="s">
        <v>1554</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1935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76.35" customHeight="1">
      <c r="A237" s="35"/>
      <c r="B237" s="36"/>
      <c r="C237" s="224" t="s">
        <v>1105</v>
      </c>
      <c r="D237" s="224" t="s">
        <v>239</v>
      </c>
      <c r="E237" s="225" t="s">
        <v>1555</v>
      </c>
      <c r="F237" s="226" t="s">
        <v>1556</v>
      </c>
      <c r="G237" s="227" t="s">
        <v>242</v>
      </c>
      <c r="H237" s="228">
        <v>22</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1317</v>
      </c>
    </row>
    <row r="238" s="2" customFormat="1">
      <c r="A238" s="35"/>
      <c r="B238" s="36"/>
      <c r="C238" s="37"/>
      <c r="D238" s="238" t="s">
        <v>244</v>
      </c>
      <c r="E238" s="37"/>
      <c r="F238" s="239" t="s">
        <v>1556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ht="24.15" customHeight="1">
      <c r="A239" s="35"/>
      <c r="B239" s="36"/>
      <c r="C239" s="243" t="s">
        <v>1110</v>
      </c>
      <c r="D239" s="243" t="s">
        <v>246</v>
      </c>
      <c r="E239" s="244" t="s">
        <v>1557</v>
      </c>
      <c r="F239" s="245" t="s">
        <v>1558</v>
      </c>
      <c r="G239" s="246" t="s">
        <v>242</v>
      </c>
      <c r="H239" s="247">
        <v>22</v>
      </c>
      <c r="I239" s="248"/>
      <c r="J239" s="249">
        <f>ROUND(I239*H239,2)</f>
        <v>0</v>
      </c>
      <c r="K239" s="250"/>
      <c r="L239" s="251"/>
      <c r="M239" s="252" t="s">
        <v>1</v>
      </c>
      <c r="N239" s="253" t="s">
        <v>38</v>
      </c>
      <c r="O239" s="88"/>
      <c r="P239" s="234">
        <f>O239*H239</f>
        <v>0</v>
      </c>
      <c r="Q239" s="234">
        <v>0</v>
      </c>
      <c r="R239" s="234">
        <f>Q239*H239</f>
        <v>0</v>
      </c>
      <c r="S239" s="234">
        <v>0</v>
      </c>
      <c r="T239" s="235">
        <f>S239*H239</f>
        <v>0</v>
      </c>
      <c r="U239" s="35"/>
      <c r="V239" s="35"/>
      <c r="W239" s="35"/>
      <c r="X239" s="35"/>
      <c r="Y239" s="35"/>
      <c r="Z239" s="35"/>
      <c r="AA239" s="35"/>
      <c r="AB239" s="35"/>
      <c r="AC239" s="35"/>
      <c r="AD239" s="35"/>
      <c r="AE239" s="35"/>
      <c r="AR239" s="236" t="s">
        <v>277</v>
      </c>
      <c r="AT239" s="236" t="s">
        <v>246</v>
      </c>
      <c r="AU239" s="236" t="s">
        <v>73</v>
      </c>
      <c r="AY239" s="14" t="s">
        <v>238</v>
      </c>
      <c r="BE239" s="237">
        <f>IF(N239="základní",J239,0)</f>
        <v>0</v>
      </c>
      <c r="BF239" s="237">
        <f>IF(N239="snížená",J239,0)</f>
        <v>0</v>
      </c>
      <c r="BG239" s="237">
        <f>IF(N239="zákl. přenesená",J239,0)</f>
        <v>0</v>
      </c>
      <c r="BH239" s="237">
        <f>IF(N239="sníž. přenesená",J239,0)</f>
        <v>0</v>
      </c>
      <c r="BI239" s="237">
        <f>IF(N239="nulová",J239,0)</f>
        <v>0</v>
      </c>
      <c r="BJ239" s="14" t="s">
        <v>80</v>
      </c>
      <c r="BK239" s="237">
        <f>ROUND(I239*H239,2)</f>
        <v>0</v>
      </c>
      <c r="BL239" s="14" t="s">
        <v>258</v>
      </c>
      <c r="BM239" s="236" t="s">
        <v>1346</v>
      </c>
    </row>
    <row r="240" s="2" customFormat="1">
      <c r="A240" s="35"/>
      <c r="B240" s="36"/>
      <c r="C240" s="37"/>
      <c r="D240" s="238" t="s">
        <v>244</v>
      </c>
      <c r="E240" s="37"/>
      <c r="F240" s="239" t="s">
        <v>1558</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244</v>
      </c>
      <c r="AU240" s="14" t="s">
        <v>73</v>
      </c>
    </row>
    <row r="241" s="2" customFormat="1" ht="76.35" customHeight="1">
      <c r="A241" s="35"/>
      <c r="B241" s="36"/>
      <c r="C241" s="224" t="s">
        <v>1116</v>
      </c>
      <c r="D241" s="224" t="s">
        <v>239</v>
      </c>
      <c r="E241" s="225" t="s">
        <v>1559</v>
      </c>
      <c r="F241" s="226" t="s">
        <v>1560</v>
      </c>
      <c r="G241" s="227" t="s">
        <v>242</v>
      </c>
      <c r="H241" s="228">
        <v>72</v>
      </c>
      <c r="I241" s="229"/>
      <c r="J241" s="230">
        <f>ROUND(I241*H241,2)</f>
        <v>0</v>
      </c>
      <c r="K241" s="231"/>
      <c r="L241" s="41"/>
      <c r="M241" s="232" t="s">
        <v>1</v>
      </c>
      <c r="N241" s="23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258</v>
      </c>
      <c r="AT241" s="236" t="s">
        <v>239</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1348</v>
      </c>
    </row>
    <row r="242" s="2" customFormat="1">
      <c r="A242" s="35"/>
      <c r="B242" s="36"/>
      <c r="C242" s="37"/>
      <c r="D242" s="238" t="s">
        <v>244</v>
      </c>
      <c r="E242" s="37"/>
      <c r="F242" s="239" t="s">
        <v>1561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1936</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43" t="s">
        <v>1121</v>
      </c>
      <c r="D244" s="243" t="s">
        <v>246</v>
      </c>
      <c r="E244" s="244" t="s">
        <v>1563</v>
      </c>
      <c r="F244" s="245" t="s">
        <v>1564</v>
      </c>
      <c r="G244" s="246" t="s">
        <v>242</v>
      </c>
      <c r="H244" s="247">
        <v>72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1352</v>
      </c>
    </row>
    <row r="245" s="2" customFormat="1">
      <c r="A245" s="35"/>
      <c r="B245" s="36"/>
      <c r="C245" s="37"/>
      <c r="D245" s="238" t="s">
        <v>244</v>
      </c>
      <c r="E245" s="37"/>
      <c r="F245" s="239" t="s">
        <v>1564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ht="66.75" customHeight="1">
      <c r="A246" s="35"/>
      <c r="B246" s="36"/>
      <c r="C246" s="224" t="s">
        <v>1235</v>
      </c>
      <c r="D246" s="224" t="s">
        <v>239</v>
      </c>
      <c r="E246" s="225" t="s">
        <v>1176</v>
      </c>
      <c r="F246" s="226" t="s">
        <v>1177</v>
      </c>
      <c r="G246" s="227" t="s">
        <v>1178</v>
      </c>
      <c r="H246" s="228">
        <v>1.796</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1362</v>
      </c>
    </row>
    <row r="247" s="2" customFormat="1">
      <c r="A247" s="35"/>
      <c r="B247" s="36"/>
      <c r="C247" s="37"/>
      <c r="D247" s="238" t="s">
        <v>244</v>
      </c>
      <c r="E247" s="37"/>
      <c r="F247" s="239" t="s">
        <v>1179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1937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1355</v>
      </c>
      <c r="D249" s="224" t="s">
        <v>239</v>
      </c>
      <c r="E249" s="225" t="s">
        <v>1186</v>
      </c>
      <c r="F249" s="226" t="s">
        <v>1187</v>
      </c>
      <c r="G249" s="227" t="s">
        <v>1178</v>
      </c>
      <c r="H249" s="228">
        <v>8.9800000000000004</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1367</v>
      </c>
    </row>
    <row r="250" s="2" customFormat="1">
      <c r="A250" s="35"/>
      <c r="B250" s="36"/>
      <c r="C250" s="37"/>
      <c r="D250" s="238" t="s">
        <v>244</v>
      </c>
      <c r="E250" s="37"/>
      <c r="F250" s="239" t="s">
        <v>1188</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ht="62.7" customHeight="1">
      <c r="A251" s="35"/>
      <c r="B251" s="36"/>
      <c r="C251" s="224" t="s">
        <v>1238</v>
      </c>
      <c r="D251" s="224" t="s">
        <v>239</v>
      </c>
      <c r="E251" s="225" t="s">
        <v>1571</v>
      </c>
      <c r="F251" s="226" t="s">
        <v>1572</v>
      </c>
      <c r="G251" s="227" t="s">
        <v>242</v>
      </c>
      <c r="H251" s="228">
        <v>146</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258</v>
      </c>
      <c r="AT251" s="236" t="s">
        <v>239</v>
      </c>
      <c r="AU251" s="236" t="s">
        <v>73</v>
      </c>
      <c r="AY251" s="14" t="s">
        <v>238</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258</v>
      </c>
      <c r="BM251" s="236" t="s">
        <v>1371</v>
      </c>
    </row>
    <row r="252" s="2" customFormat="1">
      <c r="A252" s="35"/>
      <c r="B252" s="36"/>
      <c r="C252" s="37"/>
      <c r="D252" s="238" t="s">
        <v>244</v>
      </c>
      <c r="E252" s="37"/>
      <c r="F252" s="239" t="s">
        <v>1572</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244</v>
      </c>
      <c r="AU252" s="14" t="s">
        <v>73</v>
      </c>
    </row>
    <row r="253" s="2" customFormat="1">
      <c r="A253" s="35"/>
      <c r="B253" s="36"/>
      <c r="C253" s="37"/>
      <c r="D253" s="238" t="s">
        <v>993</v>
      </c>
      <c r="E253" s="37"/>
      <c r="F253" s="265" t="s">
        <v>1938</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993</v>
      </c>
      <c r="AU253" s="14" t="s">
        <v>73</v>
      </c>
    </row>
    <row r="254" s="2" customFormat="1" ht="24.15" customHeight="1">
      <c r="A254" s="35"/>
      <c r="B254" s="36"/>
      <c r="C254" s="224" t="s">
        <v>1364</v>
      </c>
      <c r="D254" s="224" t="s">
        <v>239</v>
      </c>
      <c r="E254" s="225" t="s">
        <v>1574</v>
      </c>
      <c r="F254" s="226" t="s">
        <v>1575</v>
      </c>
      <c r="G254" s="227" t="s">
        <v>242</v>
      </c>
      <c r="H254" s="228">
        <v>24</v>
      </c>
      <c r="I254" s="229"/>
      <c r="J254" s="230">
        <f>ROUND(I254*H254,2)</f>
        <v>0</v>
      </c>
      <c r="K254" s="231"/>
      <c r="L254" s="41"/>
      <c r="M254" s="232" t="s">
        <v>1</v>
      </c>
      <c r="N254" s="23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258</v>
      </c>
      <c r="AT254" s="236" t="s">
        <v>239</v>
      </c>
      <c r="AU254" s="236" t="s">
        <v>73</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1376</v>
      </c>
    </row>
    <row r="255" s="2" customFormat="1">
      <c r="A255" s="35"/>
      <c r="B255" s="36"/>
      <c r="C255" s="37"/>
      <c r="D255" s="238" t="s">
        <v>244</v>
      </c>
      <c r="E255" s="37"/>
      <c r="F255" s="239" t="s">
        <v>1575</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73</v>
      </c>
    </row>
    <row r="256" s="2" customFormat="1">
      <c r="A256" s="35"/>
      <c r="B256" s="36"/>
      <c r="C256" s="37"/>
      <c r="D256" s="238" t="s">
        <v>993</v>
      </c>
      <c r="E256" s="37"/>
      <c r="F256" s="265" t="s">
        <v>1818</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993</v>
      </c>
      <c r="AU256" s="14" t="s">
        <v>73</v>
      </c>
    </row>
    <row r="257" s="2" customFormat="1" ht="76.35" customHeight="1">
      <c r="A257" s="35"/>
      <c r="B257" s="36"/>
      <c r="C257" s="224" t="s">
        <v>1242</v>
      </c>
      <c r="D257" s="224" t="s">
        <v>239</v>
      </c>
      <c r="E257" s="225" t="s">
        <v>1100</v>
      </c>
      <c r="F257" s="226" t="s">
        <v>1101</v>
      </c>
      <c r="G257" s="227" t="s">
        <v>242</v>
      </c>
      <c r="H257" s="228">
        <v>24</v>
      </c>
      <c r="I257" s="229"/>
      <c r="J257" s="230">
        <f>ROUND(I257*H257,2)</f>
        <v>0</v>
      </c>
      <c r="K257" s="231"/>
      <c r="L257" s="41"/>
      <c r="M257" s="232" t="s">
        <v>1</v>
      </c>
      <c r="N257" s="233" t="s">
        <v>38</v>
      </c>
      <c r="O257" s="88"/>
      <c r="P257" s="234">
        <f>O257*H257</f>
        <v>0</v>
      </c>
      <c r="Q257" s="234">
        <v>0</v>
      </c>
      <c r="R257" s="234">
        <f>Q257*H257</f>
        <v>0</v>
      </c>
      <c r="S257" s="234">
        <v>0</v>
      </c>
      <c r="T257" s="235">
        <f>S257*H257</f>
        <v>0</v>
      </c>
      <c r="U257" s="35"/>
      <c r="V257" s="35"/>
      <c r="W257" s="35"/>
      <c r="X257" s="35"/>
      <c r="Y257" s="35"/>
      <c r="Z257" s="35"/>
      <c r="AA257" s="35"/>
      <c r="AB257" s="35"/>
      <c r="AC257" s="35"/>
      <c r="AD257" s="35"/>
      <c r="AE257" s="35"/>
      <c r="AR257" s="236" t="s">
        <v>258</v>
      </c>
      <c r="AT257" s="236" t="s">
        <v>239</v>
      </c>
      <c r="AU257" s="236" t="s">
        <v>73</v>
      </c>
      <c r="AY257" s="14" t="s">
        <v>238</v>
      </c>
      <c r="BE257" s="237">
        <f>IF(N257="základní",J257,0)</f>
        <v>0</v>
      </c>
      <c r="BF257" s="237">
        <f>IF(N257="snížená",J257,0)</f>
        <v>0</v>
      </c>
      <c r="BG257" s="237">
        <f>IF(N257="zákl. přenesená",J257,0)</f>
        <v>0</v>
      </c>
      <c r="BH257" s="237">
        <f>IF(N257="sníž. přenesená",J257,0)</f>
        <v>0</v>
      </c>
      <c r="BI257" s="237">
        <f>IF(N257="nulová",J257,0)</f>
        <v>0</v>
      </c>
      <c r="BJ257" s="14" t="s">
        <v>80</v>
      </c>
      <c r="BK257" s="237">
        <f>ROUND(I257*H257,2)</f>
        <v>0</v>
      </c>
      <c r="BL257" s="14" t="s">
        <v>258</v>
      </c>
      <c r="BM257" s="236" t="s">
        <v>1380</v>
      </c>
    </row>
    <row r="258" s="2" customFormat="1">
      <c r="A258" s="35"/>
      <c r="B258" s="36"/>
      <c r="C258" s="37"/>
      <c r="D258" s="238" t="s">
        <v>244</v>
      </c>
      <c r="E258" s="37"/>
      <c r="F258" s="239" t="s">
        <v>1103</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244</v>
      </c>
      <c r="AU258" s="14" t="s">
        <v>73</v>
      </c>
    </row>
    <row r="259" s="2" customFormat="1">
      <c r="A259" s="35"/>
      <c r="B259" s="36"/>
      <c r="C259" s="37"/>
      <c r="D259" s="238" t="s">
        <v>993</v>
      </c>
      <c r="E259" s="37"/>
      <c r="F259" s="265" t="s">
        <v>1819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993</v>
      </c>
      <c r="AU259" s="14" t="s">
        <v>73</v>
      </c>
    </row>
    <row r="260" s="2" customFormat="1" ht="33" customHeight="1">
      <c r="A260" s="35"/>
      <c r="B260" s="36"/>
      <c r="C260" s="224" t="s">
        <v>1373</v>
      </c>
      <c r="D260" s="224" t="s">
        <v>239</v>
      </c>
      <c r="E260" s="225" t="s">
        <v>342</v>
      </c>
      <c r="F260" s="226" t="s">
        <v>343</v>
      </c>
      <c r="G260" s="227" t="s">
        <v>242</v>
      </c>
      <c r="H260" s="228">
        <v>48</v>
      </c>
      <c r="I260" s="229"/>
      <c r="J260" s="230">
        <f>ROUND(I260*H260,2)</f>
        <v>0</v>
      </c>
      <c r="K260" s="231"/>
      <c r="L260" s="41"/>
      <c r="M260" s="232" t="s">
        <v>1</v>
      </c>
      <c r="N260" s="23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258</v>
      </c>
      <c r="AT260" s="236" t="s">
        <v>239</v>
      </c>
      <c r="AU260" s="236" t="s">
        <v>73</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1385</v>
      </c>
    </row>
    <row r="261" s="2" customFormat="1">
      <c r="A261" s="35"/>
      <c r="B261" s="36"/>
      <c r="C261" s="37"/>
      <c r="D261" s="238" t="s">
        <v>244</v>
      </c>
      <c r="E261" s="37"/>
      <c r="F261" s="239" t="s">
        <v>343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73</v>
      </c>
    </row>
    <row r="262" s="2" customFormat="1">
      <c r="A262" s="35"/>
      <c r="B262" s="36"/>
      <c r="C262" s="37"/>
      <c r="D262" s="238" t="s">
        <v>993</v>
      </c>
      <c r="E262" s="37"/>
      <c r="F262" s="265" t="s">
        <v>1820</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993</v>
      </c>
      <c r="AU262" s="14" t="s">
        <v>73</v>
      </c>
    </row>
    <row r="263" s="2" customFormat="1" ht="66.75" customHeight="1">
      <c r="A263" s="35"/>
      <c r="B263" s="36"/>
      <c r="C263" s="224" t="s">
        <v>1245</v>
      </c>
      <c r="D263" s="224" t="s">
        <v>239</v>
      </c>
      <c r="E263" s="225" t="s">
        <v>1229</v>
      </c>
      <c r="F263" s="226" t="s">
        <v>1230</v>
      </c>
      <c r="G263" s="227" t="s">
        <v>1178</v>
      </c>
      <c r="H263" s="228">
        <v>79.093999999999994</v>
      </c>
      <c r="I263" s="229"/>
      <c r="J263" s="230">
        <f>ROUND(I263*H263,2)</f>
        <v>0</v>
      </c>
      <c r="K263" s="231"/>
      <c r="L263" s="41"/>
      <c r="M263" s="232" t="s">
        <v>1</v>
      </c>
      <c r="N263" s="233" t="s">
        <v>38</v>
      </c>
      <c r="O263" s="88"/>
      <c r="P263" s="234">
        <f>O263*H263</f>
        <v>0</v>
      </c>
      <c r="Q263" s="234">
        <v>0</v>
      </c>
      <c r="R263" s="234">
        <f>Q263*H263</f>
        <v>0</v>
      </c>
      <c r="S263" s="234">
        <v>0</v>
      </c>
      <c r="T263" s="235">
        <f>S263*H263</f>
        <v>0</v>
      </c>
      <c r="U263" s="35"/>
      <c r="V263" s="35"/>
      <c r="W263" s="35"/>
      <c r="X263" s="35"/>
      <c r="Y263" s="35"/>
      <c r="Z263" s="35"/>
      <c r="AA263" s="35"/>
      <c r="AB263" s="35"/>
      <c r="AC263" s="35"/>
      <c r="AD263" s="35"/>
      <c r="AE263" s="35"/>
      <c r="AR263" s="236" t="s">
        <v>258</v>
      </c>
      <c r="AT263" s="236" t="s">
        <v>239</v>
      </c>
      <c r="AU263" s="236" t="s">
        <v>73</v>
      </c>
      <c r="AY263" s="14" t="s">
        <v>238</v>
      </c>
      <c r="BE263" s="237">
        <f>IF(N263="základní",J263,0)</f>
        <v>0</v>
      </c>
      <c r="BF263" s="237">
        <f>IF(N263="snížená",J263,0)</f>
        <v>0</v>
      </c>
      <c r="BG263" s="237">
        <f>IF(N263="zákl. přenesená",J263,0)</f>
        <v>0</v>
      </c>
      <c r="BH263" s="237">
        <f>IF(N263="sníž. přenesená",J263,0)</f>
        <v>0</v>
      </c>
      <c r="BI263" s="237">
        <f>IF(N263="nulová",J263,0)</f>
        <v>0</v>
      </c>
      <c r="BJ263" s="14" t="s">
        <v>80</v>
      </c>
      <c r="BK263" s="237">
        <f>ROUND(I263*H263,2)</f>
        <v>0</v>
      </c>
      <c r="BL263" s="14" t="s">
        <v>258</v>
      </c>
      <c r="BM263" s="236" t="s">
        <v>1389</v>
      </c>
    </row>
    <row r="264" s="2" customFormat="1">
      <c r="A264" s="35"/>
      <c r="B264" s="36"/>
      <c r="C264" s="37"/>
      <c r="D264" s="238" t="s">
        <v>244</v>
      </c>
      <c r="E264" s="37"/>
      <c r="F264" s="239" t="s">
        <v>1231</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244</v>
      </c>
      <c r="AU264" s="14" t="s">
        <v>73</v>
      </c>
    </row>
    <row r="265" s="2" customFormat="1">
      <c r="A265" s="35"/>
      <c r="B265" s="36"/>
      <c r="C265" s="37"/>
      <c r="D265" s="238" t="s">
        <v>993</v>
      </c>
      <c r="E265" s="37"/>
      <c r="F265" s="265" t="s">
        <v>1939</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993</v>
      </c>
      <c r="AU265" s="14" t="s">
        <v>73</v>
      </c>
    </row>
    <row r="266" s="2" customFormat="1" ht="66.75" customHeight="1">
      <c r="A266" s="35"/>
      <c r="B266" s="36"/>
      <c r="C266" s="224" t="s">
        <v>1382</v>
      </c>
      <c r="D266" s="224" t="s">
        <v>239</v>
      </c>
      <c r="E266" s="225" t="s">
        <v>1265</v>
      </c>
      <c r="F266" s="226" t="s">
        <v>1266</v>
      </c>
      <c r="G266" s="227" t="s">
        <v>1267</v>
      </c>
      <c r="H266" s="228">
        <v>159</v>
      </c>
      <c r="I266" s="229"/>
      <c r="J266" s="230">
        <f>ROUND(I266*H266,2)</f>
        <v>0</v>
      </c>
      <c r="K266" s="231"/>
      <c r="L266" s="41"/>
      <c r="M266" s="232" t="s">
        <v>1</v>
      </c>
      <c r="N266" s="23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258</v>
      </c>
      <c r="AT266" s="236" t="s">
        <v>239</v>
      </c>
      <c r="AU266" s="236" t="s">
        <v>73</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1583</v>
      </c>
    </row>
    <row r="267" s="2" customFormat="1">
      <c r="A267" s="35"/>
      <c r="B267" s="36"/>
      <c r="C267" s="37"/>
      <c r="D267" s="238" t="s">
        <v>244</v>
      </c>
      <c r="E267" s="37"/>
      <c r="F267" s="239" t="s">
        <v>1268</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73</v>
      </c>
    </row>
    <row r="268" s="2" customFormat="1">
      <c r="A268" s="35"/>
      <c r="B268" s="36"/>
      <c r="C268" s="37"/>
      <c r="D268" s="238" t="s">
        <v>993</v>
      </c>
      <c r="E268" s="37"/>
      <c r="F268" s="265" t="s">
        <v>1940</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993</v>
      </c>
      <c r="AU268" s="14" t="s">
        <v>73</v>
      </c>
    </row>
    <row r="269" s="2" customFormat="1" ht="66.75" customHeight="1">
      <c r="A269" s="35"/>
      <c r="B269" s="36"/>
      <c r="C269" s="224" t="s">
        <v>1247</v>
      </c>
      <c r="D269" s="224" t="s">
        <v>239</v>
      </c>
      <c r="E269" s="225" t="s">
        <v>1270</v>
      </c>
      <c r="F269" s="226" t="s">
        <v>1271</v>
      </c>
      <c r="G269" s="227" t="s">
        <v>1267</v>
      </c>
      <c r="H269" s="228">
        <v>24</v>
      </c>
      <c r="I269" s="229"/>
      <c r="J269" s="230">
        <f>ROUND(I269*H269,2)</f>
        <v>0</v>
      </c>
      <c r="K269" s="231"/>
      <c r="L269" s="41"/>
      <c r="M269" s="232" t="s">
        <v>1</v>
      </c>
      <c r="N269" s="233" t="s">
        <v>38</v>
      </c>
      <c r="O269" s="88"/>
      <c r="P269" s="234">
        <f>O269*H269</f>
        <v>0</v>
      </c>
      <c r="Q269" s="234">
        <v>0</v>
      </c>
      <c r="R269" s="234">
        <f>Q269*H269</f>
        <v>0</v>
      </c>
      <c r="S269" s="234">
        <v>0</v>
      </c>
      <c r="T269" s="235">
        <f>S269*H269</f>
        <v>0</v>
      </c>
      <c r="U269" s="35"/>
      <c r="V269" s="35"/>
      <c r="W269" s="35"/>
      <c r="X269" s="35"/>
      <c r="Y269" s="35"/>
      <c r="Z269" s="35"/>
      <c r="AA269" s="35"/>
      <c r="AB269" s="35"/>
      <c r="AC269" s="35"/>
      <c r="AD269" s="35"/>
      <c r="AE269" s="35"/>
      <c r="AR269" s="236" t="s">
        <v>258</v>
      </c>
      <c r="AT269" s="236" t="s">
        <v>239</v>
      </c>
      <c r="AU269" s="236" t="s">
        <v>73</v>
      </c>
      <c r="AY269" s="14" t="s">
        <v>238</v>
      </c>
      <c r="BE269" s="237">
        <f>IF(N269="základní",J269,0)</f>
        <v>0</v>
      </c>
      <c r="BF269" s="237">
        <f>IF(N269="snížená",J269,0)</f>
        <v>0</v>
      </c>
      <c r="BG269" s="237">
        <f>IF(N269="zákl. přenesená",J269,0)</f>
        <v>0</v>
      </c>
      <c r="BH269" s="237">
        <f>IF(N269="sníž. přenesená",J269,0)</f>
        <v>0</v>
      </c>
      <c r="BI269" s="237">
        <f>IF(N269="nulová",J269,0)</f>
        <v>0</v>
      </c>
      <c r="BJ269" s="14" t="s">
        <v>80</v>
      </c>
      <c r="BK269" s="237">
        <f>ROUND(I269*H269,2)</f>
        <v>0</v>
      </c>
      <c r="BL269" s="14" t="s">
        <v>258</v>
      </c>
      <c r="BM269" s="236" t="s">
        <v>1398</v>
      </c>
    </row>
    <row r="270" s="2" customFormat="1">
      <c r="A270" s="35"/>
      <c r="B270" s="36"/>
      <c r="C270" s="37"/>
      <c r="D270" s="238" t="s">
        <v>244</v>
      </c>
      <c r="E270" s="37"/>
      <c r="F270" s="239" t="s">
        <v>1273</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244</v>
      </c>
      <c r="AU270" s="14" t="s">
        <v>73</v>
      </c>
    </row>
    <row r="271" s="2" customFormat="1">
      <c r="A271" s="35"/>
      <c r="B271" s="36"/>
      <c r="C271" s="37"/>
      <c r="D271" s="238" t="s">
        <v>993</v>
      </c>
      <c r="E271" s="37"/>
      <c r="F271" s="265" t="s">
        <v>1823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993</v>
      </c>
      <c r="AU271" s="14" t="s">
        <v>73</v>
      </c>
    </row>
    <row r="272" s="2" customFormat="1" ht="76.35" customHeight="1">
      <c r="A272" s="35"/>
      <c r="B272" s="36"/>
      <c r="C272" s="224" t="s">
        <v>1391</v>
      </c>
      <c r="D272" s="224" t="s">
        <v>239</v>
      </c>
      <c r="E272" s="225" t="s">
        <v>1275</v>
      </c>
      <c r="F272" s="226" t="s">
        <v>1276</v>
      </c>
      <c r="G272" s="227" t="s">
        <v>249</v>
      </c>
      <c r="H272" s="228">
        <v>150</v>
      </c>
      <c r="I272" s="229"/>
      <c r="J272" s="230">
        <f>ROUND(I272*H272,2)</f>
        <v>0</v>
      </c>
      <c r="K272" s="231"/>
      <c r="L272" s="41"/>
      <c r="M272" s="232" t="s">
        <v>1</v>
      </c>
      <c r="N272" s="23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258</v>
      </c>
      <c r="AT272" s="236" t="s">
        <v>239</v>
      </c>
      <c r="AU272" s="236" t="s">
        <v>73</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1403</v>
      </c>
    </row>
    <row r="273" s="2" customFormat="1">
      <c r="A273" s="35"/>
      <c r="B273" s="36"/>
      <c r="C273" s="37"/>
      <c r="D273" s="238" t="s">
        <v>244</v>
      </c>
      <c r="E273" s="37"/>
      <c r="F273" s="239" t="s">
        <v>1278</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73</v>
      </c>
    </row>
    <row r="274" s="2" customFormat="1">
      <c r="A274" s="35"/>
      <c r="B274" s="36"/>
      <c r="C274" s="37"/>
      <c r="D274" s="238" t="s">
        <v>993</v>
      </c>
      <c r="E274" s="37"/>
      <c r="F274" s="265" t="s">
        <v>1824</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993</v>
      </c>
      <c r="AU274" s="14" t="s">
        <v>73</v>
      </c>
    </row>
    <row r="275" s="2" customFormat="1" ht="76.35" customHeight="1">
      <c r="A275" s="35"/>
      <c r="B275" s="36"/>
      <c r="C275" s="224" t="s">
        <v>1251</v>
      </c>
      <c r="D275" s="224" t="s">
        <v>239</v>
      </c>
      <c r="E275" s="225" t="s">
        <v>1280</v>
      </c>
      <c r="F275" s="226" t="s">
        <v>1281</v>
      </c>
      <c r="G275" s="227" t="s">
        <v>249</v>
      </c>
      <c r="H275" s="228">
        <v>150</v>
      </c>
      <c r="I275" s="229"/>
      <c r="J275" s="230">
        <f>ROUND(I275*H275,2)</f>
        <v>0</v>
      </c>
      <c r="K275" s="231"/>
      <c r="L275" s="41"/>
      <c r="M275" s="232" t="s">
        <v>1</v>
      </c>
      <c r="N275" s="233" t="s">
        <v>38</v>
      </c>
      <c r="O275" s="88"/>
      <c r="P275" s="234">
        <f>O275*H275</f>
        <v>0</v>
      </c>
      <c r="Q275" s="234">
        <v>0</v>
      </c>
      <c r="R275" s="234">
        <f>Q275*H275</f>
        <v>0</v>
      </c>
      <c r="S275" s="234">
        <v>0</v>
      </c>
      <c r="T275" s="235">
        <f>S275*H275</f>
        <v>0</v>
      </c>
      <c r="U275" s="35"/>
      <c r="V275" s="35"/>
      <c r="W275" s="35"/>
      <c r="X275" s="35"/>
      <c r="Y275" s="35"/>
      <c r="Z275" s="35"/>
      <c r="AA275" s="35"/>
      <c r="AB275" s="35"/>
      <c r="AC275" s="35"/>
      <c r="AD275" s="35"/>
      <c r="AE275" s="35"/>
      <c r="AR275" s="236" t="s">
        <v>258</v>
      </c>
      <c r="AT275" s="236" t="s">
        <v>239</v>
      </c>
      <c r="AU275" s="236" t="s">
        <v>73</v>
      </c>
      <c r="AY275" s="14" t="s">
        <v>238</v>
      </c>
      <c r="BE275" s="237">
        <f>IF(N275="základní",J275,0)</f>
        <v>0</v>
      </c>
      <c r="BF275" s="237">
        <f>IF(N275="snížená",J275,0)</f>
        <v>0</v>
      </c>
      <c r="BG275" s="237">
        <f>IF(N275="zákl. přenesená",J275,0)</f>
        <v>0</v>
      </c>
      <c r="BH275" s="237">
        <f>IF(N275="sníž. přenesená",J275,0)</f>
        <v>0</v>
      </c>
      <c r="BI275" s="237">
        <f>IF(N275="nulová",J275,0)</f>
        <v>0</v>
      </c>
      <c r="BJ275" s="14" t="s">
        <v>80</v>
      </c>
      <c r="BK275" s="237">
        <f>ROUND(I275*H275,2)</f>
        <v>0</v>
      </c>
      <c r="BL275" s="14" t="s">
        <v>258</v>
      </c>
      <c r="BM275" s="236" t="s">
        <v>1406</v>
      </c>
    </row>
    <row r="276" s="2" customFormat="1">
      <c r="A276" s="35"/>
      <c r="B276" s="36"/>
      <c r="C276" s="37"/>
      <c r="D276" s="238" t="s">
        <v>244</v>
      </c>
      <c r="E276" s="37"/>
      <c r="F276" s="239" t="s">
        <v>1283</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244</v>
      </c>
      <c r="AU276" s="14" t="s">
        <v>73</v>
      </c>
    </row>
    <row r="277" s="2" customFormat="1">
      <c r="A277" s="35"/>
      <c r="B277" s="36"/>
      <c r="C277" s="37"/>
      <c r="D277" s="238" t="s">
        <v>993</v>
      </c>
      <c r="E277" s="37"/>
      <c r="F277" s="265" t="s">
        <v>1824</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993</v>
      </c>
      <c r="AU277" s="14" t="s">
        <v>73</v>
      </c>
    </row>
    <row r="278" s="2" customFormat="1" ht="76.35" customHeight="1">
      <c r="A278" s="35"/>
      <c r="B278" s="36"/>
      <c r="C278" s="224" t="s">
        <v>1400</v>
      </c>
      <c r="D278" s="224" t="s">
        <v>239</v>
      </c>
      <c r="E278" s="225" t="s">
        <v>1584</v>
      </c>
      <c r="F278" s="226" t="s">
        <v>1585</v>
      </c>
      <c r="G278" s="227" t="s">
        <v>249</v>
      </c>
      <c r="H278" s="228">
        <v>1930</v>
      </c>
      <c r="I278" s="229"/>
      <c r="J278" s="230">
        <f>ROUND(I278*H278,2)</f>
        <v>0</v>
      </c>
      <c r="K278" s="231"/>
      <c r="L278" s="41"/>
      <c r="M278" s="232" t="s">
        <v>1</v>
      </c>
      <c r="N278" s="23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258</v>
      </c>
      <c r="AT278" s="236" t="s">
        <v>239</v>
      </c>
      <c r="AU278" s="236" t="s">
        <v>73</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1411</v>
      </c>
    </row>
    <row r="279" s="2" customFormat="1">
      <c r="A279" s="35"/>
      <c r="B279" s="36"/>
      <c r="C279" s="37"/>
      <c r="D279" s="238" t="s">
        <v>244</v>
      </c>
      <c r="E279" s="37"/>
      <c r="F279" s="239" t="s">
        <v>1585</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73</v>
      </c>
    </row>
    <row r="280" s="2" customFormat="1">
      <c r="A280" s="35"/>
      <c r="B280" s="36"/>
      <c r="C280" s="37"/>
      <c r="D280" s="238" t="s">
        <v>993</v>
      </c>
      <c r="E280" s="37"/>
      <c r="F280" s="265" t="s">
        <v>1941</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993</v>
      </c>
      <c r="AU280" s="14" t="s">
        <v>73</v>
      </c>
    </row>
    <row r="281" s="2" customFormat="1" ht="76.35" customHeight="1">
      <c r="A281" s="35"/>
      <c r="B281" s="36"/>
      <c r="C281" s="224" t="s">
        <v>1256</v>
      </c>
      <c r="D281" s="224" t="s">
        <v>239</v>
      </c>
      <c r="E281" s="225" t="s">
        <v>1587</v>
      </c>
      <c r="F281" s="226" t="s">
        <v>1588</v>
      </c>
      <c r="G281" s="227" t="s">
        <v>249</v>
      </c>
      <c r="H281" s="228">
        <v>1930</v>
      </c>
      <c r="I281" s="229"/>
      <c r="J281" s="230">
        <f>ROUND(I281*H281,2)</f>
        <v>0</v>
      </c>
      <c r="K281" s="231"/>
      <c r="L281" s="41"/>
      <c r="M281" s="232" t="s">
        <v>1</v>
      </c>
      <c r="N281" s="233" t="s">
        <v>38</v>
      </c>
      <c r="O281" s="88"/>
      <c r="P281" s="234">
        <f>O281*H281</f>
        <v>0</v>
      </c>
      <c r="Q281" s="234">
        <v>0</v>
      </c>
      <c r="R281" s="234">
        <f>Q281*H281</f>
        <v>0</v>
      </c>
      <c r="S281" s="234">
        <v>0</v>
      </c>
      <c r="T281" s="235">
        <f>S281*H281</f>
        <v>0</v>
      </c>
      <c r="U281" s="35"/>
      <c r="V281" s="35"/>
      <c r="W281" s="35"/>
      <c r="X281" s="35"/>
      <c r="Y281" s="35"/>
      <c r="Z281" s="35"/>
      <c r="AA281" s="35"/>
      <c r="AB281" s="35"/>
      <c r="AC281" s="35"/>
      <c r="AD281" s="35"/>
      <c r="AE281" s="35"/>
      <c r="AR281" s="236" t="s">
        <v>258</v>
      </c>
      <c r="AT281" s="236" t="s">
        <v>239</v>
      </c>
      <c r="AU281" s="236" t="s">
        <v>73</v>
      </c>
      <c r="AY281" s="14" t="s">
        <v>238</v>
      </c>
      <c r="BE281" s="237">
        <f>IF(N281="základní",J281,0)</f>
        <v>0</v>
      </c>
      <c r="BF281" s="237">
        <f>IF(N281="snížená",J281,0)</f>
        <v>0</v>
      </c>
      <c r="BG281" s="237">
        <f>IF(N281="zákl. přenesená",J281,0)</f>
        <v>0</v>
      </c>
      <c r="BH281" s="237">
        <f>IF(N281="sníž. přenesená",J281,0)</f>
        <v>0</v>
      </c>
      <c r="BI281" s="237">
        <f>IF(N281="nulová",J281,0)</f>
        <v>0</v>
      </c>
      <c r="BJ281" s="14" t="s">
        <v>80</v>
      </c>
      <c r="BK281" s="237">
        <f>ROUND(I281*H281,2)</f>
        <v>0</v>
      </c>
      <c r="BL281" s="14" t="s">
        <v>258</v>
      </c>
      <c r="BM281" s="236" t="s">
        <v>1593</v>
      </c>
    </row>
    <row r="282" s="2" customFormat="1">
      <c r="A282" s="35"/>
      <c r="B282" s="36"/>
      <c r="C282" s="37"/>
      <c r="D282" s="238" t="s">
        <v>244</v>
      </c>
      <c r="E282" s="37"/>
      <c r="F282" s="239" t="s">
        <v>1588</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244</v>
      </c>
      <c r="AU282" s="14" t="s">
        <v>73</v>
      </c>
    </row>
    <row r="283" s="2" customFormat="1">
      <c r="A283" s="35"/>
      <c r="B283" s="36"/>
      <c r="C283" s="37"/>
      <c r="D283" s="238" t="s">
        <v>993</v>
      </c>
      <c r="E283" s="37"/>
      <c r="F283" s="265" t="s">
        <v>1941</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993</v>
      </c>
      <c r="AU283" s="14" t="s">
        <v>73</v>
      </c>
    </row>
    <row r="284" s="2" customFormat="1" ht="66.75" customHeight="1">
      <c r="A284" s="35"/>
      <c r="B284" s="36"/>
      <c r="C284" s="224" t="s">
        <v>1408</v>
      </c>
      <c r="D284" s="224" t="s">
        <v>239</v>
      </c>
      <c r="E284" s="225" t="s">
        <v>1589</v>
      </c>
      <c r="F284" s="226" t="s">
        <v>1590</v>
      </c>
      <c r="G284" s="227" t="s">
        <v>249</v>
      </c>
      <c r="H284" s="228">
        <v>1532.6179999999999</v>
      </c>
      <c r="I284" s="229"/>
      <c r="J284" s="230">
        <f>ROUND(I284*H284,2)</f>
        <v>0</v>
      </c>
      <c r="K284" s="231"/>
      <c r="L284" s="41"/>
      <c r="M284" s="232" t="s">
        <v>1</v>
      </c>
      <c r="N284" s="23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258</v>
      </c>
      <c r="AT284" s="236" t="s">
        <v>239</v>
      </c>
      <c r="AU284" s="236" t="s">
        <v>73</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1595</v>
      </c>
    </row>
    <row r="285" s="2" customFormat="1">
      <c r="A285" s="35"/>
      <c r="B285" s="36"/>
      <c r="C285" s="37"/>
      <c r="D285" s="238" t="s">
        <v>244</v>
      </c>
      <c r="E285" s="37"/>
      <c r="F285" s="239" t="s">
        <v>1591</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73</v>
      </c>
    </row>
    <row r="286" s="2" customFormat="1">
      <c r="A286" s="35"/>
      <c r="B286" s="36"/>
      <c r="C286" s="37"/>
      <c r="D286" s="238" t="s">
        <v>993</v>
      </c>
      <c r="E286" s="37"/>
      <c r="F286" s="265" t="s">
        <v>1942</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993</v>
      </c>
      <c r="AU286" s="14" t="s">
        <v>73</v>
      </c>
    </row>
    <row r="287" s="2" customFormat="1" ht="55.5" customHeight="1">
      <c r="A287" s="35"/>
      <c r="B287" s="36"/>
      <c r="C287" s="224" t="s">
        <v>1417</v>
      </c>
      <c r="D287" s="224" t="s">
        <v>239</v>
      </c>
      <c r="E287" s="225" t="s">
        <v>1325</v>
      </c>
      <c r="F287" s="226" t="s">
        <v>1326</v>
      </c>
      <c r="G287" s="227" t="s">
        <v>242</v>
      </c>
      <c r="H287" s="228">
        <v>30</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258</v>
      </c>
      <c r="AT287" s="236" t="s">
        <v>239</v>
      </c>
      <c r="AU287" s="236" t="s">
        <v>73</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1429</v>
      </c>
    </row>
    <row r="288" s="2" customFormat="1">
      <c r="A288" s="35"/>
      <c r="B288" s="36"/>
      <c r="C288" s="37"/>
      <c r="D288" s="238" t="s">
        <v>244</v>
      </c>
      <c r="E288" s="37"/>
      <c r="F288" s="239" t="s">
        <v>1326</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73</v>
      </c>
    </row>
    <row r="289" s="2" customFormat="1">
      <c r="A289" s="35"/>
      <c r="B289" s="36"/>
      <c r="C289" s="37"/>
      <c r="D289" s="238" t="s">
        <v>993</v>
      </c>
      <c r="E289" s="37"/>
      <c r="F289" s="265" t="s">
        <v>1594</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73</v>
      </c>
    </row>
    <row r="290" s="2" customFormat="1" ht="24.15" customHeight="1">
      <c r="A290" s="35"/>
      <c r="B290" s="36"/>
      <c r="C290" s="224" t="s">
        <v>1263</v>
      </c>
      <c r="D290" s="224" t="s">
        <v>239</v>
      </c>
      <c r="E290" s="225" t="s">
        <v>1329</v>
      </c>
      <c r="F290" s="226" t="s">
        <v>1330</v>
      </c>
      <c r="G290" s="227" t="s">
        <v>242</v>
      </c>
      <c r="H290" s="228">
        <v>30</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258</v>
      </c>
      <c r="AT290" s="236" t="s">
        <v>239</v>
      </c>
      <c r="AU290" s="236" t="s">
        <v>73</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1433</v>
      </c>
    </row>
    <row r="291" s="2" customFormat="1">
      <c r="A291" s="35"/>
      <c r="B291" s="36"/>
      <c r="C291" s="37"/>
      <c r="D291" s="238" t="s">
        <v>244</v>
      </c>
      <c r="E291" s="37"/>
      <c r="F291" s="239" t="s">
        <v>1330</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73</v>
      </c>
    </row>
    <row r="292" s="2" customFormat="1">
      <c r="A292" s="35"/>
      <c r="B292" s="36"/>
      <c r="C292" s="37"/>
      <c r="D292" s="238" t="s">
        <v>993</v>
      </c>
      <c r="E292" s="37"/>
      <c r="F292" s="265" t="s">
        <v>1594</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73</v>
      </c>
    </row>
    <row r="293" s="2" customFormat="1" ht="55.5" customHeight="1">
      <c r="A293" s="35"/>
      <c r="B293" s="36"/>
      <c r="C293" s="224" t="s">
        <v>1426</v>
      </c>
      <c r="D293" s="224" t="s">
        <v>239</v>
      </c>
      <c r="E293" s="225" t="s">
        <v>1827</v>
      </c>
      <c r="F293" s="226" t="s">
        <v>1828</v>
      </c>
      <c r="G293" s="227" t="s">
        <v>249</v>
      </c>
      <c r="H293" s="228">
        <v>4.7999999999999998</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258</v>
      </c>
      <c r="AT293" s="236" t="s">
        <v>239</v>
      </c>
      <c r="AU293" s="236" t="s">
        <v>73</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1438</v>
      </c>
    </row>
    <row r="294" s="2" customFormat="1">
      <c r="A294" s="35"/>
      <c r="B294" s="36"/>
      <c r="C294" s="37"/>
      <c r="D294" s="238" t="s">
        <v>244</v>
      </c>
      <c r="E294" s="37"/>
      <c r="F294" s="239" t="s">
        <v>1828</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73</v>
      </c>
    </row>
    <row r="295" s="2" customFormat="1">
      <c r="A295" s="35"/>
      <c r="B295" s="36"/>
      <c r="C295" s="37"/>
      <c r="D295" s="238" t="s">
        <v>993</v>
      </c>
      <c r="E295" s="37"/>
      <c r="F295" s="265" t="s">
        <v>1943</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993</v>
      </c>
      <c r="AU295" s="14" t="s">
        <v>73</v>
      </c>
    </row>
    <row r="296" s="2" customFormat="1" ht="55.5" customHeight="1">
      <c r="A296" s="35"/>
      <c r="B296" s="36"/>
      <c r="C296" s="224" t="s">
        <v>357</v>
      </c>
      <c r="D296" s="224" t="s">
        <v>239</v>
      </c>
      <c r="E296" s="225" t="s">
        <v>1830</v>
      </c>
      <c r="F296" s="226" t="s">
        <v>1831</v>
      </c>
      <c r="G296" s="227" t="s">
        <v>249</v>
      </c>
      <c r="H296" s="228">
        <v>4.7999999999999998</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261</v>
      </c>
    </row>
    <row r="297" s="2" customFormat="1">
      <c r="A297" s="35"/>
      <c r="B297" s="36"/>
      <c r="C297" s="37"/>
      <c r="D297" s="238" t="s">
        <v>244</v>
      </c>
      <c r="E297" s="37"/>
      <c r="F297" s="239" t="s">
        <v>1831</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c r="A298" s="35"/>
      <c r="B298" s="36"/>
      <c r="C298" s="37"/>
      <c r="D298" s="238" t="s">
        <v>993</v>
      </c>
      <c r="E298" s="37"/>
      <c r="F298" s="265" t="s">
        <v>1943</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993</v>
      </c>
      <c r="AU298" s="14" t="s">
        <v>73</v>
      </c>
    </row>
    <row r="299" s="2" customFormat="1" ht="66.75" customHeight="1">
      <c r="A299" s="35"/>
      <c r="B299" s="36"/>
      <c r="C299" s="224" t="s">
        <v>1435</v>
      </c>
      <c r="D299" s="224" t="s">
        <v>239</v>
      </c>
      <c r="E299" s="225" t="s">
        <v>1832</v>
      </c>
      <c r="F299" s="226" t="s">
        <v>1833</v>
      </c>
      <c r="G299" s="227" t="s">
        <v>1615</v>
      </c>
      <c r="H299" s="228">
        <v>12</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258</v>
      </c>
      <c r="AT299" s="236" t="s">
        <v>239</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1446</v>
      </c>
    </row>
    <row r="300" s="2" customFormat="1">
      <c r="A300" s="35"/>
      <c r="B300" s="36"/>
      <c r="C300" s="37"/>
      <c r="D300" s="238" t="s">
        <v>244</v>
      </c>
      <c r="E300" s="37"/>
      <c r="F300" s="239" t="s">
        <v>1833</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c r="A301" s="35"/>
      <c r="B301" s="36"/>
      <c r="C301" s="37"/>
      <c r="D301" s="238" t="s">
        <v>993</v>
      </c>
      <c r="E301" s="37"/>
      <c r="F301" s="265" t="s">
        <v>1944</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993</v>
      </c>
      <c r="AU301" s="14" t="s">
        <v>73</v>
      </c>
    </row>
    <row r="302" s="2" customFormat="1" ht="24.15" customHeight="1">
      <c r="A302" s="35"/>
      <c r="B302" s="36"/>
      <c r="C302" s="224" t="s">
        <v>1272</v>
      </c>
      <c r="D302" s="224" t="s">
        <v>239</v>
      </c>
      <c r="E302" s="225" t="s">
        <v>1618</v>
      </c>
      <c r="F302" s="226" t="s">
        <v>1619</v>
      </c>
      <c r="G302" s="227" t="s">
        <v>1615</v>
      </c>
      <c r="H302" s="228">
        <v>12</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258</v>
      </c>
      <c r="AT302" s="236" t="s">
        <v>239</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1449</v>
      </c>
    </row>
    <row r="303" s="2" customFormat="1">
      <c r="A303" s="35"/>
      <c r="B303" s="36"/>
      <c r="C303" s="37"/>
      <c r="D303" s="238" t="s">
        <v>244</v>
      </c>
      <c r="E303" s="37"/>
      <c r="F303" s="239" t="s">
        <v>1619</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c r="A304" s="35"/>
      <c r="B304" s="36"/>
      <c r="C304" s="37"/>
      <c r="D304" s="238" t="s">
        <v>993</v>
      </c>
      <c r="E304" s="37"/>
      <c r="F304" s="265" t="s">
        <v>1944</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73</v>
      </c>
    </row>
    <row r="305" s="2" customFormat="1" ht="16.5" customHeight="1">
      <c r="A305" s="35"/>
      <c r="B305" s="36"/>
      <c r="C305" s="224" t="s">
        <v>1443</v>
      </c>
      <c r="D305" s="224" t="s">
        <v>239</v>
      </c>
      <c r="E305" s="225" t="s">
        <v>1621</v>
      </c>
      <c r="F305" s="226" t="s">
        <v>1622</v>
      </c>
      <c r="G305" s="227" t="s">
        <v>1615</v>
      </c>
      <c r="H305" s="228">
        <v>12</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1453</v>
      </c>
    </row>
    <row r="306" s="2" customFormat="1">
      <c r="A306" s="35"/>
      <c r="B306" s="36"/>
      <c r="C306" s="37"/>
      <c r="D306" s="238" t="s">
        <v>244</v>
      </c>
      <c r="E306" s="37"/>
      <c r="F306" s="239" t="s">
        <v>1622</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ht="16.5" customHeight="1">
      <c r="A307" s="35"/>
      <c r="B307" s="36"/>
      <c r="C307" s="224" t="s">
        <v>1277</v>
      </c>
      <c r="D307" s="224" t="s">
        <v>239</v>
      </c>
      <c r="E307" s="225" t="s">
        <v>1623</v>
      </c>
      <c r="F307" s="226" t="s">
        <v>1624</v>
      </c>
      <c r="G307" s="227" t="s">
        <v>1615</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1456</v>
      </c>
    </row>
    <row r="308" s="2" customFormat="1">
      <c r="A308" s="35"/>
      <c r="B308" s="36"/>
      <c r="C308" s="37"/>
      <c r="D308" s="238" t="s">
        <v>244</v>
      </c>
      <c r="E308" s="37"/>
      <c r="F308" s="239" t="s">
        <v>1624</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ht="16.5" customHeight="1">
      <c r="A309" s="35"/>
      <c r="B309" s="36"/>
      <c r="C309" s="224" t="s">
        <v>1450</v>
      </c>
      <c r="D309" s="224" t="s">
        <v>239</v>
      </c>
      <c r="E309" s="225" t="s">
        <v>1625</v>
      </c>
      <c r="F309" s="226" t="s">
        <v>1626</v>
      </c>
      <c r="G309" s="227" t="s">
        <v>1615</v>
      </c>
      <c r="H309" s="228">
        <v>12</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1460</v>
      </c>
    </row>
    <row r="310" s="2" customFormat="1">
      <c r="A310" s="35"/>
      <c r="B310" s="36"/>
      <c r="C310" s="37"/>
      <c r="D310" s="238" t="s">
        <v>244</v>
      </c>
      <c r="E310" s="37"/>
      <c r="F310" s="239" t="s">
        <v>1626</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ht="16.5" customHeight="1">
      <c r="A311" s="35"/>
      <c r="B311" s="36"/>
      <c r="C311" s="224" t="s">
        <v>1282</v>
      </c>
      <c r="D311" s="224" t="s">
        <v>239</v>
      </c>
      <c r="E311" s="225" t="s">
        <v>1627</v>
      </c>
      <c r="F311" s="226" t="s">
        <v>1628</v>
      </c>
      <c r="G311" s="227" t="s">
        <v>1615</v>
      </c>
      <c r="H311" s="228">
        <v>12</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1463</v>
      </c>
    </row>
    <row r="312" s="2" customFormat="1">
      <c r="A312" s="35"/>
      <c r="B312" s="36"/>
      <c r="C312" s="37"/>
      <c r="D312" s="238" t="s">
        <v>244</v>
      </c>
      <c r="E312" s="37"/>
      <c r="F312" s="239" t="s">
        <v>1628</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ht="16.5" customHeight="1">
      <c r="A313" s="35"/>
      <c r="B313" s="36"/>
      <c r="C313" s="224" t="s">
        <v>1457</v>
      </c>
      <c r="D313" s="224" t="s">
        <v>239</v>
      </c>
      <c r="E313" s="225" t="s">
        <v>1633</v>
      </c>
      <c r="F313" s="226" t="s">
        <v>1634</v>
      </c>
      <c r="G313" s="227" t="s">
        <v>242</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1467</v>
      </c>
    </row>
    <row r="314" s="2" customFormat="1">
      <c r="A314" s="35"/>
      <c r="B314" s="36"/>
      <c r="C314" s="37"/>
      <c r="D314" s="238" t="s">
        <v>244</v>
      </c>
      <c r="E314" s="37"/>
      <c r="F314" s="239" t="s">
        <v>1634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ht="16.5" customHeight="1">
      <c r="A315" s="35"/>
      <c r="B315" s="36"/>
      <c r="C315" s="224" t="s">
        <v>1327</v>
      </c>
      <c r="D315" s="224" t="s">
        <v>239</v>
      </c>
      <c r="E315" s="225" t="s">
        <v>1636</v>
      </c>
      <c r="F315" s="226" t="s">
        <v>1637</v>
      </c>
      <c r="G315" s="227" t="s">
        <v>242</v>
      </c>
      <c r="H315" s="228">
        <v>12</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1470</v>
      </c>
    </row>
    <row r="316" s="2" customFormat="1">
      <c r="A316" s="35"/>
      <c r="B316" s="36"/>
      <c r="C316" s="37"/>
      <c r="D316" s="238" t="s">
        <v>244</v>
      </c>
      <c r="E316" s="37"/>
      <c r="F316" s="239" t="s">
        <v>1637</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ht="24.15" customHeight="1">
      <c r="A317" s="35"/>
      <c r="B317" s="36"/>
      <c r="C317" s="243" t="s">
        <v>1677</v>
      </c>
      <c r="D317" s="243" t="s">
        <v>246</v>
      </c>
      <c r="E317" s="244" t="s">
        <v>1835</v>
      </c>
      <c r="F317" s="245" t="s">
        <v>1836</v>
      </c>
      <c r="G317" s="246" t="s">
        <v>242</v>
      </c>
      <c r="H317" s="247">
        <v>12</v>
      </c>
      <c r="I317" s="248"/>
      <c r="J317" s="249">
        <f>ROUND(I317*H317,2)</f>
        <v>0</v>
      </c>
      <c r="K317" s="250"/>
      <c r="L317" s="251"/>
      <c r="M317" s="252" t="s">
        <v>1</v>
      </c>
      <c r="N317" s="25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277</v>
      </c>
      <c r="AT317" s="236" t="s">
        <v>246</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1945</v>
      </c>
    </row>
    <row r="318" s="2" customFormat="1">
      <c r="A318" s="35"/>
      <c r="B318" s="36"/>
      <c r="C318" s="37"/>
      <c r="D318" s="238" t="s">
        <v>244</v>
      </c>
      <c r="E318" s="37"/>
      <c r="F318" s="239" t="s">
        <v>1836</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ht="24.15" customHeight="1">
      <c r="A319" s="35"/>
      <c r="B319" s="36"/>
      <c r="C319" s="243" t="s">
        <v>1358</v>
      </c>
      <c r="D319" s="243" t="s">
        <v>246</v>
      </c>
      <c r="E319" s="244" t="s">
        <v>1838</v>
      </c>
      <c r="F319" s="245" t="s">
        <v>1839</v>
      </c>
      <c r="G319" s="246" t="s">
        <v>242</v>
      </c>
      <c r="H319" s="247">
        <v>12</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1946</v>
      </c>
    </row>
    <row r="320" s="2" customFormat="1">
      <c r="A320" s="35"/>
      <c r="B320" s="36"/>
      <c r="C320" s="37"/>
      <c r="D320" s="238" t="s">
        <v>244</v>
      </c>
      <c r="E320" s="37"/>
      <c r="F320" s="239" t="s">
        <v>1839</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76.35" customHeight="1">
      <c r="A321" s="35"/>
      <c r="B321" s="36"/>
      <c r="C321" s="224" t="s">
        <v>1473</v>
      </c>
      <c r="D321" s="224" t="s">
        <v>239</v>
      </c>
      <c r="E321" s="225" t="s">
        <v>1841</v>
      </c>
      <c r="F321" s="226" t="s">
        <v>1842</v>
      </c>
      <c r="G321" s="227" t="s">
        <v>242</v>
      </c>
      <c r="H321" s="228">
        <v>24</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1638</v>
      </c>
    </row>
    <row r="322" s="2" customFormat="1">
      <c r="A322" s="35"/>
      <c r="B322" s="36"/>
      <c r="C322" s="37"/>
      <c r="D322" s="238" t="s">
        <v>244</v>
      </c>
      <c r="E322" s="37"/>
      <c r="F322" s="239" t="s">
        <v>1843</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1947</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43" t="s">
        <v>1291</v>
      </c>
      <c r="D324" s="243" t="s">
        <v>246</v>
      </c>
      <c r="E324" s="244" t="s">
        <v>1948</v>
      </c>
      <c r="F324" s="245" t="s">
        <v>1949</v>
      </c>
      <c r="G324" s="246" t="s">
        <v>242</v>
      </c>
      <c r="H324" s="247">
        <v>1</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1777</v>
      </c>
    </row>
    <row r="325" s="2" customFormat="1">
      <c r="A325" s="35"/>
      <c r="B325" s="36"/>
      <c r="C325" s="37"/>
      <c r="D325" s="238" t="s">
        <v>244</v>
      </c>
      <c r="E325" s="37"/>
      <c r="F325" s="239" t="s">
        <v>1949</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1296</v>
      </c>
      <c r="D326" s="243" t="s">
        <v>246</v>
      </c>
      <c r="E326" s="244" t="s">
        <v>1847</v>
      </c>
      <c r="F326" s="245" t="s">
        <v>1848</v>
      </c>
      <c r="G326" s="246" t="s">
        <v>242</v>
      </c>
      <c r="H326" s="247">
        <v>11</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1852</v>
      </c>
    </row>
    <row r="327" s="2" customFormat="1">
      <c r="A327" s="35"/>
      <c r="B327" s="36"/>
      <c r="C327" s="37"/>
      <c r="D327" s="238" t="s">
        <v>244</v>
      </c>
      <c r="E327" s="37"/>
      <c r="F327" s="239" t="s">
        <v>1848</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78" customHeight="1">
      <c r="A328" s="35"/>
      <c r="B328" s="36"/>
      <c r="C328" s="224" t="s">
        <v>1300</v>
      </c>
      <c r="D328" s="224" t="s">
        <v>239</v>
      </c>
      <c r="E328" s="225" t="s">
        <v>1950</v>
      </c>
      <c r="F328" s="226" t="s">
        <v>1951</v>
      </c>
      <c r="G328" s="227" t="s">
        <v>242</v>
      </c>
      <c r="H328" s="228">
        <v>1</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1856</v>
      </c>
    </row>
    <row r="329" s="2" customFormat="1">
      <c r="A329" s="35"/>
      <c r="B329" s="36"/>
      <c r="C329" s="37"/>
      <c r="D329" s="238" t="s">
        <v>244</v>
      </c>
      <c r="E329" s="37"/>
      <c r="F329" s="239" t="s">
        <v>1952</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c r="A330" s="35"/>
      <c r="B330" s="36"/>
      <c r="C330" s="37"/>
      <c r="D330" s="238" t="s">
        <v>993</v>
      </c>
      <c r="E330" s="37"/>
      <c r="F330" s="265" t="s">
        <v>1655</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993</v>
      </c>
      <c r="AU330" s="14" t="s">
        <v>73</v>
      </c>
    </row>
    <row r="331" s="2" customFormat="1" ht="78" customHeight="1">
      <c r="A331" s="35"/>
      <c r="B331" s="36"/>
      <c r="C331" s="224" t="s">
        <v>1305</v>
      </c>
      <c r="D331" s="224" t="s">
        <v>239</v>
      </c>
      <c r="E331" s="225" t="s">
        <v>1656</v>
      </c>
      <c r="F331" s="226" t="s">
        <v>1657</v>
      </c>
      <c r="G331" s="227" t="s">
        <v>242</v>
      </c>
      <c r="H331" s="228">
        <v>9</v>
      </c>
      <c r="I331" s="229"/>
      <c r="J331" s="230">
        <f>ROUND(I331*H331,2)</f>
        <v>0</v>
      </c>
      <c r="K331" s="231"/>
      <c r="L331" s="41"/>
      <c r="M331" s="232" t="s">
        <v>1</v>
      </c>
      <c r="N331" s="23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258</v>
      </c>
      <c r="AT331" s="236" t="s">
        <v>239</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1653</v>
      </c>
    </row>
    <row r="332" s="2" customFormat="1">
      <c r="A332" s="35"/>
      <c r="B332" s="36"/>
      <c r="C332" s="37"/>
      <c r="D332" s="238" t="s">
        <v>244</v>
      </c>
      <c r="E332" s="37"/>
      <c r="F332" s="239" t="s">
        <v>1659</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c r="A333" s="35"/>
      <c r="B333" s="36"/>
      <c r="C333" s="37"/>
      <c r="D333" s="238" t="s">
        <v>993</v>
      </c>
      <c r="E333" s="37"/>
      <c r="F333" s="265" t="s">
        <v>1953</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993</v>
      </c>
      <c r="AU333" s="14" t="s">
        <v>73</v>
      </c>
    </row>
    <row r="334" s="2" customFormat="1" ht="62.7" customHeight="1">
      <c r="A334" s="35"/>
      <c r="B334" s="36"/>
      <c r="C334" s="224" t="s">
        <v>1309</v>
      </c>
      <c r="D334" s="224" t="s">
        <v>239</v>
      </c>
      <c r="E334" s="225" t="s">
        <v>1954</v>
      </c>
      <c r="F334" s="226" t="s">
        <v>1955</v>
      </c>
      <c r="G334" s="227" t="s">
        <v>242</v>
      </c>
      <c r="H334" s="228">
        <v>1</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258</v>
      </c>
      <c r="AT334" s="236" t="s">
        <v>239</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1658</v>
      </c>
    </row>
    <row r="335" s="2" customFormat="1">
      <c r="A335" s="35"/>
      <c r="B335" s="36"/>
      <c r="C335" s="37"/>
      <c r="D335" s="238" t="s">
        <v>244</v>
      </c>
      <c r="E335" s="37"/>
      <c r="F335" s="239" t="s">
        <v>1955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c r="A336" s="35"/>
      <c r="B336" s="36"/>
      <c r="C336" s="37"/>
      <c r="D336" s="238" t="s">
        <v>993</v>
      </c>
      <c r="E336" s="37"/>
      <c r="F336" s="265" t="s">
        <v>1655</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993</v>
      </c>
      <c r="AU336" s="14" t="s">
        <v>73</v>
      </c>
    </row>
    <row r="337" s="2" customFormat="1" ht="62.7" customHeight="1">
      <c r="A337" s="35"/>
      <c r="B337" s="36"/>
      <c r="C337" s="224" t="s">
        <v>1313</v>
      </c>
      <c r="D337" s="224" t="s">
        <v>239</v>
      </c>
      <c r="E337" s="225" t="s">
        <v>1664</v>
      </c>
      <c r="F337" s="226" t="s">
        <v>1665</v>
      </c>
      <c r="G337" s="227" t="s">
        <v>242</v>
      </c>
      <c r="H337" s="228">
        <v>9</v>
      </c>
      <c r="I337" s="229"/>
      <c r="J337" s="230">
        <f>ROUND(I337*H337,2)</f>
        <v>0</v>
      </c>
      <c r="K337" s="231"/>
      <c r="L337" s="41"/>
      <c r="M337" s="232" t="s">
        <v>1</v>
      </c>
      <c r="N337" s="233" t="s">
        <v>38</v>
      </c>
      <c r="O337" s="88"/>
      <c r="P337" s="234">
        <f>O337*H337</f>
        <v>0</v>
      </c>
      <c r="Q337" s="234">
        <v>0</v>
      </c>
      <c r="R337" s="234">
        <f>Q337*H337</f>
        <v>0</v>
      </c>
      <c r="S337" s="234">
        <v>0</v>
      </c>
      <c r="T337" s="235">
        <f>S337*H337</f>
        <v>0</v>
      </c>
      <c r="U337" s="35"/>
      <c r="V337" s="35"/>
      <c r="W337" s="35"/>
      <c r="X337" s="35"/>
      <c r="Y337" s="35"/>
      <c r="Z337" s="35"/>
      <c r="AA337" s="35"/>
      <c r="AB337" s="35"/>
      <c r="AC337" s="35"/>
      <c r="AD337" s="35"/>
      <c r="AE337" s="35"/>
      <c r="AR337" s="236" t="s">
        <v>258</v>
      </c>
      <c r="AT337" s="236" t="s">
        <v>239</v>
      </c>
      <c r="AU337" s="236" t="s">
        <v>73</v>
      </c>
      <c r="AY337" s="14" t="s">
        <v>238</v>
      </c>
      <c r="BE337" s="237">
        <f>IF(N337="základní",J337,0)</f>
        <v>0</v>
      </c>
      <c r="BF337" s="237">
        <f>IF(N337="snížená",J337,0)</f>
        <v>0</v>
      </c>
      <c r="BG337" s="237">
        <f>IF(N337="zákl. přenesená",J337,0)</f>
        <v>0</v>
      </c>
      <c r="BH337" s="237">
        <f>IF(N337="sníž. přenesená",J337,0)</f>
        <v>0</v>
      </c>
      <c r="BI337" s="237">
        <f>IF(N337="nulová",J337,0)</f>
        <v>0</v>
      </c>
      <c r="BJ337" s="14" t="s">
        <v>80</v>
      </c>
      <c r="BK337" s="237">
        <f>ROUND(I337*H337,2)</f>
        <v>0</v>
      </c>
      <c r="BL337" s="14" t="s">
        <v>258</v>
      </c>
      <c r="BM337" s="236" t="s">
        <v>1663</v>
      </c>
    </row>
    <row r="338" s="2" customFormat="1">
      <c r="A338" s="35"/>
      <c r="B338" s="36"/>
      <c r="C338" s="37"/>
      <c r="D338" s="238" t="s">
        <v>244</v>
      </c>
      <c r="E338" s="37"/>
      <c r="F338" s="239" t="s">
        <v>1665</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244</v>
      </c>
      <c r="AU338" s="14" t="s">
        <v>73</v>
      </c>
    </row>
    <row r="339" s="2" customFormat="1">
      <c r="A339" s="35"/>
      <c r="B339" s="36"/>
      <c r="C339" s="37"/>
      <c r="D339" s="238" t="s">
        <v>993</v>
      </c>
      <c r="E339" s="37"/>
      <c r="F339" s="265" t="s">
        <v>1953</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993</v>
      </c>
      <c r="AU339" s="14" t="s">
        <v>73</v>
      </c>
    </row>
    <row r="340" s="2" customFormat="1" ht="16.5" customHeight="1">
      <c r="A340" s="35"/>
      <c r="B340" s="36"/>
      <c r="C340" s="224" t="s">
        <v>1317</v>
      </c>
      <c r="D340" s="224" t="s">
        <v>239</v>
      </c>
      <c r="E340" s="225" t="s">
        <v>1333</v>
      </c>
      <c r="F340" s="226" t="s">
        <v>1334</v>
      </c>
      <c r="G340" s="227" t="s">
        <v>242</v>
      </c>
      <c r="H340" s="228">
        <v>4</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1666</v>
      </c>
    </row>
    <row r="341" s="2" customFormat="1">
      <c r="A341" s="35"/>
      <c r="B341" s="36"/>
      <c r="C341" s="37"/>
      <c r="D341" s="238" t="s">
        <v>244</v>
      </c>
      <c r="E341" s="37"/>
      <c r="F341" s="239" t="s">
        <v>1334</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1669</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24.15" customHeight="1">
      <c r="A343" s="35"/>
      <c r="B343" s="36"/>
      <c r="C343" s="224" t="s">
        <v>1321</v>
      </c>
      <c r="D343" s="224" t="s">
        <v>239</v>
      </c>
      <c r="E343" s="225" t="s">
        <v>1670</v>
      </c>
      <c r="F343" s="226" t="s">
        <v>1671</v>
      </c>
      <c r="G343" s="227" t="s">
        <v>242</v>
      </c>
      <c r="H343" s="228">
        <v>4</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258</v>
      </c>
      <c r="AT343" s="236" t="s">
        <v>239</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1668</v>
      </c>
    </row>
    <row r="344" s="2" customFormat="1">
      <c r="A344" s="35"/>
      <c r="B344" s="36"/>
      <c r="C344" s="37"/>
      <c r="D344" s="238" t="s">
        <v>244</v>
      </c>
      <c r="E344" s="37"/>
      <c r="F344" s="239" t="s">
        <v>1671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c r="A345" s="35"/>
      <c r="B345" s="36"/>
      <c r="C345" s="37"/>
      <c r="D345" s="238" t="s">
        <v>993</v>
      </c>
      <c r="E345" s="37"/>
      <c r="F345" s="265" t="s">
        <v>1669</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993</v>
      </c>
      <c r="AU345" s="14" t="s">
        <v>73</v>
      </c>
    </row>
    <row r="346" s="2" customFormat="1" ht="16.5" customHeight="1">
      <c r="A346" s="35"/>
      <c r="B346" s="36"/>
      <c r="C346" s="224" t="s">
        <v>1346</v>
      </c>
      <c r="D346" s="224" t="s">
        <v>239</v>
      </c>
      <c r="E346" s="225" t="s">
        <v>1336</v>
      </c>
      <c r="F346" s="226" t="s">
        <v>1337</v>
      </c>
      <c r="G346" s="227" t="s">
        <v>242</v>
      </c>
      <c r="H346" s="228">
        <v>11</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1672</v>
      </c>
    </row>
    <row r="347" s="2" customFormat="1">
      <c r="A347" s="35"/>
      <c r="B347" s="36"/>
      <c r="C347" s="37"/>
      <c r="D347" s="238" t="s">
        <v>244</v>
      </c>
      <c r="E347" s="37"/>
      <c r="F347" s="239" t="s">
        <v>1337</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c r="A348" s="35"/>
      <c r="B348" s="36"/>
      <c r="C348" s="37"/>
      <c r="D348" s="238" t="s">
        <v>993</v>
      </c>
      <c r="E348" s="37"/>
      <c r="F348" s="265" t="s">
        <v>1675</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993</v>
      </c>
      <c r="AU348" s="14" t="s">
        <v>73</v>
      </c>
    </row>
    <row r="349" s="2" customFormat="1" ht="66.75" customHeight="1">
      <c r="A349" s="35"/>
      <c r="B349" s="36"/>
      <c r="C349" s="224" t="s">
        <v>1667</v>
      </c>
      <c r="D349" s="224" t="s">
        <v>239</v>
      </c>
      <c r="E349" s="225" t="s">
        <v>1339</v>
      </c>
      <c r="F349" s="226" t="s">
        <v>1340</v>
      </c>
      <c r="G349" s="227" t="s">
        <v>242</v>
      </c>
      <c r="H349" s="228">
        <v>11</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258</v>
      </c>
      <c r="AT349" s="236" t="s">
        <v>239</v>
      </c>
      <c r="AU349" s="236" t="s">
        <v>73</v>
      </c>
      <c r="AY349" s="14" t="s">
        <v>238</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258</v>
      </c>
      <c r="BM349" s="236" t="s">
        <v>1674</v>
      </c>
    </row>
    <row r="350" s="2" customFormat="1">
      <c r="A350" s="35"/>
      <c r="B350" s="36"/>
      <c r="C350" s="37"/>
      <c r="D350" s="238" t="s">
        <v>244</v>
      </c>
      <c r="E350" s="37"/>
      <c r="F350" s="239" t="s">
        <v>1340</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244</v>
      </c>
      <c r="AU350" s="14" t="s">
        <v>73</v>
      </c>
    </row>
    <row r="351" s="2" customFormat="1">
      <c r="A351" s="35"/>
      <c r="B351" s="36"/>
      <c r="C351" s="37"/>
      <c r="D351" s="238" t="s">
        <v>993</v>
      </c>
      <c r="E351" s="37"/>
      <c r="F351" s="265" t="s">
        <v>1675</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993</v>
      </c>
      <c r="AU351" s="14" t="s">
        <v>73</v>
      </c>
    </row>
    <row r="352" s="2" customFormat="1" ht="37.8" customHeight="1">
      <c r="A352" s="35"/>
      <c r="B352" s="36"/>
      <c r="C352" s="224" t="s">
        <v>1348</v>
      </c>
      <c r="D352" s="224" t="s">
        <v>239</v>
      </c>
      <c r="E352" s="225" t="s">
        <v>1678</v>
      </c>
      <c r="F352" s="226" t="s">
        <v>1679</v>
      </c>
      <c r="G352" s="227" t="s">
        <v>242</v>
      </c>
      <c r="H352" s="228">
        <v>40</v>
      </c>
      <c r="I352" s="229"/>
      <c r="J352" s="230">
        <f>ROUND(I352*H352,2)</f>
        <v>0</v>
      </c>
      <c r="K352" s="231"/>
      <c r="L352" s="41"/>
      <c r="M352" s="232" t="s">
        <v>1</v>
      </c>
      <c r="N352" s="23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258</v>
      </c>
      <c r="AT352" s="236" t="s">
        <v>239</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1676</v>
      </c>
    </row>
    <row r="353" s="2" customFormat="1">
      <c r="A353" s="35"/>
      <c r="B353" s="36"/>
      <c r="C353" s="37"/>
      <c r="D353" s="238" t="s">
        <v>244</v>
      </c>
      <c r="E353" s="37"/>
      <c r="F353" s="239" t="s">
        <v>1679</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c r="A354" s="35"/>
      <c r="B354" s="36"/>
      <c r="C354" s="37"/>
      <c r="D354" s="238" t="s">
        <v>993</v>
      </c>
      <c r="E354" s="37"/>
      <c r="F354" s="265" t="s">
        <v>1857</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993</v>
      </c>
      <c r="AU354" s="14" t="s">
        <v>73</v>
      </c>
    </row>
    <row r="355" s="2" customFormat="1" ht="66.75" customHeight="1">
      <c r="A355" s="35"/>
      <c r="B355" s="36"/>
      <c r="C355" s="224" t="s">
        <v>1673</v>
      </c>
      <c r="D355" s="224" t="s">
        <v>239</v>
      </c>
      <c r="E355" s="225" t="s">
        <v>1468</v>
      </c>
      <c r="F355" s="226" t="s">
        <v>1469</v>
      </c>
      <c r="G355" s="227" t="s">
        <v>242</v>
      </c>
      <c r="H355" s="228">
        <v>8</v>
      </c>
      <c r="I355" s="229"/>
      <c r="J355" s="230">
        <f>ROUND(I355*H355,2)</f>
        <v>0</v>
      </c>
      <c r="K355" s="231"/>
      <c r="L355" s="41"/>
      <c r="M355" s="232" t="s">
        <v>1</v>
      </c>
      <c r="N355" s="233" t="s">
        <v>38</v>
      </c>
      <c r="O355" s="88"/>
      <c r="P355" s="234">
        <f>O355*H355</f>
        <v>0</v>
      </c>
      <c r="Q355" s="234">
        <v>0</v>
      </c>
      <c r="R355" s="234">
        <f>Q355*H355</f>
        <v>0</v>
      </c>
      <c r="S355" s="234">
        <v>0</v>
      </c>
      <c r="T355" s="235">
        <f>S355*H355</f>
        <v>0</v>
      </c>
      <c r="U355" s="35"/>
      <c r="V355" s="35"/>
      <c r="W355" s="35"/>
      <c r="X355" s="35"/>
      <c r="Y355" s="35"/>
      <c r="Z355" s="35"/>
      <c r="AA355" s="35"/>
      <c r="AB355" s="35"/>
      <c r="AC355" s="35"/>
      <c r="AD355" s="35"/>
      <c r="AE355" s="35"/>
      <c r="AR355" s="236" t="s">
        <v>258</v>
      </c>
      <c r="AT355" s="236" t="s">
        <v>239</v>
      </c>
      <c r="AU355" s="236" t="s">
        <v>73</v>
      </c>
      <c r="AY355" s="14" t="s">
        <v>238</v>
      </c>
      <c r="BE355" s="237">
        <f>IF(N355="základní",J355,0)</f>
        <v>0</v>
      </c>
      <c r="BF355" s="237">
        <f>IF(N355="snížená",J355,0)</f>
        <v>0</v>
      </c>
      <c r="BG355" s="237">
        <f>IF(N355="zákl. přenesená",J355,0)</f>
        <v>0</v>
      </c>
      <c r="BH355" s="237">
        <f>IF(N355="sníž. přenesená",J355,0)</f>
        <v>0</v>
      </c>
      <c r="BI355" s="237">
        <f>IF(N355="nulová",J355,0)</f>
        <v>0</v>
      </c>
      <c r="BJ355" s="14" t="s">
        <v>80</v>
      </c>
      <c r="BK355" s="237">
        <f>ROUND(I355*H355,2)</f>
        <v>0</v>
      </c>
      <c r="BL355" s="14" t="s">
        <v>258</v>
      </c>
      <c r="BM355" s="236" t="s">
        <v>1680</v>
      </c>
    </row>
    <row r="356" s="2" customFormat="1">
      <c r="A356" s="35"/>
      <c r="B356" s="36"/>
      <c r="C356" s="37"/>
      <c r="D356" s="238" t="s">
        <v>244</v>
      </c>
      <c r="E356" s="37"/>
      <c r="F356" s="239" t="s">
        <v>1471</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244</v>
      </c>
      <c r="AU356" s="14" t="s">
        <v>73</v>
      </c>
    </row>
    <row r="357" s="2" customFormat="1">
      <c r="A357" s="35"/>
      <c r="B357" s="36"/>
      <c r="C357" s="37"/>
      <c r="D357" s="238" t="s">
        <v>993</v>
      </c>
      <c r="E357" s="37"/>
      <c r="F357" s="265" t="s">
        <v>1683</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993</v>
      </c>
      <c r="AU357" s="14" t="s">
        <v>73</v>
      </c>
    </row>
    <row r="358" s="2" customFormat="1" ht="76.35" customHeight="1">
      <c r="A358" s="35"/>
      <c r="B358" s="36"/>
      <c r="C358" s="224" t="s">
        <v>1352</v>
      </c>
      <c r="D358" s="224" t="s">
        <v>239</v>
      </c>
      <c r="E358" s="225" t="s">
        <v>1474</v>
      </c>
      <c r="F358" s="226" t="s">
        <v>1475</v>
      </c>
      <c r="G358" s="227" t="s">
        <v>242</v>
      </c>
      <c r="H358" s="228">
        <v>11</v>
      </c>
      <c r="I358" s="229"/>
      <c r="J358" s="230">
        <f>ROUND(I358*H358,2)</f>
        <v>0</v>
      </c>
      <c r="K358" s="231"/>
      <c r="L358" s="41"/>
      <c r="M358" s="232" t="s">
        <v>1</v>
      </c>
      <c r="N358" s="23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258</v>
      </c>
      <c r="AT358" s="236" t="s">
        <v>239</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1682</v>
      </c>
    </row>
    <row r="359" s="2" customFormat="1">
      <c r="A359" s="35"/>
      <c r="B359" s="36"/>
      <c r="C359" s="37"/>
      <c r="D359" s="238" t="s">
        <v>244</v>
      </c>
      <c r="E359" s="37"/>
      <c r="F359" s="239" t="s">
        <v>1477</v>
      </c>
      <c r="G359" s="37"/>
      <c r="H359" s="37"/>
      <c r="I359" s="240"/>
      <c r="J359" s="37"/>
      <c r="K359" s="37"/>
      <c r="L359" s="41"/>
      <c r="M359" s="256"/>
      <c r="N359" s="257"/>
      <c r="O359" s="258"/>
      <c r="P359" s="258"/>
      <c r="Q359" s="258"/>
      <c r="R359" s="258"/>
      <c r="S359" s="258"/>
      <c r="T359" s="259"/>
      <c r="U359" s="35"/>
      <c r="V359" s="35"/>
      <c r="W359" s="35"/>
      <c r="X359" s="35"/>
      <c r="Y359" s="35"/>
      <c r="Z359" s="35"/>
      <c r="AA359" s="35"/>
      <c r="AB359" s="35"/>
      <c r="AC359" s="35"/>
      <c r="AD359" s="35"/>
      <c r="AE359" s="35"/>
      <c r="AT359" s="14" t="s">
        <v>244</v>
      </c>
      <c r="AU359" s="14" t="s">
        <v>73</v>
      </c>
    </row>
    <row r="360" s="2" customFormat="1" ht="6.96" customHeight="1">
      <c r="A360" s="35"/>
      <c r="B360" s="63"/>
      <c r="C360" s="64"/>
      <c r="D360" s="64"/>
      <c r="E360" s="64"/>
      <c r="F360" s="64"/>
      <c r="G360" s="64"/>
      <c r="H360" s="64"/>
      <c r="I360" s="64"/>
      <c r="J360" s="64"/>
      <c r="K360" s="64"/>
      <c r="L360" s="41"/>
      <c r="M360" s="35"/>
      <c r="O360" s="35"/>
      <c r="P360" s="35"/>
      <c r="Q360" s="35"/>
      <c r="R360" s="35"/>
      <c r="S360" s="35"/>
      <c r="T360" s="35"/>
      <c r="U360" s="35"/>
      <c r="V360" s="35"/>
      <c r="W360" s="35"/>
      <c r="X360" s="35"/>
      <c r="Y360" s="35"/>
      <c r="Z360" s="35"/>
      <c r="AA360" s="35"/>
      <c r="AB360" s="35"/>
      <c r="AC360" s="35"/>
      <c r="AD360" s="35"/>
      <c r="AE360" s="35"/>
    </row>
  </sheetData>
  <sheetProtection sheet="1" autoFilter="0" formatColumns="0" formatRows="0" objects="1" scenarios="1" spinCount="100000" saltValue="wzmFdUFukh/vyzpKW8teKDbt2kFQlYSEV9SkjjqKUJihK3EoszzwuVTkflmj9vHMLAif/Rujqmg8GQruhi2ELw==" hashValue="n66EvF0Fm/3lxeB/7gaHIUxPBwNMDqFZ3uF5qSlECMaWWX74ojPTHYE5h/iAgwBDVVDJgXFJAGdeeM8CK/q/6w==" algorithmName="SHA-512" password="CC35"/>
  <autoFilter ref="C115:K359"/>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1956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ROUND((SUM(BE116:BE368)),  2)</f>
        <v>0</v>
      </c>
      <c r="G33" s="35"/>
      <c r="H33" s="35"/>
      <c r="I33" s="162">
        <v>0.20999999999999999</v>
      </c>
      <c r="J33" s="161">
        <f>ROUND(((SUM(BE116:BE368))*I33),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ROUND((SUM(BF116:BF368)),  2)</f>
        <v>0</v>
      </c>
      <c r="G34" s="35"/>
      <c r="H34" s="35"/>
      <c r="I34" s="162">
        <v>0.12</v>
      </c>
      <c r="J34" s="161">
        <f>ROUND(((SUM(BF116:BF368))*I34),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SUM(P117:P368)</f>
        <v>0</v>
      </c>
      <c r="Q116" s="101"/>
      <c r="R116" s="207">
        <f>SUM(R117:R368)</f>
        <v>0</v>
      </c>
      <c r="S116" s="101"/>
      <c r="T116" s="208">
        <f>SUM(T117:T368)</f>
        <v>0</v>
      </c>
      <c r="U116" s="35"/>
      <c r="V116" s="35"/>
      <c r="W116" s="35"/>
      <c r="X116" s="35"/>
      <c r="Y116" s="35"/>
      <c r="Z116" s="35"/>
      <c r="AA116" s="35"/>
      <c r="AB116" s="35"/>
      <c r="AC116" s="35"/>
      <c r="AD116" s="35"/>
      <c r="AE116" s="35"/>
      <c r="AT116" s="14" t="s">
        <v>72</v>
      </c>
      <c r="AU116" s="14" t="s">
        <v>219</v>
      </c>
      <c r="BK116" s="209">
        <f>SUM(BK117:BK368)</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1957</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1958</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1690</v>
      </c>
      <c r="F123" s="226" t="s">
        <v>1691</v>
      </c>
      <c r="G123" s="227" t="s">
        <v>1165</v>
      </c>
      <c r="H123" s="228">
        <v>2.8700000000000001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1692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1959</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2957.7069999999999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2957.7069999999999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1961</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2957.7069999999999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1962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2957.7069999999999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1963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2957.7069999999999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1964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1635.9000000000001</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1965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3329.0569999999998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1966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3329.0569999999998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1967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19974.339</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1968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1969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1970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1971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1972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1973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1974</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1975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1958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1976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8</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1977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1712</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1978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1714</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1979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1980</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17511.990000000002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1981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26.047999999999998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1982</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1565</v>
      </c>
      <c r="F198" s="226" t="s">
        <v>1983</v>
      </c>
      <c r="G198" s="227" t="s">
        <v>249</v>
      </c>
      <c r="H198" s="228">
        <v>3000</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1983</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1984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1217</v>
      </c>
      <c r="F201" s="226" t="s">
        <v>1218</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1219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1985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1221</v>
      </c>
      <c r="F204" s="226" t="s">
        <v>1222</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1223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1986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1987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1229</v>
      </c>
      <c r="F210" s="226" t="s">
        <v>1230</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1988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1233</v>
      </c>
      <c r="F213" s="226" t="s">
        <v>1234</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1989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1229</v>
      </c>
      <c r="F216" s="226" t="s">
        <v>1230</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1231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1990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1240</v>
      </c>
      <c r="F219" s="226" t="s">
        <v>1241</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1241</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1990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1243</v>
      </c>
      <c r="F222" s="226" t="s">
        <v>1244</v>
      </c>
      <c r="G222" s="227" t="s">
        <v>1</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1327</v>
      </c>
    </row>
    <row r="223" s="2" customFormat="1">
      <c r="A223" s="35"/>
      <c r="B223" s="36"/>
      <c r="C223" s="37"/>
      <c r="D223" s="238" t="s">
        <v>244</v>
      </c>
      <c r="E223" s="37"/>
      <c r="F223" s="239" t="s">
        <v>1244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1331</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1992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1249</v>
      </c>
      <c r="F228" s="226" t="s">
        <v>1250</v>
      </c>
      <c r="G228" s="227" t="s">
        <v>1</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1291</v>
      </c>
    </row>
    <row r="229" s="2" customFormat="1">
      <c r="A229" s="35"/>
      <c r="B229" s="36"/>
      <c r="C229" s="37"/>
      <c r="D229" s="238" t="s">
        <v>244</v>
      </c>
      <c r="E229" s="37"/>
      <c r="F229" s="239" t="s">
        <v>1252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1254</v>
      </c>
      <c r="F231" s="226" t="s">
        <v>1255</v>
      </c>
      <c r="G231" s="227" t="s">
        <v>1</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1257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1993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1309</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1994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1261</v>
      </c>
      <c r="F237" s="226" t="s">
        <v>1262</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1317</v>
      </c>
    </row>
    <row r="238" s="2" customFormat="1">
      <c r="A238" s="35"/>
      <c r="B238" s="36"/>
      <c r="C238" s="37"/>
      <c r="D238" s="238" t="s">
        <v>244</v>
      </c>
      <c r="E238" s="37"/>
      <c r="F238" s="239" t="s">
        <v>1262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1265</v>
      </c>
      <c r="F240" s="226" t="s">
        <v>1266</v>
      </c>
      <c r="G240" s="227" t="s">
        <v>1267</v>
      </c>
      <c r="H240" s="228">
        <v>102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1346</v>
      </c>
    </row>
    <row r="241" s="2" customFormat="1">
      <c r="A241" s="35"/>
      <c r="B241" s="36"/>
      <c r="C241" s="37"/>
      <c r="D241" s="238" t="s">
        <v>244</v>
      </c>
      <c r="E241" s="37"/>
      <c r="F241" s="239" t="s">
        <v>1268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1995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1270</v>
      </c>
      <c r="F243" s="226" t="s">
        <v>1271</v>
      </c>
      <c r="G243" s="227" t="s">
        <v>1267</v>
      </c>
      <c r="H243" s="228">
        <v>50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1348</v>
      </c>
    </row>
    <row r="244" s="2" customFormat="1">
      <c r="A244" s="35"/>
      <c r="B244" s="36"/>
      <c r="C244" s="37"/>
      <c r="D244" s="238" t="s">
        <v>244</v>
      </c>
      <c r="E244" s="37"/>
      <c r="F244" s="239" t="s">
        <v>1273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1996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1275</v>
      </c>
      <c r="F246" s="226" t="s">
        <v>1276</v>
      </c>
      <c r="G246" s="227" t="s">
        <v>249</v>
      </c>
      <c r="H246" s="228">
        <v>2500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1352</v>
      </c>
    </row>
    <row r="247" s="2" customFormat="1">
      <c r="A247" s="35"/>
      <c r="B247" s="36"/>
      <c r="C247" s="37"/>
      <c r="D247" s="238" t="s">
        <v>244</v>
      </c>
      <c r="E247" s="37"/>
      <c r="F247" s="239" t="s">
        <v>1278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1997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1347</v>
      </c>
      <c r="D249" s="224" t="s">
        <v>239</v>
      </c>
      <c r="E249" s="225" t="s">
        <v>1280</v>
      </c>
      <c r="F249" s="226" t="s">
        <v>1281</v>
      </c>
      <c r="G249" s="227" t="s">
        <v>249</v>
      </c>
      <c r="H249" s="228">
        <v>2500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1358</v>
      </c>
    </row>
    <row r="250" s="2" customFormat="1">
      <c r="A250" s="35"/>
      <c r="B250" s="36"/>
      <c r="C250" s="37"/>
      <c r="D250" s="238" t="s">
        <v>244</v>
      </c>
      <c r="E250" s="37"/>
      <c r="F250" s="239" t="s">
        <v>1283</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1731</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1235</v>
      </c>
      <c r="D252" s="224" t="s">
        <v>239</v>
      </c>
      <c r="E252" s="225" t="s">
        <v>1284</v>
      </c>
      <c r="F252" s="226" t="s">
        <v>1285</v>
      </c>
      <c r="G252" s="227" t="s">
        <v>249</v>
      </c>
      <c r="H252" s="228">
        <v>43.200000000000003</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1362</v>
      </c>
    </row>
    <row r="253" s="2" customFormat="1">
      <c r="A253" s="35"/>
      <c r="B253" s="36"/>
      <c r="C253" s="37"/>
      <c r="D253" s="238" t="s">
        <v>244</v>
      </c>
      <c r="E253" s="37"/>
      <c r="F253" s="239" t="s">
        <v>1285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1998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1355</v>
      </c>
      <c r="D255" s="224" t="s">
        <v>239</v>
      </c>
      <c r="E255" s="225" t="s">
        <v>1288</v>
      </c>
      <c r="F255" s="226" t="s">
        <v>1289</v>
      </c>
      <c r="G255" s="227" t="s">
        <v>249</v>
      </c>
      <c r="H255" s="228">
        <v>43.200000000000003</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1367</v>
      </c>
    </row>
    <row r="256" s="2" customFormat="1">
      <c r="A256" s="35"/>
      <c r="B256" s="36"/>
      <c r="C256" s="37"/>
      <c r="D256" s="238" t="s">
        <v>244</v>
      </c>
      <c r="E256" s="37"/>
      <c r="F256" s="239" t="s">
        <v>1289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1998</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1238</v>
      </c>
      <c r="D258" s="224" t="s">
        <v>239</v>
      </c>
      <c r="E258" s="225" t="s">
        <v>1999</v>
      </c>
      <c r="F258" s="226" t="s">
        <v>2000</v>
      </c>
      <c r="G258" s="227" t="s">
        <v>249</v>
      </c>
      <c r="H258" s="228">
        <v>28</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1371</v>
      </c>
    </row>
    <row r="259" s="2" customFormat="1">
      <c r="A259" s="35"/>
      <c r="B259" s="36"/>
      <c r="C259" s="37"/>
      <c r="D259" s="238" t="s">
        <v>244</v>
      </c>
      <c r="E259" s="37"/>
      <c r="F259" s="239" t="s">
        <v>2000</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2001</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1364</v>
      </c>
      <c r="D261" s="224" t="s">
        <v>239</v>
      </c>
      <c r="E261" s="225" t="s">
        <v>2002</v>
      </c>
      <c r="F261" s="226" t="s">
        <v>2003</v>
      </c>
      <c r="G261" s="227" t="s">
        <v>249</v>
      </c>
      <c r="H261" s="228">
        <v>28</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1376</v>
      </c>
    </row>
    <row r="262" s="2" customFormat="1">
      <c r="A262" s="35"/>
      <c r="B262" s="36"/>
      <c r="C262" s="37"/>
      <c r="D262" s="238" t="s">
        <v>244</v>
      </c>
      <c r="E262" s="37"/>
      <c r="F262" s="239" t="s">
        <v>2003</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2001</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49.05" customHeight="1">
      <c r="A264" s="35"/>
      <c r="B264" s="36"/>
      <c r="C264" s="224" t="s">
        <v>1296</v>
      </c>
      <c r="D264" s="224" t="s">
        <v>239</v>
      </c>
      <c r="E264" s="225" t="s">
        <v>1292</v>
      </c>
      <c r="F264" s="226" t="s">
        <v>1293</v>
      </c>
      <c r="G264" s="227" t="s">
        <v>242</v>
      </c>
      <c r="H264" s="228">
        <v>300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2004</v>
      </c>
    </row>
    <row r="265" s="2" customFormat="1">
      <c r="A265" s="35"/>
      <c r="B265" s="36"/>
      <c r="C265" s="37"/>
      <c r="D265" s="238" t="s">
        <v>244</v>
      </c>
      <c r="E265" s="37"/>
      <c r="F265" s="239" t="s">
        <v>1293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2005</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55.5" customHeight="1">
      <c r="A267" s="35"/>
      <c r="B267" s="36"/>
      <c r="C267" s="224" t="s">
        <v>1300</v>
      </c>
      <c r="D267" s="224" t="s">
        <v>239</v>
      </c>
      <c r="E267" s="225" t="s">
        <v>1297</v>
      </c>
      <c r="F267" s="226" t="s">
        <v>1298</v>
      </c>
      <c r="G267" s="227" t="s">
        <v>249</v>
      </c>
      <c r="H267" s="228">
        <v>300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2006</v>
      </c>
    </row>
    <row r="268" s="2" customFormat="1">
      <c r="A268" s="35"/>
      <c r="B268" s="36"/>
      <c r="C268" s="37"/>
      <c r="D268" s="238" t="s">
        <v>244</v>
      </c>
      <c r="E268" s="37"/>
      <c r="F268" s="239" t="s">
        <v>1298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2005</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1305</v>
      </c>
      <c r="D270" s="224" t="s">
        <v>239</v>
      </c>
      <c r="E270" s="225" t="s">
        <v>1301</v>
      </c>
      <c r="F270" s="226" t="s">
        <v>1302</v>
      </c>
      <c r="G270" s="227" t="s">
        <v>242</v>
      </c>
      <c r="H270" s="228">
        <v>1</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2007</v>
      </c>
    </row>
    <row r="271" s="2" customFormat="1">
      <c r="A271" s="35"/>
      <c r="B271" s="36"/>
      <c r="C271" s="37"/>
      <c r="D271" s="238" t="s">
        <v>244</v>
      </c>
      <c r="E271" s="37"/>
      <c r="F271" s="239" t="s">
        <v>1302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2008</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1309</v>
      </c>
      <c r="D273" s="224" t="s">
        <v>239</v>
      </c>
      <c r="E273" s="225" t="s">
        <v>1306</v>
      </c>
      <c r="F273" s="226" t="s">
        <v>1307</v>
      </c>
      <c r="G273" s="227" t="s">
        <v>242</v>
      </c>
      <c r="H273" s="228">
        <v>1</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2009</v>
      </c>
    </row>
    <row r="274" s="2" customFormat="1">
      <c r="A274" s="35"/>
      <c r="B274" s="36"/>
      <c r="C274" s="37"/>
      <c r="D274" s="238" t="s">
        <v>244</v>
      </c>
      <c r="E274" s="37"/>
      <c r="F274" s="239" t="s">
        <v>1307</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2008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1313</v>
      </c>
      <c r="D276" s="224" t="s">
        <v>239</v>
      </c>
      <c r="E276" s="225" t="s">
        <v>1310</v>
      </c>
      <c r="F276" s="226" t="s">
        <v>1311</v>
      </c>
      <c r="G276" s="227" t="s">
        <v>242</v>
      </c>
      <c r="H276" s="228">
        <v>1</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2010</v>
      </c>
    </row>
    <row r="277" s="2" customFormat="1">
      <c r="A277" s="35"/>
      <c r="B277" s="36"/>
      <c r="C277" s="37"/>
      <c r="D277" s="238" t="s">
        <v>244</v>
      </c>
      <c r="E277" s="37"/>
      <c r="F277" s="239" t="s">
        <v>1311</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2008</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1317</v>
      </c>
      <c r="D279" s="224" t="s">
        <v>239</v>
      </c>
      <c r="E279" s="225" t="s">
        <v>1314</v>
      </c>
      <c r="F279" s="226" t="s">
        <v>1315</v>
      </c>
      <c r="G279" s="227" t="s">
        <v>242</v>
      </c>
      <c r="H279" s="228">
        <v>1</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2011</v>
      </c>
    </row>
    <row r="280" s="2" customFormat="1">
      <c r="A280" s="35"/>
      <c r="B280" s="36"/>
      <c r="C280" s="37"/>
      <c r="D280" s="238" t="s">
        <v>244</v>
      </c>
      <c r="E280" s="37"/>
      <c r="F280" s="239" t="s">
        <v>1315</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2008</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1321</v>
      </c>
      <c r="D282" s="224" t="s">
        <v>239</v>
      </c>
      <c r="E282" s="225" t="s">
        <v>1318</v>
      </c>
      <c r="F282" s="226" t="s">
        <v>1319</v>
      </c>
      <c r="G282" s="227" t="s">
        <v>242</v>
      </c>
      <c r="H282" s="228">
        <v>1</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2012</v>
      </c>
    </row>
    <row r="283" s="2" customFormat="1">
      <c r="A283" s="35"/>
      <c r="B283" s="36"/>
      <c r="C283" s="37"/>
      <c r="D283" s="238" t="s">
        <v>244</v>
      </c>
      <c r="E283" s="37"/>
      <c r="F283" s="239" t="s">
        <v>1319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2008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1346</v>
      </c>
      <c r="D285" s="224" t="s">
        <v>239</v>
      </c>
      <c r="E285" s="225" t="s">
        <v>1322</v>
      </c>
      <c r="F285" s="226" t="s">
        <v>1323</v>
      </c>
      <c r="G285" s="227" t="s">
        <v>242</v>
      </c>
      <c r="H285" s="228">
        <v>1</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2013</v>
      </c>
    </row>
    <row r="286" s="2" customFormat="1">
      <c r="A286" s="35"/>
      <c r="B286" s="36"/>
      <c r="C286" s="37"/>
      <c r="D286" s="238" t="s">
        <v>244</v>
      </c>
      <c r="E286" s="37"/>
      <c r="F286" s="239" t="s">
        <v>1323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2008</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1242</v>
      </c>
      <c r="D288" s="224" t="s">
        <v>239</v>
      </c>
      <c r="E288" s="225" t="s">
        <v>1325</v>
      </c>
      <c r="F288" s="226" t="s">
        <v>1326</v>
      </c>
      <c r="G288" s="227" t="s">
        <v>242</v>
      </c>
      <c r="H288" s="228">
        <v>320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1380</v>
      </c>
    </row>
    <row r="289" s="2" customFormat="1">
      <c r="A289" s="35"/>
      <c r="B289" s="36"/>
      <c r="C289" s="37"/>
      <c r="D289" s="238" t="s">
        <v>244</v>
      </c>
      <c r="E289" s="37"/>
      <c r="F289" s="239" t="s">
        <v>1326</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1898</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24.15" customHeight="1">
      <c r="A291" s="35"/>
      <c r="B291" s="36"/>
      <c r="C291" s="224" t="s">
        <v>1373</v>
      </c>
      <c r="D291" s="224" t="s">
        <v>239</v>
      </c>
      <c r="E291" s="225" t="s">
        <v>1329</v>
      </c>
      <c r="F291" s="226" t="s">
        <v>1330</v>
      </c>
      <c r="G291" s="227" t="s">
        <v>242</v>
      </c>
      <c r="H291" s="228">
        <v>320</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1385</v>
      </c>
    </row>
    <row r="292" s="2" customFormat="1">
      <c r="A292" s="35"/>
      <c r="B292" s="36"/>
      <c r="C292" s="37"/>
      <c r="D292" s="238" t="s">
        <v>244</v>
      </c>
      <c r="E292" s="37"/>
      <c r="F292" s="239" t="s">
        <v>1330</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1898</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1245</v>
      </c>
      <c r="D294" s="224" t="s">
        <v>239</v>
      </c>
      <c r="E294" s="225" t="s">
        <v>1333</v>
      </c>
      <c r="F294" s="226" t="s">
        <v>1334</v>
      </c>
      <c r="G294" s="227" t="s">
        <v>242</v>
      </c>
      <c r="H294" s="228">
        <v>10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1389</v>
      </c>
    </row>
    <row r="295" s="2" customFormat="1">
      <c r="A295" s="35"/>
      <c r="B295" s="36"/>
      <c r="C295" s="37"/>
      <c r="D295" s="238" t="s">
        <v>244</v>
      </c>
      <c r="E295" s="37"/>
      <c r="F295" s="239" t="s">
        <v>1334</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1735</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1382</v>
      </c>
      <c r="D297" s="224" t="s">
        <v>239</v>
      </c>
      <c r="E297" s="225" t="s">
        <v>1336</v>
      </c>
      <c r="F297" s="226" t="s">
        <v>1337</v>
      </c>
      <c r="G297" s="227" t="s">
        <v>242</v>
      </c>
      <c r="H297" s="228">
        <v>20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1583</v>
      </c>
    </row>
    <row r="298" s="2" customFormat="1">
      <c r="A298" s="35"/>
      <c r="B298" s="36"/>
      <c r="C298" s="37"/>
      <c r="D298" s="238" t="s">
        <v>244</v>
      </c>
      <c r="E298" s="37"/>
      <c r="F298" s="239" t="s">
        <v>1337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1736</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1247</v>
      </c>
      <c r="D300" s="224" t="s">
        <v>239</v>
      </c>
      <c r="E300" s="225" t="s">
        <v>1339</v>
      </c>
      <c r="F300" s="226" t="s">
        <v>1340</v>
      </c>
      <c r="G300" s="227" t="s">
        <v>242</v>
      </c>
      <c r="H300" s="228">
        <v>20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1398</v>
      </c>
    </row>
    <row r="301" s="2" customFormat="1">
      <c r="A301" s="35"/>
      <c r="B301" s="36"/>
      <c r="C301" s="37"/>
      <c r="D301" s="238" t="s">
        <v>244</v>
      </c>
      <c r="E301" s="37"/>
      <c r="F301" s="239" t="s">
        <v>1340</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1736</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49.05" customHeight="1">
      <c r="A303" s="35"/>
      <c r="B303" s="36"/>
      <c r="C303" s="224" t="s">
        <v>1391</v>
      </c>
      <c r="D303" s="224" t="s">
        <v>239</v>
      </c>
      <c r="E303" s="225" t="s">
        <v>1341</v>
      </c>
      <c r="F303" s="226" t="s">
        <v>1342</v>
      </c>
      <c r="G303" s="227" t="s">
        <v>242</v>
      </c>
      <c r="H303" s="228">
        <v>5</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1403</v>
      </c>
    </row>
    <row r="304" s="2" customFormat="1">
      <c r="A304" s="35"/>
      <c r="B304" s="36"/>
      <c r="C304" s="37"/>
      <c r="D304" s="238" t="s">
        <v>244</v>
      </c>
      <c r="E304" s="37"/>
      <c r="F304" s="239" t="s">
        <v>1342</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1737</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1251</v>
      </c>
      <c r="D306" s="224" t="s">
        <v>239</v>
      </c>
      <c r="E306" s="225" t="s">
        <v>1344</v>
      </c>
      <c r="F306" s="226" t="s">
        <v>1345</v>
      </c>
      <c r="G306" s="227" t="s">
        <v>242</v>
      </c>
      <c r="H306" s="228">
        <v>5</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1406</v>
      </c>
    </row>
    <row r="307" s="2" customFormat="1">
      <c r="A307" s="35"/>
      <c r="B307" s="36"/>
      <c r="C307" s="37"/>
      <c r="D307" s="238" t="s">
        <v>244</v>
      </c>
      <c r="E307" s="37"/>
      <c r="F307" s="239" t="s">
        <v>1345</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1737</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1400</v>
      </c>
      <c r="D309" s="224" t="s">
        <v>239</v>
      </c>
      <c r="E309" s="225" t="s">
        <v>278</v>
      </c>
      <c r="F309" s="226" t="s">
        <v>279</v>
      </c>
      <c r="G309" s="227" t="s">
        <v>242</v>
      </c>
      <c r="H309" s="228">
        <v>20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1411</v>
      </c>
    </row>
    <row r="310" s="2" customFormat="1">
      <c r="A310" s="35"/>
      <c r="B310" s="36"/>
      <c r="C310" s="37"/>
      <c r="D310" s="238" t="s">
        <v>244</v>
      </c>
      <c r="E310" s="37"/>
      <c r="F310" s="239" t="s">
        <v>279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1736</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76.35" customHeight="1">
      <c r="A312" s="35"/>
      <c r="B312" s="36"/>
      <c r="C312" s="224" t="s">
        <v>1256</v>
      </c>
      <c r="D312" s="224" t="s">
        <v>239</v>
      </c>
      <c r="E312" s="225" t="s">
        <v>1350</v>
      </c>
      <c r="F312" s="226" t="s">
        <v>1351</v>
      </c>
      <c r="G312" s="227" t="s">
        <v>242</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1593</v>
      </c>
    </row>
    <row r="313" s="2" customFormat="1">
      <c r="A313" s="35"/>
      <c r="B313" s="36"/>
      <c r="C313" s="37"/>
      <c r="D313" s="238" t="s">
        <v>244</v>
      </c>
      <c r="E313" s="37"/>
      <c r="F313" s="239" t="s">
        <v>1353</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2014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1408</v>
      </c>
      <c r="D315" s="224" t="s">
        <v>239</v>
      </c>
      <c r="E315" s="225" t="s">
        <v>1356</v>
      </c>
      <c r="F315" s="226" t="s">
        <v>1393</v>
      </c>
      <c r="G315" s="227" t="s">
        <v>1139</v>
      </c>
      <c r="H315" s="228">
        <v>35</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1595</v>
      </c>
    </row>
    <row r="316" s="2" customFormat="1">
      <c r="A316" s="35"/>
      <c r="B316" s="36"/>
      <c r="C316" s="37"/>
      <c r="D316" s="238" t="s">
        <v>244</v>
      </c>
      <c r="E316" s="37"/>
      <c r="F316" s="239" t="s">
        <v>1393</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2015</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1259</v>
      </c>
      <c r="D318" s="224" t="s">
        <v>239</v>
      </c>
      <c r="E318" s="225" t="s">
        <v>1360</v>
      </c>
      <c r="F318" s="226" t="s">
        <v>1357</v>
      </c>
      <c r="G318" s="227" t="s">
        <v>1150</v>
      </c>
      <c r="H318" s="228">
        <v>250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1598</v>
      </c>
    </row>
    <row r="319" s="2" customFormat="1">
      <c r="A319" s="35"/>
      <c r="B319" s="36"/>
      <c r="C319" s="37"/>
      <c r="D319" s="238" t="s">
        <v>244</v>
      </c>
      <c r="E319" s="37"/>
      <c r="F319" s="239" t="s">
        <v>1357</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2016</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24" t="s">
        <v>1417</v>
      </c>
      <c r="D321" s="224" t="s">
        <v>239</v>
      </c>
      <c r="E321" s="225" t="s">
        <v>1365</v>
      </c>
      <c r="F321" s="226" t="s">
        <v>1361</v>
      </c>
      <c r="G321" s="227" t="s">
        <v>1139</v>
      </c>
      <c r="H321" s="228">
        <v>4.0999999999999996</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1429</v>
      </c>
    </row>
    <row r="322" s="2" customFormat="1">
      <c r="A322" s="35"/>
      <c r="B322" s="36"/>
      <c r="C322" s="37"/>
      <c r="D322" s="238" t="s">
        <v>244</v>
      </c>
      <c r="E322" s="37"/>
      <c r="F322" s="239" t="s">
        <v>1361</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2017</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1.75" customHeight="1">
      <c r="A324" s="35"/>
      <c r="B324" s="36"/>
      <c r="C324" s="224" t="s">
        <v>1263</v>
      </c>
      <c r="D324" s="224" t="s">
        <v>239</v>
      </c>
      <c r="E324" s="225" t="s">
        <v>1369</v>
      </c>
      <c r="F324" s="226" t="s">
        <v>2018</v>
      </c>
      <c r="G324" s="227" t="s">
        <v>1139</v>
      </c>
      <c r="H324" s="228">
        <v>0.81000000000000005</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1433</v>
      </c>
    </row>
    <row r="325" s="2" customFormat="1">
      <c r="A325" s="35"/>
      <c r="B325" s="36"/>
      <c r="C325" s="37"/>
      <c r="D325" s="238" t="s">
        <v>244</v>
      </c>
      <c r="E325" s="37"/>
      <c r="F325" s="239" t="s">
        <v>2018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2019</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1426</v>
      </c>
      <c r="D327" s="224" t="s">
        <v>239</v>
      </c>
      <c r="E327" s="225" t="s">
        <v>1374</v>
      </c>
      <c r="F327" s="226" t="s">
        <v>1366</v>
      </c>
      <c r="G327" s="227" t="s">
        <v>1139</v>
      </c>
      <c r="H327" s="228">
        <v>130.5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1438</v>
      </c>
    </row>
    <row r="328" s="2" customFormat="1">
      <c r="A328" s="35"/>
      <c r="B328" s="36"/>
      <c r="C328" s="37"/>
      <c r="D328" s="238" t="s">
        <v>244</v>
      </c>
      <c r="E328" s="37"/>
      <c r="F328" s="239" t="s">
        <v>1366</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2020</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357</v>
      </c>
      <c r="D330" s="224" t="s">
        <v>239</v>
      </c>
      <c r="E330" s="225" t="s">
        <v>1378</v>
      </c>
      <c r="F330" s="226" t="s">
        <v>1370</v>
      </c>
      <c r="G330" s="227" t="s">
        <v>1139</v>
      </c>
      <c r="H330" s="228">
        <v>10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261</v>
      </c>
    </row>
    <row r="331" s="2" customFormat="1">
      <c r="A331" s="35"/>
      <c r="B331" s="36"/>
      <c r="C331" s="37"/>
      <c r="D331" s="238" t="s">
        <v>244</v>
      </c>
      <c r="E331" s="37"/>
      <c r="F331" s="239" t="s">
        <v>1370</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2021</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1.75" customHeight="1">
      <c r="A333" s="35"/>
      <c r="B333" s="36"/>
      <c r="C333" s="224" t="s">
        <v>1435</v>
      </c>
      <c r="D333" s="224" t="s">
        <v>239</v>
      </c>
      <c r="E333" s="225" t="s">
        <v>1383</v>
      </c>
      <c r="F333" s="226" t="s">
        <v>2022</v>
      </c>
      <c r="G333" s="227" t="s">
        <v>1139</v>
      </c>
      <c r="H333" s="228">
        <v>8</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1446</v>
      </c>
    </row>
    <row r="334" s="2" customFormat="1">
      <c r="A334" s="35"/>
      <c r="B334" s="36"/>
      <c r="C334" s="37"/>
      <c r="D334" s="238" t="s">
        <v>244</v>
      </c>
      <c r="E334" s="37"/>
      <c r="F334" s="239" t="s">
        <v>2022</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2023</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16.5" customHeight="1">
      <c r="A336" s="35"/>
      <c r="B336" s="36"/>
      <c r="C336" s="224" t="s">
        <v>1272</v>
      </c>
      <c r="D336" s="224" t="s">
        <v>239</v>
      </c>
      <c r="E336" s="225" t="s">
        <v>1387</v>
      </c>
      <c r="F336" s="226" t="s">
        <v>1379</v>
      </c>
      <c r="G336" s="227" t="s">
        <v>1150</v>
      </c>
      <c r="H336" s="228">
        <v>315</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1449</v>
      </c>
    </row>
    <row r="337" s="2" customFormat="1">
      <c r="A337" s="35"/>
      <c r="B337" s="36"/>
      <c r="C337" s="37"/>
      <c r="D337" s="238" t="s">
        <v>244</v>
      </c>
      <c r="E337" s="37"/>
      <c r="F337" s="239" t="s">
        <v>1379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2024</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21.75" customHeight="1">
      <c r="A339" s="35"/>
      <c r="B339" s="36"/>
      <c r="C339" s="224" t="s">
        <v>1443</v>
      </c>
      <c r="D339" s="224" t="s">
        <v>239</v>
      </c>
      <c r="E339" s="225" t="s">
        <v>1392</v>
      </c>
      <c r="F339" s="226" t="s">
        <v>2025</v>
      </c>
      <c r="G339" s="227" t="s">
        <v>1150</v>
      </c>
      <c r="H339" s="228">
        <v>175</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2026</v>
      </c>
    </row>
    <row r="340" s="2" customFormat="1">
      <c r="A340" s="35"/>
      <c r="B340" s="36"/>
      <c r="C340" s="37"/>
      <c r="D340" s="238" t="s">
        <v>244</v>
      </c>
      <c r="E340" s="37"/>
      <c r="F340" s="239" t="s">
        <v>2025</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2027</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1277</v>
      </c>
      <c r="D342" s="224" t="s">
        <v>239</v>
      </c>
      <c r="E342" s="225" t="s">
        <v>1396</v>
      </c>
      <c r="F342" s="226" t="s">
        <v>1388</v>
      </c>
      <c r="G342" s="227" t="s">
        <v>1150</v>
      </c>
      <c r="H342" s="228">
        <v>130</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2028</v>
      </c>
    </row>
    <row r="343" s="2" customFormat="1">
      <c r="A343" s="35"/>
      <c r="B343" s="36"/>
      <c r="C343" s="37"/>
      <c r="D343" s="238" t="s">
        <v>244</v>
      </c>
      <c r="E343" s="37"/>
      <c r="F343" s="239" t="s">
        <v>1388</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1390</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1450</v>
      </c>
      <c r="D345" s="224" t="s">
        <v>239</v>
      </c>
      <c r="E345" s="225" t="s">
        <v>1401</v>
      </c>
      <c r="F345" s="226" t="s">
        <v>2029</v>
      </c>
      <c r="G345" s="227" t="s">
        <v>1139</v>
      </c>
      <c r="H345" s="228">
        <v>31.5</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2030</v>
      </c>
    </row>
    <row r="346" s="2" customFormat="1">
      <c r="A346" s="35"/>
      <c r="B346" s="36"/>
      <c r="C346" s="37"/>
      <c r="D346" s="238" t="s">
        <v>244</v>
      </c>
      <c r="E346" s="37"/>
      <c r="F346" s="239" t="s">
        <v>2029</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2031</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1282</v>
      </c>
      <c r="D348" s="224" t="s">
        <v>239</v>
      </c>
      <c r="E348" s="225" t="s">
        <v>1404</v>
      </c>
      <c r="F348" s="226" t="s">
        <v>1410</v>
      </c>
      <c r="G348" s="227" t="s">
        <v>1139</v>
      </c>
      <c r="H348" s="228">
        <v>85.469999999999999</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1463</v>
      </c>
    </row>
    <row r="349" s="2" customFormat="1">
      <c r="A349" s="35"/>
      <c r="B349" s="36"/>
      <c r="C349" s="37"/>
      <c r="D349" s="238" t="s">
        <v>244</v>
      </c>
      <c r="E349" s="37"/>
      <c r="F349" s="239" t="s">
        <v>1410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2032</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1457</v>
      </c>
      <c r="D351" s="224" t="s">
        <v>239</v>
      </c>
      <c r="E351" s="225" t="s">
        <v>1409</v>
      </c>
      <c r="F351" s="226" t="s">
        <v>1414</v>
      </c>
      <c r="G351" s="227" t="s">
        <v>1139</v>
      </c>
      <c r="H351" s="228">
        <v>28.16</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1467</v>
      </c>
    </row>
    <row r="352" s="2" customFormat="1">
      <c r="A352" s="35"/>
      <c r="B352" s="36"/>
      <c r="C352" s="37"/>
      <c r="D352" s="238" t="s">
        <v>244</v>
      </c>
      <c r="E352" s="37"/>
      <c r="F352" s="239" t="s">
        <v>1414</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2033</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1327</v>
      </c>
      <c r="D354" s="224" t="s">
        <v>239</v>
      </c>
      <c r="E354" s="225" t="s">
        <v>1413</v>
      </c>
      <c r="F354" s="226" t="s">
        <v>1419</v>
      </c>
      <c r="G354" s="227" t="s">
        <v>1139</v>
      </c>
      <c r="H354" s="228">
        <v>9.9000000000000004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1470</v>
      </c>
    </row>
    <row r="355" s="2" customFormat="1">
      <c r="A355" s="35"/>
      <c r="B355" s="36"/>
      <c r="C355" s="37"/>
      <c r="D355" s="238" t="s">
        <v>244</v>
      </c>
      <c r="E355" s="37"/>
      <c r="F355" s="239" t="s">
        <v>1419</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2034</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1464</v>
      </c>
      <c r="D357" s="224" t="s">
        <v>239</v>
      </c>
      <c r="E357" s="225" t="s">
        <v>1418</v>
      </c>
      <c r="F357" s="226" t="s">
        <v>1423</v>
      </c>
      <c r="G357" s="227" t="s">
        <v>1150</v>
      </c>
      <c r="H357" s="228">
        <v>265</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1476</v>
      </c>
    </row>
    <row r="358" s="2" customFormat="1">
      <c r="A358" s="35"/>
      <c r="B358" s="36"/>
      <c r="C358" s="37"/>
      <c r="D358" s="238" t="s">
        <v>244</v>
      </c>
      <c r="E358" s="37"/>
      <c r="F358" s="239" t="s">
        <v>1423</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2035</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24.15" customHeight="1">
      <c r="A360" s="35"/>
      <c r="B360" s="36"/>
      <c r="C360" s="224" t="s">
        <v>1331</v>
      </c>
      <c r="D360" s="224" t="s">
        <v>239</v>
      </c>
      <c r="E360" s="225" t="s">
        <v>1422</v>
      </c>
      <c r="F360" s="226" t="s">
        <v>2036</v>
      </c>
      <c r="G360" s="227" t="s">
        <v>1139</v>
      </c>
      <c r="H360" s="228">
        <v>0.29899999999999999</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1635</v>
      </c>
    </row>
    <row r="361" s="2" customFormat="1">
      <c r="A361" s="35"/>
      <c r="B361" s="36"/>
      <c r="C361" s="37"/>
      <c r="D361" s="238" t="s">
        <v>244</v>
      </c>
      <c r="E361" s="37"/>
      <c r="F361" s="239" t="s">
        <v>2036</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2037</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1473</v>
      </c>
      <c r="D363" s="224" t="s">
        <v>239</v>
      </c>
      <c r="E363" s="225" t="s">
        <v>1468</v>
      </c>
      <c r="F363" s="226" t="s">
        <v>1469</v>
      </c>
      <c r="G363" s="227" t="s">
        <v>242</v>
      </c>
      <c r="H363" s="228">
        <v>8</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1638</v>
      </c>
    </row>
    <row r="364" s="2" customFormat="1">
      <c r="A364" s="35"/>
      <c r="B364" s="36"/>
      <c r="C364" s="37"/>
      <c r="D364" s="238" t="s">
        <v>244</v>
      </c>
      <c r="E364" s="37"/>
      <c r="F364" s="239" t="s">
        <v>1471</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1776</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76.35" customHeight="1">
      <c r="A366" s="35"/>
      <c r="B366" s="36"/>
      <c r="C366" s="224" t="s">
        <v>1291</v>
      </c>
      <c r="D366" s="224" t="s">
        <v>239</v>
      </c>
      <c r="E366" s="225" t="s">
        <v>1474</v>
      </c>
      <c r="F366" s="226" t="s">
        <v>1475</v>
      </c>
      <c r="G366" s="227" t="s">
        <v>242</v>
      </c>
      <c r="H366" s="228">
        <v>13</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1777</v>
      </c>
    </row>
    <row r="367" s="2" customFormat="1">
      <c r="A367" s="35"/>
      <c r="B367" s="36"/>
      <c r="C367" s="37"/>
      <c r="D367" s="238" t="s">
        <v>244</v>
      </c>
      <c r="E367" s="37"/>
      <c r="F367" s="239" t="s">
        <v>1477</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2038</v>
      </c>
      <c r="G368" s="37"/>
      <c r="H368" s="37"/>
      <c r="I368" s="240"/>
      <c r="J368" s="37"/>
      <c r="K368" s="37"/>
      <c r="L368" s="41"/>
      <c r="M368" s="256"/>
      <c r="N368" s="257"/>
      <c r="O368" s="258"/>
      <c r="P368" s="258"/>
      <c r="Q368" s="258"/>
      <c r="R368" s="258"/>
      <c r="S368" s="258"/>
      <c r="T368" s="259"/>
      <c r="U368" s="35"/>
      <c r="V368" s="35"/>
      <c r="W368" s="35"/>
      <c r="X368" s="35"/>
      <c r="Y368" s="35"/>
      <c r="Z368" s="35"/>
      <c r="AA368" s="35"/>
      <c r="AB368" s="35"/>
      <c r="AC368" s="35"/>
      <c r="AD368" s="35"/>
      <c r="AE368" s="35"/>
      <c r="AT368" s="14" t="s">
        <v>993</v>
      </c>
      <c r="AU368" s="14" t="s">
        <v>73</v>
      </c>
    </row>
    <row r="369" s="2" customFormat="1" ht="6.96" customHeight="1">
      <c r="A369" s="35"/>
      <c r="B369" s="63"/>
      <c r="C369" s="64"/>
      <c r="D369" s="64"/>
      <c r="E369" s="64"/>
      <c r="F369" s="64"/>
      <c r="G369" s="64"/>
      <c r="H369" s="64"/>
      <c r="I369" s="64"/>
      <c r="J369" s="64"/>
      <c r="K369" s="64"/>
      <c r="L369" s="41"/>
      <c r="M369" s="35"/>
      <c r="O369" s="35"/>
      <c r="P369" s="35"/>
      <c r="Q369" s="35"/>
      <c r="R369" s="35"/>
      <c r="S369" s="35"/>
      <c r="T369" s="35"/>
      <c r="U369" s="35"/>
      <c r="V369" s="35"/>
      <c r="W369" s="35"/>
      <c r="X369" s="35"/>
      <c r="Y369" s="35"/>
      <c r="Z369" s="35"/>
      <c r="AA369" s="35"/>
      <c r="AB369" s="35"/>
      <c r="AC369" s="35"/>
      <c r="AD369" s="35"/>
      <c r="AE369" s="35"/>
    </row>
  </sheetData>
  <sheetProtection sheet="1" autoFilter="0" formatColumns="0" formatRows="0" objects="1" scenarios="1" spinCount="100000" saltValue="DdBaqvP8xeHjj6DQC5kBWeGt8ou53VXiuETTszYz99O2Q/WQ4EzAOFoUGNSronvYWjT0+8HS2rPXCszBTVHAyQ==" hashValue="bl5qBcPTApqMpx4ssCMTc76PNUVk97mCVx10y5ZXvAPYX8Z88la+usfmgXJSZB4s8Q7MofbeDDHmqphqtWfxRA==" algorithmName="SHA-512" password="CC35"/>
  <autoFilter ref="C115:K36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2039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2040</v>
      </c>
      <c r="F117" s="226" t="s">
        <v>2041</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2041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2042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1742</v>
      </c>
      <c r="F120" s="226" t="s">
        <v>1743</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1743</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2043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1745</v>
      </c>
      <c r="F123" s="226" t="s">
        <v>1746</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1746</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2044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2046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1750</v>
      </c>
      <c r="F132" s="226" t="s">
        <v>1751</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1752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2045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2047</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2048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1750</v>
      </c>
      <c r="F141" s="226" t="s">
        <v>1751</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1752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2049</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2050</v>
      </c>
      <c r="F144" s="226" t="s">
        <v>2051</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2051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2052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1480</v>
      </c>
      <c r="F147" s="226" t="s">
        <v>1481</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1481</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2053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2054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2055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2056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2057</v>
      </c>
      <c r="F159" s="226" t="s">
        <v>2058</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2059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2060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2061</v>
      </c>
      <c r="F162" s="226" t="s">
        <v>2062</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2063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2064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2065</v>
      </c>
      <c r="F165" s="245" t="s">
        <v>2066</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2066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2060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2067</v>
      </c>
      <c r="F168" s="245" t="s">
        <v>2068</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2068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2069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2070</v>
      </c>
      <c r="F171" s="245" t="s">
        <v>2071</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2071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2069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2072</v>
      </c>
      <c r="F174" s="226" t="s">
        <v>2073</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2074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2075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2076</v>
      </c>
      <c r="F177" s="226" t="s">
        <v>2077</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2078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2079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2080</v>
      </c>
      <c r="F180" s="245" t="s">
        <v>2081</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2081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2082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2072</v>
      </c>
      <c r="F183" s="226" t="s">
        <v>2073</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2074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2075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2076</v>
      </c>
      <c r="F186" s="226" t="s">
        <v>2077</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2078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2083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2084</v>
      </c>
      <c r="F189" s="245" t="s">
        <v>2085</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2085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2086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2087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2088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2089</v>
      </c>
      <c r="F198" s="226" t="s">
        <v>2090</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2090</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2042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2091</v>
      </c>
      <c r="F201" s="245" t="s">
        <v>2092</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2092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2042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2093</v>
      </c>
      <c r="F204" s="245" t="s">
        <v>2094</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2094</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2095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2096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2097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2098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2099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1756</v>
      </c>
      <c r="F219" s="226" t="s">
        <v>1757</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1758</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2100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1760</v>
      </c>
      <c r="F222" s="245" t="s">
        <v>1761</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1327</v>
      </c>
    </row>
    <row r="223" s="2" customFormat="1">
      <c r="A223" s="35"/>
      <c r="B223" s="36"/>
      <c r="C223" s="37"/>
      <c r="D223" s="238" t="s">
        <v>244</v>
      </c>
      <c r="E223" s="37"/>
      <c r="F223" s="239" t="s">
        <v>1761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2101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1763</v>
      </c>
      <c r="F225" s="245" t="s">
        <v>1764</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1331</v>
      </c>
    </row>
    <row r="226" s="2" customFormat="1">
      <c r="A226" s="35"/>
      <c r="B226" s="36"/>
      <c r="C226" s="37"/>
      <c r="D226" s="238" t="s">
        <v>244</v>
      </c>
      <c r="E226" s="37"/>
      <c r="F226" s="239" t="s">
        <v>1764</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2102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1766</v>
      </c>
      <c r="F228" s="245" t="s">
        <v>1767</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1291</v>
      </c>
    </row>
    <row r="229" s="2" customFormat="1">
      <c r="A229" s="35"/>
      <c r="B229" s="36"/>
      <c r="C229" s="37"/>
      <c r="D229" s="238" t="s">
        <v>244</v>
      </c>
      <c r="E229" s="37"/>
      <c r="F229" s="239" t="s">
        <v>1767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2103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2104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1309</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2105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1565</v>
      </c>
      <c r="F237" s="226" t="s">
        <v>1771</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1317</v>
      </c>
    </row>
    <row r="238" s="2" customFormat="1">
      <c r="A238" s="35"/>
      <c r="B238" s="36"/>
      <c r="C238" s="37"/>
      <c r="D238" s="238" t="s">
        <v>244</v>
      </c>
      <c r="E238" s="37"/>
      <c r="F238" s="239" t="s">
        <v>1771</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2106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1356</v>
      </c>
      <c r="F240" s="226" t="s">
        <v>1772</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1346</v>
      </c>
    </row>
    <row r="241" s="2" customFormat="1">
      <c r="A241" s="35"/>
      <c r="B241" s="36"/>
      <c r="C241" s="37"/>
      <c r="D241" s="238" t="s">
        <v>244</v>
      </c>
      <c r="E241" s="37"/>
      <c r="F241" s="239" t="s">
        <v>1772</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2106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1360</v>
      </c>
      <c r="F243" s="245" t="s">
        <v>2107</v>
      </c>
      <c r="G243" s="246" t="s">
        <v>2108</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1348</v>
      </c>
    </row>
    <row r="244" s="2" customFormat="1">
      <c r="A244" s="35"/>
      <c r="B244" s="36"/>
      <c r="C244" s="37"/>
      <c r="D244" s="238" t="s">
        <v>244</v>
      </c>
      <c r="E244" s="37"/>
      <c r="F244" s="239" t="s">
        <v>2107</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2109</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zSGvQHnlshXbvzuiJ0ZzWcTpVFeY63GIvfDOifuzUs42yOe/CuVDLsSsIINvTPF1hRxjzHFGhOKNlcROD3Z8nw==" hashValue="kDVmKbu+sPhxvc1cbRCgCAeY8F1Pm9iEYNltlMf/8o7NEFrsuFfvMyjdpGRn4XSRaH2IlQh9nwNxuRJ5ibyjQA=="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2110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1284</v>
      </c>
      <c r="F117" s="226" t="s">
        <v>1285</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1285</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1744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1742</v>
      </c>
      <c r="F120" s="226" t="s">
        <v>1743</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1743</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2111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1745</v>
      </c>
      <c r="F123" s="226" t="s">
        <v>1746</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1746</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2112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2113</v>
      </c>
      <c r="F126" s="226" t="s">
        <v>2114</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2115</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2116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2117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1750</v>
      </c>
      <c r="F132" s="226" t="s">
        <v>1751</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1752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2117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2118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2119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1750</v>
      </c>
      <c r="F141" s="226" t="s">
        <v>1751</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1752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2120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2050</v>
      </c>
      <c r="F144" s="226" t="s">
        <v>2051</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2051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2121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1480</v>
      </c>
      <c r="F147" s="226" t="s">
        <v>1481</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1481</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2122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2124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2125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2057</v>
      </c>
      <c r="F159" s="226" t="s">
        <v>2058</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2059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2126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2061</v>
      </c>
      <c r="F162" s="226" t="s">
        <v>2062</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2063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2064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2065</v>
      </c>
      <c r="F165" s="245" t="s">
        <v>2066</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2066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2126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2067</v>
      </c>
      <c r="F168" s="245" t="s">
        <v>2068</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2068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2069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2070</v>
      </c>
      <c r="F171" s="245" t="s">
        <v>2071</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2071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2069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2072</v>
      </c>
      <c r="F174" s="226" t="s">
        <v>2073</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2074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2075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2076</v>
      </c>
      <c r="F177" s="226" t="s">
        <v>2077</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2078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2079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2080</v>
      </c>
      <c r="F180" s="245" t="s">
        <v>2081</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2081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2082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2072</v>
      </c>
      <c r="F183" s="226" t="s">
        <v>2073</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2074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2075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2076</v>
      </c>
      <c r="F186" s="226" t="s">
        <v>2077</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2078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2083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2084</v>
      </c>
      <c r="F189" s="245" t="s">
        <v>2085</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2085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2127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2128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2129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2089</v>
      </c>
      <c r="F198" s="226" t="s">
        <v>2090</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2090</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1744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2091</v>
      </c>
      <c r="F201" s="245" t="s">
        <v>2092</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2092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1744</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2093</v>
      </c>
      <c r="F204" s="245" t="s">
        <v>2094</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2094</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2130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2131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2132</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2133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2134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2135</v>
      </c>
      <c r="F219" s="226" t="s">
        <v>2136</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2137</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2138</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2139</v>
      </c>
      <c r="F222" s="245" t="s">
        <v>2140</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1327</v>
      </c>
    </row>
    <row r="223" s="2" customFormat="1">
      <c r="A223" s="35"/>
      <c r="B223" s="36"/>
      <c r="C223" s="37"/>
      <c r="D223" s="238" t="s">
        <v>244</v>
      </c>
      <c r="E223" s="37"/>
      <c r="F223" s="239" t="s">
        <v>2140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2141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1331</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2142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2093</v>
      </c>
      <c r="F228" s="245" t="s">
        <v>2094</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1291</v>
      </c>
    </row>
    <row r="229" s="2" customFormat="1">
      <c r="A229" s="35"/>
      <c r="B229" s="36"/>
      <c r="C229" s="37"/>
      <c r="D229" s="238" t="s">
        <v>244</v>
      </c>
      <c r="E229" s="37"/>
      <c r="F229" s="239" t="s">
        <v>2094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2143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2144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1309</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2145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1756</v>
      </c>
      <c r="F237" s="226" t="s">
        <v>1757</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1317</v>
      </c>
    </row>
    <row r="238" s="2" customFormat="1">
      <c r="A238" s="35"/>
      <c r="B238" s="36"/>
      <c r="C238" s="37"/>
      <c r="D238" s="238" t="s">
        <v>244</v>
      </c>
      <c r="E238" s="37"/>
      <c r="F238" s="239" t="s">
        <v>1758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2146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1760</v>
      </c>
      <c r="F240" s="245" t="s">
        <v>1761</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1346</v>
      </c>
    </row>
    <row r="241" s="2" customFormat="1">
      <c r="A241" s="35"/>
      <c r="B241" s="36"/>
      <c r="C241" s="37"/>
      <c r="D241" s="238" t="s">
        <v>244</v>
      </c>
      <c r="E241" s="37"/>
      <c r="F241" s="239" t="s">
        <v>1761</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2147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1763</v>
      </c>
      <c r="F243" s="245" t="s">
        <v>1764</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1348</v>
      </c>
    </row>
    <row r="244" s="2" customFormat="1">
      <c r="A244" s="35"/>
      <c r="B244" s="36"/>
      <c r="C244" s="37"/>
      <c r="D244" s="238" t="s">
        <v>244</v>
      </c>
      <c r="E244" s="37"/>
      <c r="F244" s="239" t="s">
        <v>1764</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2148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1766</v>
      </c>
      <c r="F246" s="245" t="s">
        <v>1767</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1352</v>
      </c>
    </row>
    <row r="247" s="2" customFormat="1">
      <c r="A247" s="35"/>
      <c r="B247" s="36"/>
      <c r="C247" s="37"/>
      <c r="D247" s="238" t="s">
        <v>244</v>
      </c>
      <c r="E247" s="37"/>
      <c r="F247" s="239" t="s">
        <v>1767</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2149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1347</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1358</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2150</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1235</v>
      </c>
      <c r="D252" s="224" t="s">
        <v>239</v>
      </c>
      <c r="E252" s="225" t="s">
        <v>1565</v>
      </c>
      <c r="F252" s="226" t="s">
        <v>1771</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1362</v>
      </c>
    </row>
    <row r="253" s="2" customFormat="1">
      <c r="A253" s="35"/>
      <c r="B253" s="36"/>
      <c r="C253" s="37"/>
      <c r="D253" s="238" t="s">
        <v>244</v>
      </c>
      <c r="E253" s="37"/>
      <c r="F253" s="239" t="s">
        <v>1771</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2151</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1355</v>
      </c>
      <c r="D255" s="224" t="s">
        <v>239</v>
      </c>
      <c r="E255" s="225" t="s">
        <v>1356</v>
      </c>
      <c r="F255" s="226" t="s">
        <v>1772</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1367</v>
      </c>
    </row>
    <row r="256" s="2" customFormat="1">
      <c r="A256" s="35"/>
      <c r="B256" s="36"/>
      <c r="C256" s="37"/>
      <c r="D256" s="238" t="s">
        <v>244</v>
      </c>
      <c r="E256" s="37"/>
      <c r="F256" s="239" t="s">
        <v>1772</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2151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1238</v>
      </c>
      <c r="D258" s="224" t="s">
        <v>239</v>
      </c>
      <c r="E258" s="225" t="s">
        <v>2152</v>
      </c>
      <c r="F258" s="226" t="s">
        <v>2153</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1371</v>
      </c>
    </row>
    <row r="259" s="2" customFormat="1">
      <c r="A259" s="35"/>
      <c r="B259" s="36"/>
      <c r="C259" s="37"/>
      <c r="D259" s="238" t="s">
        <v>244</v>
      </c>
      <c r="E259" s="37"/>
      <c r="F259" s="239" t="s">
        <v>2154</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2155</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1364</v>
      </c>
      <c r="D261" s="243" t="s">
        <v>246</v>
      </c>
      <c r="E261" s="244" t="s">
        <v>1360</v>
      </c>
      <c r="F261" s="245" t="s">
        <v>2107</v>
      </c>
      <c r="G261" s="246" t="s">
        <v>2108</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1376</v>
      </c>
    </row>
    <row r="262" s="2" customFormat="1">
      <c r="A262" s="35"/>
      <c r="B262" s="36"/>
      <c r="C262" s="37"/>
      <c r="D262" s="238" t="s">
        <v>244</v>
      </c>
      <c r="E262" s="37"/>
      <c r="F262" s="239" t="s">
        <v>2107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2156</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Fp6VnL2FIOz7GXqCMpOmnD7fMyPt5w4nbeTeC2RD//N8sdBQB4T9SILuNN60hGDgv7aDvPnvOVcHllu8VZFbFQ==" hashValue="hsm3ck+KHHCPRIjjMulWotZU5I/Tv+n/RxKPjO8WMkB7Ft+TTXw5dFolgrJ5dgUGHsPQR1FZvkKctmNSdWwzzg=="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2157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2040</v>
      </c>
      <c r="F117" s="226" t="s">
        <v>2041</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2041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2158</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1742</v>
      </c>
      <c r="F120" s="226" t="s">
        <v>1743</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1743</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2159</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1745</v>
      </c>
      <c r="F123" s="226" t="s">
        <v>1746</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1746</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2160</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2161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2162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1750</v>
      </c>
      <c r="F132" s="226" t="s">
        <v>1751</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1752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2161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2163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2164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1750</v>
      </c>
      <c r="F141" s="226" t="s">
        <v>1751</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1752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2165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2050</v>
      </c>
      <c r="F144" s="226" t="s">
        <v>2051</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2051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2166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1480</v>
      </c>
      <c r="F147" s="226" t="s">
        <v>1481</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1481</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2122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2167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2168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2169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2057</v>
      </c>
      <c r="F159" s="226" t="s">
        <v>2058</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2059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2170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2061</v>
      </c>
      <c r="F162" s="226" t="s">
        <v>2062</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2063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2064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2065</v>
      </c>
      <c r="F165" s="245" t="s">
        <v>2066</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2066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2170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2067</v>
      </c>
      <c r="F168" s="245" t="s">
        <v>2068</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2068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2069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2070</v>
      </c>
      <c r="F171" s="245" t="s">
        <v>2071</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2071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2069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2072</v>
      </c>
      <c r="F174" s="226" t="s">
        <v>2073</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2074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2075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2076</v>
      </c>
      <c r="F177" s="226" t="s">
        <v>2077</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2078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2171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2080</v>
      </c>
      <c r="F180" s="245" t="s">
        <v>2081</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2081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2082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2072</v>
      </c>
      <c r="F183" s="226" t="s">
        <v>2073</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2074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2075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2076</v>
      </c>
      <c r="F186" s="226" t="s">
        <v>2077</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2078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2083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2084</v>
      </c>
      <c r="F189" s="245" t="s">
        <v>2085</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2085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2172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2173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2174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2089</v>
      </c>
      <c r="F198" s="226" t="s">
        <v>2090</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2090</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2158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2091</v>
      </c>
      <c r="F201" s="245" t="s">
        <v>2092</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2092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2158</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2093</v>
      </c>
      <c r="F204" s="245" t="s">
        <v>2094</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2094</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2175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2176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2177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2178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2179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1756</v>
      </c>
      <c r="F219" s="226" t="s">
        <v>1757</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1758</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2180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1760</v>
      </c>
      <c r="F222" s="245" t="s">
        <v>1761</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1327</v>
      </c>
    </row>
    <row r="223" s="2" customFormat="1">
      <c r="A223" s="35"/>
      <c r="B223" s="36"/>
      <c r="C223" s="37"/>
      <c r="D223" s="238" t="s">
        <v>244</v>
      </c>
      <c r="E223" s="37"/>
      <c r="F223" s="239" t="s">
        <v>1761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2181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1763</v>
      </c>
      <c r="F225" s="245" t="s">
        <v>1764</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1331</v>
      </c>
    </row>
    <row r="226" s="2" customFormat="1">
      <c r="A226" s="35"/>
      <c r="B226" s="36"/>
      <c r="C226" s="37"/>
      <c r="D226" s="238" t="s">
        <v>244</v>
      </c>
      <c r="E226" s="37"/>
      <c r="F226" s="239" t="s">
        <v>1764</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2182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1565</v>
      </c>
      <c r="F228" s="245" t="s">
        <v>2183</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1291</v>
      </c>
    </row>
    <row r="229" s="2" customFormat="1">
      <c r="A229" s="35"/>
      <c r="B229" s="36"/>
      <c r="C229" s="37"/>
      <c r="D229" s="238" t="s">
        <v>244</v>
      </c>
      <c r="E229" s="37"/>
      <c r="F229" s="239" t="s">
        <v>2183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2184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1356</v>
      </c>
      <c r="F231" s="245" t="s">
        <v>2185</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2185</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2186</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1309</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2187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1317</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2188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1360</v>
      </c>
      <c r="F240" s="226" t="s">
        <v>1771</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1346</v>
      </c>
    </row>
    <row r="241" s="2" customFormat="1">
      <c r="A241" s="35"/>
      <c r="B241" s="36"/>
      <c r="C241" s="37"/>
      <c r="D241" s="238" t="s">
        <v>244</v>
      </c>
      <c r="E241" s="37"/>
      <c r="F241" s="239" t="s">
        <v>1771</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2189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1365</v>
      </c>
      <c r="F243" s="226" t="s">
        <v>1772</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1348</v>
      </c>
    </row>
    <row r="244" s="2" customFormat="1">
      <c r="A244" s="35"/>
      <c r="B244" s="36"/>
      <c r="C244" s="37"/>
      <c r="D244" s="238" t="s">
        <v>244</v>
      </c>
      <c r="E244" s="37"/>
      <c r="F244" s="239" t="s">
        <v>1772</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2189</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2152</v>
      </c>
      <c r="F246" s="226" t="s">
        <v>2153</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1352</v>
      </c>
    </row>
    <row r="247" s="2" customFormat="1">
      <c r="A247" s="35"/>
      <c r="B247" s="36"/>
      <c r="C247" s="37"/>
      <c r="D247" s="238" t="s">
        <v>244</v>
      </c>
      <c r="E247" s="37"/>
      <c r="F247" s="239" t="s">
        <v>2154</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2155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1347</v>
      </c>
      <c r="D249" s="243" t="s">
        <v>246</v>
      </c>
      <c r="E249" s="244" t="s">
        <v>1369</v>
      </c>
      <c r="F249" s="245" t="s">
        <v>2107</v>
      </c>
      <c r="G249" s="246" t="s">
        <v>2108</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1358</v>
      </c>
    </row>
    <row r="250" s="2" customFormat="1">
      <c r="A250" s="35"/>
      <c r="B250" s="36"/>
      <c r="C250" s="37"/>
      <c r="D250" s="238" t="s">
        <v>244</v>
      </c>
      <c r="E250" s="37"/>
      <c r="F250" s="239" t="s">
        <v>2107</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2156</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RU14mFZlktNagZ5pJKmz06x/ewmEkYMg+A4i1ndUwXQvviVgq0Y0M5qeWu40+khNOCLR+8p0H3MQAt2vgXiLGw==" hashValue="KdVD0TnL+hJfRy3GI42tXoWtRx75p4llMafgwq18DcFZHA82lYL/3jbplj1gJRzP6jOM+kzW9YUhrqjwLQDuyw=="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2190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ROUND((SUM(BE125:BE372)),  2)</f>
        <v>0</v>
      </c>
      <c r="G33" s="35"/>
      <c r="H33" s="35"/>
      <c r="I33" s="162">
        <v>0.20999999999999999</v>
      </c>
      <c r="J33" s="161">
        <f>ROUND(((SUM(BE125:BE372))*I33),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ROUND((SUM(BF125:BF372)),  2)</f>
        <v>0</v>
      </c>
      <c r="G34" s="35"/>
      <c r="H34" s="35"/>
      <c r="I34" s="162">
        <v>0.12</v>
      </c>
      <c r="J34" s="161">
        <f>ROUND(((SUM(BF125:BF372))*I34),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2191</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2192</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2193</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2194</v>
      </c>
      <c r="E100" s="190"/>
      <c r="F100" s="190"/>
      <c r="G100" s="190"/>
      <c r="H100" s="190"/>
      <c r="I100" s="190"/>
      <c r="J100" s="191">
        <f>J142</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2195</v>
      </c>
      <c r="E101" s="190"/>
      <c r="F101" s="190"/>
      <c r="G101" s="190"/>
      <c r="H101" s="190"/>
      <c r="I101" s="190"/>
      <c r="J101" s="191">
        <f>J211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2196</v>
      </c>
      <c r="E102" s="190"/>
      <c r="F102" s="190"/>
      <c r="G102" s="190"/>
      <c r="H102" s="190"/>
      <c r="I102" s="190"/>
      <c r="J102" s="191">
        <f>J227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2197</v>
      </c>
      <c r="E103" s="190"/>
      <c r="F103" s="190"/>
      <c r="G103" s="190"/>
      <c r="H103" s="190"/>
      <c r="I103" s="190"/>
      <c r="J103" s="191">
        <f>J286</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2198</v>
      </c>
      <c r="E104" s="190"/>
      <c r="F104" s="190"/>
      <c r="G104" s="190"/>
      <c r="H104" s="190"/>
      <c r="I104" s="190"/>
      <c r="J104" s="191">
        <f>J301</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2199</v>
      </c>
      <c r="E105" s="190"/>
      <c r="F105" s="190"/>
      <c r="G105" s="190"/>
      <c r="H105" s="190"/>
      <c r="I105" s="190"/>
      <c r="J105" s="191">
        <f>J358</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P126+P127+P128+P142+P211+P227+P286+P301+P358</f>
        <v>0</v>
      </c>
      <c r="Q125" s="101"/>
      <c r="R125" s="207">
        <f>R126+R127+R128+R142+R211+R227+R286+R301+R358</f>
        <v>0</v>
      </c>
      <c r="S125" s="101"/>
      <c r="T125" s="208">
        <f>T126+T127+T128+T142+T211+T227+T286+T301+T358</f>
        <v>0</v>
      </c>
      <c r="U125" s="35"/>
      <c r="V125" s="35"/>
      <c r="W125" s="35"/>
      <c r="X125" s="35"/>
      <c r="Y125" s="35"/>
      <c r="Z125" s="35"/>
      <c r="AA125" s="35"/>
      <c r="AB125" s="35"/>
      <c r="AC125" s="35"/>
      <c r="AD125" s="35"/>
      <c r="AE125" s="35"/>
      <c r="AT125" s="14" t="s">
        <v>72</v>
      </c>
      <c r="AU125" s="14" t="s">
        <v>219</v>
      </c>
      <c r="BK125" s="209">
        <f>BK126+BK127+BK128+BK142+BK211+BK227+BK286+BK301+BK358</f>
        <v>0</v>
      </c>
    </row>
    <row r="126" s="12" customFormat="1" ht="25.92" customHeight="1">
      <c r="A126" s="12"/>
      <c r="B126" s="210"/>
      <c r="C126" s="211"/>
      <c r="D126" s="212" t="s">
        <v>72</v>
      </c>
      <c r="E126" s="213" t="s">
        <v>2200</v>
      </c>
      <c r="F126" s="213" t="s">
        <v>2201</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2202</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2203</v>
      </c>
      <c r="F128" s="213" t="s">
        <v>170</v>
      </c>
      <c r="G128" s="211"/>
      <c r="H128" s="211"/>
      <c r="I128" s="214"/>
      <c r="J128" s="215">
        <f>BK128</f>
        <v>0</v>
      </c>
      <c r="K128" s="211"/>
      <c r="L128" s="216"/>
      <c r="M128" s="217"/>
      <c r="N128" s="218"/>
      <c r="O128" s="218"/>
      <c r="P128" s="219">
        <f>SUM(P129:P141)</f>
        <v>0</v>
      </c>
      <c r="Q128" s="218"/>
      <c r="R128" s="219">
        <f>SUM(R129:R141)</f>
        <v>0</v>
      </c>
      <c r="S128" s="218"/>
      <c r="T128" s="220">
        <f>SUM(T129:T141)</f>
        <v>0</v>
      </c>
      <c r="U128" s="12"/>
      <c r="V128" s="12"/>
      <c r="W128" s="12"/>
      <c r="X128" s="12"/>
      <c r="Y128" s="12"/>
      <c r="Z128" s="12"/>
      <c r="AA128" s="12"/>
      <c r="AB128" s="12"/>
      <c r="AC128" s="12"/>
      <c r="AD128" s="12"/>
      <c r="AE128" s="12"/>
      <c r="AR128" s="221" t="s">
        <v>80</v>
      </c>
      <c r="AT128" s="222" t="s">
        <v>72</v>
      </c>
      <c r="AU128" s="222" t="s">
        <v>73</v>
      </c>
      <c r="AY128" s="221" t="s">
        <v>238</v>
      </c>
      <c r="BK128" s="223">
        <f>SUM(BK129:BK141)</f>
        <v>0</v>
      </c>
    </row>
    <row r="129" s="2" customFormat="1" ht="16.5" customHeight="1">
      <c r="A129" s="35"/>
      <c r="B129" s="36"/>
      <c r="C129" s="243" t="s">
        <v>80</v>
      </c>
      <c r="D129" s="243" t="s">
        <v>246</v>
      </c>
      <c r="E129" s="244" t="s">
        <v>2204</v>
      </c>
      <c r="F129" s="245" t="s">
        <v>2205</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2205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2206</v>
      </c>
      <c r="F131" s="245" t="s">
        <v>2207</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2207</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2208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2209</v>
      </c>
      <c r="F134" s="245" t="s">
        <v>2210</v>
      </c>
      <c r="G134" s="246" t="s">
        <v>2211</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2210</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2212</v>
      </c>
      <c r="F136" s="245" t="s">
        <v>2213</v>
      </c>
      <c r="G136" s="246" t="s">
        <v>242</v>
      </c>
      <c r="H136" s="247">
        <v>202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2213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43" t="s">
        <v>263</v>
      </c>
      <c r="D138" s="243" t="s">
        <v>246</v>
      </c>
      <c r="E138" s="244" t="s">
        <v>2214</v>
      </c>
      <c r="F138" s="245" t="s">
        <v>2215</v>
      </c>
      <c r="G138" s="246" t="s">
        <v>242</v>
      </c>
      <c r="H138" s="247">
        <v>380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285</v>
      </c>
    </row>
    <row r="139" s="2" customFormat="1">
      <c r="A139" s="35"/>
      <c r="B139" s="36"/>
      <c r="C139" s="37"/>
      <c r="D139" s="238" t="s">
        <v>244</v>
      </c>
      <c r="E139" s="37"/>
      <c r="F139" s="239" t="s">
        <v>2215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269</v>
      </c>
      <c r="D140" s="243" t="s">
        <v>246</v>
      </c>
      <c r="E140" s="244" t="s">
        <v>2216</v>
      </c>
      <c r="F140" s="245" t="s">
        <v>2217</v>
      </c>
      <c r="G140" s="246" t="s">
        <v>242</v>
      </c>
      <c r="H140" s="247">
        <v>625</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277</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8</v>
      </c>
    </row>
    <row r="141" s="2" customFormat="1">
      <c r="A141" s="35"/>
      <c r="B141" s="36"/>
      <c r="C141" s="37"/>
      <c r="D141" s="238" t="s">
        <v>244</v>
      </c>
      <c r="E141" s="37"/>
      <c r="F141" s="239" t="s">
        <v>2217</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12" customFormat="1" ht="25.92" customHeight="1">
      <c r="A142" s="12"/>
      <c r="B142" s="210"/>
      <c r="C142" s="211"/>
      <c r="D142" s="212" t="s">
        <v>72</v>
      </c>
      <c r="E142" s="213" t="s">
        <v>2218</v>
      </c>
      <c r="F142" s="213" t="s">
        <v>173</v>
      </c>
      <c r="G142" s="211"/>
      <c r="H142" s="211"/>
      <c r="I142" s="214"/>
      <c r="J142" s="215">
        <f>BK142</f>
        <v>0</v>
      </c>
      <c r="K142" s="211"/>
      <c r="L142" s="216"/>
      <c r="M142" s="217"/>
      <c r="N142" s="218"/>
      <c r="O142" s="218"/>
      <c r="P142" s="219">
        <f>SUM(P143:P210)</f>
        <v>0</v>
      </c>
      <c r="Q142" s="218"/>
      <c r="R142" s="219">
        <f>SUM(R143:R210)</f>
        <v>0</v>
      </c>
      <c r="S142" s="218"/>
      <c r="T142" s="220">
        <f>SUM(T143:T210)</f>
        <v>0</v>
      </c>
      <c r="U142" s="12"/>
      <c r="V142" s="12"/>
      <c r="W142" s="12"/>
      <c r="X142" s="12"/>
      <c r="Y142" s="12"/>
      <c r="Z142" s="12"/>
      <c r="AA142" s="12"/>
      <c r="AB142" s="12"/>
      <c r="AC142" s="12"/>
      <c r="AD142" s="12"/>
      <c r="AE142" s="12"/>
      <c r="AR142" s="221" t="s">
        <v>80</v>
      </c>
      <c r="AT142" s="222" t="s">
        <v>72</v>
      </c>
      <c r="AU142" s="222" t="s">
        <v>73</v>
      </c>
      <c r="AY142" s="221" t="s">
        <v>238</v>
      </c>
      <c r="BK142" s="223">
        <f>SUM(BK143:BK210)</f>
        <v>0</v>
      </c>
    </row>
    <row r="143" s="2" customFormat="1" ht="16.5" customHeight="1">
      <c r="A143" s="35"/>
      <c r="B143" s="36"/>
      <c r="C143" s="243" t="s">
        <v>273</v>
      </c>
      <c r="D143" s="243" t="s">
        <v>246</v>
      </c>
      <c r="E143" s="244" t="s">
        <v>2204</v>
      </c>
      <c r="F143" s="245" t="s">
        <v>2205</v>
      </c>
      <c r="G143" s="246" t="s">
        <v>249</v>
      </c>
      <c r="H143" s="247">
        <v>460</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277</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258</v>
      </c>
      <c r="BM143" s="236" t="s">
        <v>300</v>
      </c>
    </row>
    <row r="144" s="2" customFormat="1">
      <c r="A144" s="35"/>
      <c r="B144" s="36"/>
      <c r="C144" s="37"/>
      <c r="D144" s="238" t="s">
        <v>244</v>
      </c>
      <c r="E144" s="37"/>
      <c r="F144" s="239" t="s">
        <v>2205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c r="A145" s="35"/>
      <c r="B145" s="36"/>
      <c r="C145" s="37"/>
      <c r="D145" s="238" t="s">
        <v>993</v>
      </c>
      <c r="E145" s="37"/>
      <c r="F145" s="265" t="s">
        <v>2208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993</v>
      </c>
      <c r="AU145" s="14" t="s">
        <v>80</v>
      </c>
    </row>
    <row r="146" s="2" customFormat="1" ht="24.15" customHeight="1">
      <c r="A146" s="35"/>
      <c r="B146" s="36"/>
      <c r="C146" s="243" t="s">
        <v>277</v>
      </c>
      <c r="D146" s="243" t="s">
        <v>246</v>
      </c>
      <c r="E146" s="244" t="s">
        <v>2219</v>
      </c>
      <c r="F146" s="245" t="s">
        <v>2220</v>
      </c>
      <c r="G146" s="246" t="s">
        <v>242</v>
      </c>
      <c r="H146" s="247">
        <v>8</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277</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258</v>
      </c>
      <c r="BM146" s="236" t="s">
        <v>308</v>
      </c>
    </row>
    <row r="147" s="2" customFormat="1">
      <c r="A147" s="35"/>
      <c r="B147" s="36"/>
      <c r="C147" s="37"/>
      <c r="D147" s="238" t="s">
        <v>244</v>
      </c>
      <c r="E147" s="37"/>
      <c r="F147" s="239" t="s">
        <v>2220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c r="A148" s="35"/>
      <c r="B148" s="36"/>
      <c r="C148" s="37"/>
      <c r="D148" s="238" t="s">
        <v>993</v>
      </c>
      <c r="E148" s="37"/>
      <c r="F148" s="265" t="s">
        <v>2208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993</v>
      </c>
      <c r="AU148" s="14" t="s">
        <v>80</v>
      </c>
    </row>
    <row r="149" s="2" customFormat="1" ht="24.15" customHeight="1">
      <c r="A149" s="35"/>
      <c r="B149" s="36"/>
      <c r="C149" s="243" t="s">
        <v>281</v>
      </c>
      <c r="D149" s="243" t="s">
        <v>246</v>
      </c>
      <c r="E149" s="244" t="s">
        <v>2221</v>
      </c>
      <c r="F149" s="245" t="s">
        <v>2222</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277</v>
      </c>
      <c r="AT149" s="236" t="s">
        <v>246</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258</v>
      </c>
      <c r="BM149" s="236" t="s">
        <v>316</v>
      </c>
    </row>
    <row r="150" s="2" customFormat="1">
      <c r="A150" s="35"/>
      <c r="B150" s="36"/>
      <c r="C150" s="37"/>
      <c r="D150" s="238" t="s">
        <v>244</v>
      </c>
      <c r="E150" s="37"/>
      <c r="F150" s="239" t="s">
        <v>2222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c r="A151" s="35"/>
      <c r="B151" s="36"/>
      <c r="C151" s="37"/>
      <c r="D151" s="238" t="s">
        <v>993</v>
      </c>
      <c r="E151" s="37"/>
      <c r="F151" s="265" t="s">
        <v>2208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993</v>
      </c>
      <c r="AU151" s="14" t="s">
        <v>80</v>
      </c>
    </row>
    <row r="152" s="2" customFormat="1" ht="24.15" customHeight="1">
      <c r="A152" s="35"/>
      <c r="B152" s="36"/>
      <c r="C152" s="243" t="s">
        <v>285</v>
      </c>
      <c r="D152" s="243" t="s">
        <v>246</v>
      </c>
      <c r="E152" s="244" t="s">
        <v>2206</v>
      </c>
      <c r="F152" s="245" t="s">
        <v>2207</v>
      </c>
      <c r="G152" s="246" t="s">
        <v>242</v>
      </c>
      <c r="H152" s="247">
        <v>32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277</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258</v>
      </c>
      <c r="BM152" s="236" t="s">
        <v>324</v>
      </c>
    </row>
    <row r="153" s="2" customFormat="1">
      <c r="A153" s="35"/>
      <c r="B153" s="36"/>
      <c r="C153" s="37"/>
      <c r="D153" s="238" t="s">
        <v>244</v>
      </c>
      <c r="E153" s="37"/>
      <c r="F153" s="239" t="s">
        <v>2207</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c r="A154" s="35"/>
      <c r="B154" s="36"/>
      <c r="C154" s="37"/>
      <c r="D154" s="238" t="s">
        <v>993</v>
      </c>
      <c r="E154" s="37"/>
      <c r="F154" s="265" t="s">
        <v>2208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993</v>
      </c>
      <c r="AU154" s="14" t="s">
        <v>80</v>
      </c>
    </row>
    <row r="155" s="2" customFormat="1" ht="24.15" customHeight="1">
      <c r="A155" s="35"/>
      <c r="B155" s="36"/>
      <c r="C155" s="243" t="s">
        <v>289</v>
      </c>
      <c r="D155" s="243" t="s">
        <v>246</v>
      </c>
      <c r="E155" s="244" t="s">
        <v>2223</v>
      </c>
      <c r="F155" s="245" t="s">
        <v>2224</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332</v>
      </c>
    </row>
    <row r="156" s="2" customFormat="1">
      <c r="A156" s="35"/>
      <c r="B156" s="36"/>
      <c r="C156" s="37"/>
      <c r="D156" s="238" t="s">
        <v>244</v>
      </c>
      <c r="E156" s="37"/>
      <c r="F156" s="239" t="s">
        <v>2224</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43" t="s">
        <v>8</v>
      </c>
      <c r="D157" s="243" t="s">
        <v>246</v>
      </c>
      <c r="E157" s="244" t="s">
        <v>2225</v>
      </c>
      <c r="F157" s="245" t="s">
        <v>2210</v>
      </c>
      <c r="G157" s="246" t="s">
        <v>242</v>
      </c>
      <c r="H157" s="247">
        <v>8</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277</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336</v>
      </c>
    </row>
    <row r="158" s="2" customFormat="1">
      <c r="A158" s="35"/>
      <c r="B158" s="36"/>
      <c r="C158" s="37"/>
      <c r="D158" s="238" t="s">
        <v>244</v>
      </c>
      <c r="E158" s="37"/>
      <c r="F158" s="239" t="s">
        <v>2210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c r="A159" s="35"/>
      <c r="B159" s="36"/>
      <c r="C159" s="37"/>
      <c r="D159" s="238" t="s">
        <v>993</v>
      </c>
      <c r="E159" s="37"/>
      <c r="F159" s="265" t="s">
        <v>2226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993</v>
      </c>
      <c r="AU159" s="14" t="s">
        <v>80</v>
      </c>
    </row>
    <row r="160" s="2" customFormat="1" ht="44.25" customHeight="1">
      <c r="A160" s="35"/>
      <c r="B160" s="36"/>
      <c r="C160" s="243" t="s">
        <v>296</v>
      </c>
      <c r="D160" s="243" t="s">
        <v>246</v>
      </c>
      <c r="E160" s="244" t="s">
        <v>2227</v>
      </c>
      <c r="F160" s="245" t="s">
        <v>2228</v>
      </c>
      <c r="G160" s="246" t="s">
        <v>242</v>
      </c>
      <c r="H160" s="247">
        <v>38</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345</v>
      </c>
    </row>
    <row r="161" s="2" customFormat="1">
      <c r="A161" s="35"/>
      <c r="B161" s="36"/>
      <c r="C161" s="37"/>
      <c r="D161" s="238" t="s">
        <v>244</v>
      </c>
      <c r="E161" s="37"/>
      <c r="F161" s="239" t="s">
        <v>2228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44.25" customHeight="1">
      <c r="A162" s="35"/>
      <c r="B162" s="36"/>
      <c r="C162" s="243" t="s">
        <v>300</v>
      </c>
      <c r="D162" s="243" t="s">
        <v>246</v>
      </c>
      <c r="E162" s="244" t="s">
        <v>2212</v>
      </c>
      <c r="F162" s="245" t="s">
        <v>2213</v>
      </c>
      <c r="G162" s="246" t="s">
        <v>242</v>
      </c>
      <c r="H162" s="247">
        <v>90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277</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449</v>
      </c>
    </row>
    <row r="163" s="2" customFormat="1">
      <c r="A163" s="35"/>
      <c r="B163" s="36"/>
      <c r="C163" s="37"/>
      <c r="D163" s="238" t="s">
        <v>244</v>
      </c>
      <c r="E163" s="37"/>
      <c r="F163" s="239" t="s">
        <v>2213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c r="A164" s="35"/>
      <c r="B164" s="36"/>
      <c r="C164" s="37"/>
      <c r="D164" s="238" t="s">
        <v>993</v>
      </c>
      <c r="E164" s="37"/>
      <c r="F164" s="265" t="s">
        <v>2208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80</v>
      </c>
    </row>
    <row r="165" s="2" customFormat="1" ht="16.5" customHeight="1">
      <c r="A165" s="35"/>
      <c r="B165" s="36"/>
      <c r="C165" s="243" t="s">
        <v>304</v>
      </c>
      <c r="D165" s="243" t="s">
        <v>246</v>
      </c>
      <c r="E165" s="244" t="s">
        <v>2229</v>
      </c>
      <c r="F165" s="245" t="s">
        <v>2230</v>
      </c>
      <c r="G165" s="246" t="s">
        <v>249</v>
      </c>
      <c r="H165" s="247">
        <v>301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457</v>
      </c>
    </row>
    <row r="166" s="2" customFormat="1">
      <c r="A166" s="35"/>
      <c r="B166" s="36"/>
      <c r="C166" s="37"/>
      <c r="D166" s="238" t="s">
        <v>244</v>
      </c>
      <c r="E166" s="37"/>
      <c r="F166" s="239" t="s">
        <v>2230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c r="A167" s="35"/>
      <c r="B167" s="36"/>
      <c r="C167" s="37"/>
      <c r="D167" s="238" t="s">
        <v>993</v>
      </c>
      <c r="E167" s="37"/>
      <c r="F167" s="265" t="s">
        <v>2208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80</v>
      </c>
    </row>
    <row r="168" s="2" customFormat="1" ht="21.75" customHeight="1">
      <c r="A168" s="35"/>
      <c r="B168" s="36"/>
      <c r="C168" s="243" t="s">
        <v>308</v>
      </c>
      <c r="D168" s="243" t="s">
        <v>246</v>
      </c>
      <c r="E168" s="244" t="s">
        <v>2216</v>
      </c>
      <c r="F168" s="245" t="s">
        <v>2217</v>
      </c>
      <c r="G168" s="246" t="s">
        <v>242</v>
      </c>
      <c r="H168" s="247">
        <v>7408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466</v>
      </c>
    </row>
    <row r="169" s="2" customFormat="1">
      <c r="A169" s="35"/>
      <c r="B169" s="36"/>
      <c r="C169" s="37"/>
      <c r="D169" s="238" t="s">
        <v>244</v>
      </c>
      <c r="E169" s="37"/>
      <c r="F169" s="239" t="s">
        <v>2217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c r="A170" s="35"/>
      <c r="B170" s="36"/>
      <c r="C170" s="37"/>
      <c r="D170" s="238" t="s">
        <v>993</v>
      </c>
      <c r="E170" s="37"/>
      <c r="F170" s="265" t="s">
        <v>2208</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80</v>
      </c>
    </row>
    <row r="171" s="2" customFormat="1" ht="24.15" customHeight="1">
      <c r="A171" s="35"/>
      <c r="B171" s="36"/>
      <c r="C171" s="243" t="s">
        <v>312</v>
      </c>
      <c r="D171" s="243" t="s">
        <v>246</v>
      </c>
      <c r="E171" s="244" t="s">
        <v>2231</v>
      </c>
      <c r="F171" s="245" t="s">
        <v>2232</v>
      </c>
      <c r="G171" s="246" t="s">
        <v>242</v>
      </c>
      <c r="H171" s="247">
        <v>40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475</v>
      </c>
    </row>
    <row r="172" s="2" customFormat="1">
      <c r="A172" s="35"/>
      <c r="B172" s="36"/>
      <c r="C172" s="37"/>
      <c r="D172" s="238" t="s">
        <v>244</v>
      </c>
      <c r="E172" s="37"/>
      <c r="F172" s="239" t="s">
        <v>2232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316</v>
      </c>
      <c r="D173" s="243" t="s">
        <v>246</v>
      </c>
      <c r="E173" s="244" t="s">
        <v>2233</v>
      </c>
      <c r="F173" s="245" t="s">
        <v>2234</v>
      </c>
      <c r="G173" s="246" t="s">
        <v>242</v>
      </c>
      <c r="H173" s="247">
        <v>60</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639</v>
      </c>
    </row>
    <row r="174" s="2" customFormat="1">
      <c r="A174" s="35"/>
      <c r="B174" s="36"/>
      <c r="C174" s="37"/>
      <c r="D174" s="238" t="s">
        <v>244</v>
      </c>
      <c r="E174" s="37"/>
      <c r="F174" s="239" t="s">
        <v>2234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320</v>
      </c>
      <c r="D175" s="243" t="s">
        <v>246</v>
      </c>
      <c r="E175" s="244" t="s">
        <v>1565</v>
      </c>
      <c r="F175" s="245" t="s">
        <v>2235</v>
      </c>
      <c r="G175" s="246" t="s">
        <v>242</v>
      </c>
      <c r="H175" s="247">
        <v>3</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484</v>
      </c>
    </row>
    <row r="176" s="2" customFormat="1">
      <c r="A176" s="35"/>
      <c r="B176" s="36"/>
      <c r="C176" s="37"/>
      <c r="D176" s="238" t="s">
        <v>244</v>
      </c>
      <c r="E176" s="37"/>
      <c r="F176" s="239" t="s">
        <v>2235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324</v>
      </c>
      <c r="D177" s="243" t="s">
        <v>246</v>
      </c>
      <c r="E177" s="244" t="s">
        <v>1356</v>
      </c>
      <c r="F177" s="245" t="s">
        <v>2236</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489</v>
      </c>
    </row>
    <row r="178" s="2" customFormat="1">
      <c r="A178" s="35"/>
      <c r="B178" s="36"/>
      <c r="C178" s="37"/>
      <c r="D178" s="238" t="s">
        <v>244</v>
      </c>
      <c r="E178" s="37"/>
      <c r="F178" s="239" t="s">
        <v>2236</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7</v>
      </c>
      <c r="D179" s="243" t="s">
        <v>246</v>
      </c>
      <c r="E179" s="244" t="s">
        <v>1360</v>
      </c>
      <c r="F179" s="245" t="s">
        <v>2237</v>
      </c>
      <c r="G179" s="246" t="s">
        <v>242</v>
      </c>
      <c r="H179" s="247">
        <v>1</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1110</v>
      </c>
    </row>
    <row r="180" s="2" customFormat="1">
      <c r="A180" s="35"/>
      <c r="B180" s="36"/>
      <c r="C180" s="37"/>
      <c r="D180" s="238" t="s">
        <v>244</v>
      </c>
      <c r="E180" s="37"/>
      <c r="F180" s="239" t="s">
        <v>2237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332</v>
      </c>
      <c r="D181" s="243" t="s">
        <v>246</v>
      </c>
      <c r="E181" s="244" t="s">
        <v>1365</v>
      </c>
      <c r="F181" s="245" t="s">
        <v>2238</v>
      </c>
      <c r="G181" s="246" t="s">
        <v>242</v>
      </c>
      <c r="H181" s="247">
        <v>2</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1121</v>
      </c>
    </row>
    <row r="182" s="2" customFormat="1">
      <c r="A182" s="35"/>
      <c r="B182" s="36"/>
      <c r="C182" s="37"/>
      <c r="D182" s="238" t="s">
        <v>244</v>
      </c>
      <c r="E182" s="37"/>
      <c r="F182" s="239" t="s">
        <v>2238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432</v>
      </c>
      <c r="D183" s="243" t="s">
        <v>246</v>
      </c>
      <c r="E183" s="244" t="s">
        <v>1369</v>
      </c>
      <c r="F183" s="245" t="s">
        <v>2239</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2239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336</v>
      </c>
      <c r="D185" s="243" t="s">
        <v>246</v>
      </c>
      <c r="E185" s="244" t="s">
        <v>1374</v>
      </c>
      <c r="F185" s="245" t="s">
        <v>2240</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1238</v>
      </c>
    </row>
    <row r="186" s="2" customFormat="1">
      <c r="A186" s="35"/>
      <c r="B186" s="36"/>
      <c r="C186" s="37"/>
      <c r="D186" s="238" t="s">
        <v>244</v>
      </c>
      <c r="E186" s="37"/>
      <c r="F186" s="239" t="s">
        <v>2240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341</v>
      </c>
      <c r="D187" s="243" t="s">
        <v>246</v>
      </c>
      <c r="E187" s="244" t="s">
        <v>1378</v>
      </c>
      <c r="F187" s="245" t="s">
        <v>2241</v>
      </c>
      <c r="G187" s="246" t="s">
        <v>242</v>
      </c>
      <c r="H187" s="247">
        <v>1</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1242</v>
      </c>
    </row>
    <row r="188" s="2" customFormat="1">
      <c r="A188" s="35"/>
      <c r="B188" s="36"/>
      <c r="C188" s="37"/>
      <c r="D188" s="238" t="s">
        <v>244</v>
      </c>
      <c r="E188" s="37"/>
      <c r="F188" s="239" t="s">
        <v>2241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345</v>
      </c>
      <c r="D189" s="243" t="s">
        <v>246</v>
      </c>
      <c r="E189" s="244" t="s">
        <v>1383</v>
      </c>
      <c r="F189" s="245" t="s">
        <v>2242</v>
      </c>
      <c r="G189" s="246" t="s">
        <v>242</v>
      </c>
      <c r="H189" s="247">
        <v>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2242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445</v>
      </c>
      <c r="D191" s="243" t="s">
        <v>246</v>
      </c>
      <c r="E191" s="244" t="s">
        <v>1387</v>
      </c>
      <c r="F191" s="245" t="s">
        <v>2243</v>
      </c>
      <c r="G191" s="246" t="s">
        <v>242</v>
      </c>
      <c r="H191" s="247">
        <v>3</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1247</v>
      </c>
    </row>
    <row r="192" s="2" customFormat="1">
      <c r="A192" s="35"/>
      <c r="B192" s="36"/>
      <c r="C192" s="37"/>
      <c r="D192" s="238" t="s">
        <v>244</v>
      </c>
      <c r="E192" s="37"/>
      <c r="F192" s="239" t="s">
        <v>2243</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449</v>
      </c>
      <c r="D193" s="243" t="s">
        <v>246</v>
      </c>
      <c r="E193" s="244" t="s">
        <v>1392</v>
      </c>
      <c r="F193" s="245" t="s">
        <v>2244</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1251</v>
      </c>
    </row>
    <row r="194" s="2" customFormat="1">
      <c r="A194" s="35"/>
      <c r="B194" s="36"/>
      <c r="C194" s="37"/>
      <c r="D194" s="238" t="s">
        <v>244</v>
      </c>
      <c r="E194" s="37"/>
      <c r="F194" s="239" t="s">
        <v>2244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453</v>
      </c>
      <c r="D195" s="243" t="s">
        <v>246</v>
      </c>
      <c r="E195" s="244" t="s">
        <v>1396</v>
      </c>
      <c r="F195" s="245" t="s">
        <v>2245</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1256</v>
      </c>
    </row>
    <row r="196" s="2" customFormat="1">
      <c r="A196" s="35"/>
      <c r="B196" s="36"/>
      <c r="C196" s="37"/>
      <c r="D196" s="238" t="s">
        <v>244</v>
      </c>
      <c r="E196" s="37"/>
      <c r="F196" s="239" t="s">
        <v>2245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457</v>
      </c>
      <c r="D197" s="243" t="s">
        <v>246</v>
      </c>
      <c r="E197" s="244" t="s">
        <v>1401</v>
      </c>
      <c r="F197" s="245" t="s">
        <v>2246</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1259</v>
      </c>
    </row>
    <row r="198" s="2" customFormat="1">
      <c r="A198" s="35"/>
      <c r="B198" s="36"/>
      <c r="C198" s="37"/>
      <c r="D198" s="238" t="s">
        <v>244</v>
      </c>
      <c r="E198" s="37"/>
      <c r="F198" s="239" t="s">
        <v>2246</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461</v>
      </c>
      <c r="D199" s="243" t="s">
        <v>246</v>
      </c>
      <c r="E199" s="244" t="s">
        <v>1404</v>
      </c>
      <c r="F199" s="245" t="s">
        <v>2247</v>
      </c>
      <c r="G199" s="246" t="s">
        <v>242</v>
      </c>
      <c r="H199" s="247">
        <v>1</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1263</v>
      </c>
    </row>
    <row r="200" s="2" customFormat="1">
      <c r="A200" s="35"/>
      <c r="B200" s="36"/>
      <c r="C200" s="37"/>
      <c r="D200" s="238" t="s">
        <v>244</v>
      </c>
      <c r="E200" s="37"/>
      <c r="F200" s="239" t="s">
        <v>2247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466</v>
      </c>
      <c r="D201" s="243" t="s">
        <v>246</v>
      </c>
      <c r="E201" s="244" t="s">
        <v>1409</v>
      </c>
      <c r="F201" s="245" t="s">
        <v>2248</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357</v>
      </c>
    </row>
    <row r="202" s="2" customFormat="1">
      <c r="A202" s="35"/>
      <c r="B202" s="36"/>
      <c r="C202" s="37"/>
      <c r="D202" s="238" t="s">
        <v>244</v>
      </c>
      <c r="E202" s="37"/>
      <c r="F202" s="239" t="s">
        <v>2248</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471</v>
      </c>
      <c r="D203" s="243" t="s">
        <v>246</v>
      </c>
      <c r="E203" s="244" t="s">
        <v>1413</v>
      </c>
      <c r="F203" s="245" t="s">
        <v>2249</v>
      </c>
      <c r="G203" s="246" t="s">
        <v>242</v>
      </c>
      <c r="H203" s="247">
        <v>2</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1272</v>
      </c>
    </row>
    <row r="204" s="2" customFormat="1">
      <c r="A204" s="35"/>
      <c r="B204" s="36"/>
      <c r="C204" s="37"/>
      <c r="D204" s="238" t="s">
        <v>244</v>
      </c>
      <c r="E204" s="37"/>
      <c r="F204" s="239" t="s">
        <v>2249</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475</v>
      </c>
      <c r="D205" s="243" t="s">
        <v>246</v>
      </c>
      <c r="E205" s="244" t="s">
        <v>1418</v>
      </c>
      <c r="F205" s="245" t="s">
        <v>2250</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1277</v>
      </c>
    </row>
    <row r="206" s="2" customFormat="1">
      <c r="A206" s="35"/>
      <c r="B206" s="36"/>
      <c r="C206" s="37"/>
      <c r="D206" s="238" t="s">
        <v>244</v>
      </c>
      <c r="E206" s="37"/>
      <c r="F206" s="239" t="s">
        <v>2250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479</v>
      </c>
      <c r="D207" s="243" t="s">
        <v>246</v>
      </c>
      <c r="E207" s="244" t="s">
        <v>1422</v>
      </c>
      <c r="F207" s="245" t="s">
        <v>2251</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1282</v>
      </c>
    </row>
    <row r="208" s="2" customFormat="1">
      <c r="A208" s="35"/>
      <c r="B208" s="36"/>
      <c r="C208" s="37"/>
      <c r="D208" s="238" t="s">
        <v>244</v>
      </c>
      <c r="E208" s="37"/>
      <c r="F208" s="239" t="s">
        <v>2251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2" customFormat="1" ht="24.15" customHeight="1">
      <c r="A209" s="35"/>
      <c r="B209" s="36"/>
      <c r="C209" s="243" t="s">
        <v>639</v>
      </c>
      <c r="D209" s="243" t="s">
        <v>246</v>
      </c>
      <c r="E209" s="244" t="s">
        <v>1427</v>
      </c>
      <c r="F209" s="245" t="s">
        <v>2252</v>
      </c>
      <c r="G209" s="246" t="s">
        <v>242</v>
      </c>
      <c r="H209" s="247">
        <v>1</v>
      </c>
      <c r="I209" s="248"/>
      <c r="J209" s="249">
        <f>ROUND(I209*H209,2)</f>
        <v>0</v>
      </c>
      <c r="K209" s="250"/>
      <c r="L209" s="251"/>
      <c r="M209" s="252" t="s">
        <v>1</v>
      </c>
      <c r="N209" s="25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277</v>
      </c>
      <c r="AT209" s="236" t="s">
        <v>246</v>
      </c>
      <c r="AU209" s="236" t="s">
        <v>80</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258</v>
      </c>
      <c r="BM209" s="236" t="s">
        <v>1327</v>
      </c>
    </row>
    <row r="210" s="2" customFormat="1">
      <c r="A210" s="35"/>
      <c r="B210" s="36"/>
      <c r="C210" s="37"/>
      <c r="D210" s="238" t="s">
        <v>244</v>
      </c>
      <c r="E210" s="37"/>
      <c r="F210" s="239" t="s">
        <v>2252</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80</v>
      </c>
    </row>
    <row r="211" s="12" customFormat="1" ht="25.92" customHeight="1">
      <c r="A211" s="12"/>
      <c r="B211" s="210"/>
      <c r="C211" s="211"/>
      <c r="D211" s="212" t="s">
        <v>72</v>
      </c>
      <c r="E211" s="213" t="s">
        <v>2253</v>
      </c>
      <c r="F211" s="213" t="s">
        <v>176</v>
      </c>
      <c r="G211" s="211"/>
      <c r="H211" s="211"/>
      <c r="I211" s="214"/>
      <c r="J211" s="215">
        <f>BK211</f>
        <v>0</v>
      </c>
      <c r="K211" s="211"/>
      <c r="L211" s="216"/>
      <c r="M211" s="217"/>
      <c r="N211" s="218"/>
      <c r="O211" s="218"/>
      <c r="P211" s="219">
        <f>SUM(P212:P226)</f>
        <v>0</v>
      </c>
      <c r="Q211" s="218"/>
      <c r="R211" s="219">
        <f>SUM(R212:R226)</f>
        <v>0</v>
      </c>
      <c r="S211" s="218"/>
      <c r="T211" s="220">
        <f>SUM(T212:T226)</f>
        <v>0</v>
      </c>
      <c r="U211" s="12"/>
      <c r="V211" s="12"/>
      <c r="W211" s="12"/>
      <c r="X211" s="12"/>
      <c r="Y211" s="12"/>
      <c r="Z211" s="12"/>
      <c r="AA211" s="12"/>
      <c r="AB211" s="12"/>
      <c r="AC211" s="12"/>
      <c r="AD211" s="12"/>
      <c r="AE211" s="12"/>
      <c r="AR211" s="221" t="s">
        <v>80</v>
      </c>
      <c r="AT211" s="222" t="s">
        <v>72</v>
      </c>
      <c r="AU211" s="222" t="s">
        <v>73</v>
      </c>
      <c r="AY211" s="221" t="s">
        <v>238</v>
      </c>
      <c r="BK211" s="223">
        <f>SUM(BK212:BK226)</f>
        <v>0</v>
      </c>
    </row>
    <row r="212" s="2" customFormat="1" ht="16.5" customHeight="1">
      <c r="A212" s="35"/>
      <c r="B212" s="36"/>
      <c r="C212" s="243" t="s">
        <v>641</v>
      </c>
      <c r="D212" s="243" t="s">
        <v>246</v>
      </c>
      <c r="E212" s="244" t="s">
        <v>2204</v>
      </c>
      <c r="F212" s="245" t="s">
        <v>2205</v>
      </c>
      <c r="G212" s="246" t="s">
        <v>249</v>
      </c>
      <c r="H212" s="247">
        <v>423</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1331</v>
      </c>
    </row>
    <row r="213" s="2" customFormat="1">
      <c r="A213" s="35"/>
      <c r="B213" s="36"/>
      <c r="C213" s="37"/>
      <c r="D213" s="238" t="s">
        <v>244</v>
      </c>
      <c r="E213" s="37"/>
      <c r="F213" s="239" t="s">
        <v>2205</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ht="24.15" customHeight="1">
      <c r="A214" s="35"/>
      <c r="B214" s="36"/>
      <c r="C214" s="243" t="s">
        <v>484</v>
      </c>
      <c r="D214" s="243" t="s">
        <v>246</v>
      </c>
      <c r="E214" s="244" t="s">
        <v>2219</v>
      </c>
      <c r="F214" s="245" t="s">
        <v>2220</v>
      </c>
      <c r="G214" s="246" t="s">
        <v>242</v>
      </c>
      <c r="H214" s="247">
        <v>8</v>
      </c>
      <c r="I214" s="248"/>
      <c r="J214" s="249">
        <f>ROUND(I214*H214,2)</f>
        <v>0</v>
      </c>
      <c r="K214" s="250"/>
      <c r="L214" s="251"/>
      <c r="M214" s="252" t="s">
        <v>1</v>
      </c>
      <c r="N214" s="253" t="s">
        <v>38</v>
      </c>
      <c r="O214" s="88"/>
      <c r="P214" s="234">
        <f>O214*H214</f>
        <v>0</v>
      </c>
      <c r="Q214" s="234">
        <v>0</v>
      </c>
      <c r="R214" s="234">
        <f>Q214*H214</f>
        <v>0</v>
      </c>
      <c r="S214" s="234">
        <v>0</v>
      </c>
      <c r="T214" s="235">
        <f>S214*H214</f>
        <v>0</v>
      </c>
      <c r="U214" s="35"/>
      <c r="V214" s="35"/>
      <c r="W214" s="35"/>
      <c r="X214" s="35"/>
      <c r="Y214" s="35"/>
      <c r="Z214" s="35"/>
      <c r="AA214" s="35"/>
      <c r="AB214" s="35"/>
      <c r="AC214" s="35"/>
      <c r="AD214" s="35"/>
      <c r="AE214" s="35"/>
      <c r="AR214" s="236" t="s">
        <v>277</v>
      </c>
      <c r="AT214" s="236" t="s">
        <v>246</v>
      </c>
      <c r="AU214" s="236" t="s">
        <v>80</v>
      </c>
      <c r="AY214" s="14" t="s">
        <v>238</v>
      </c>
      <c r="BE214" s="237">
        <f>IF(N214="základní",J214,0)</f>
        <v>0</v>
      </c>
      <c r="BF214" s="237">
        <f>IF(N214="snížená",J214,0)</f>
        <v>0</v>
      </c>
      <c r="BG214" s="237">
        <f>IF(N214="zákl. přenesená",J214,0)</f>
        <v>0</v>
      </c>
      <c r="BH214" s="237">
        <f>IF(N214="sníž. přenesená",J214,0)</f>
        <v>0</v>
      </c>
      <c r="BI214" s="237">
        <f>IF(N214="nulová",J214,0)</f>
        <v>0</v>
      </c>
      <c r="BJ214" s="14" t="s">
        <v>80</v>
      </c>
      <c r="BK214" s="237">
        <f>ROUND(I214*H214,2)</f>
        <v>0</v>
      </c>
      <c r="BL214" s="14" t="s">
        <v>258</v>
      </c>
      <c r="BM214" s="236" t="s">
        <v>1291</v>
      </c>
    </row>
    <row r="215" s="2" customFormat="1">
      <c r="A215" s="35"/>
      <c r="B215" s="36"/>
      <c r="C215" s="37"/>
      <c r="D215" s="238" t="s">
        <v>244</v>
      </c>
      <c r="E215" s="37"/>
      <c r="F215" s="239" t="s">
        <v>2220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244</v>
      </c>
      <c r="AU215" s="14" t="s">
        <v>80</v>
      </c>
    </row>
    <row r="216" s="2" customFormat="1">
      <c r="A216" s="35"/>
      <c r="B216" s="36"/>
      <c r="C216" s="37"/>
      <c r="D216" s="238" t="s">
        <v>993</v>
      </c>
      <c r="E216" s="37"/>
      <c r="F216" s="265" t="s">
        <v>2208</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993</v>
      </c>
      <c r="AU216" s="14" t="s">
        <v>80</v>
      </c>
    </row>
    <row r="217" s="2" customFormat="1" ht="24.15" customHeight="1">
      <c r="A217" s="35"/>
      <c r="B217" s="36"/>
      <c r="C217" s="243" t="s">
        <v>493</v>
      </c>
      <c r="D217" s="243" t="s">
        <v>246</v>
      </c>
      <c r="E217" s="244" t="s">
        <v>2206</v>
      </c>
      <c r="F217" s="245" t="s">
        <v>2207</v>
      </c>
      <c r="G217" s="246" t="s">
        <v>242</v>
      </c>
      <c r="H217" s="247">
        <v>4</v>
      </c>
      <c r="I217" s="248"/>
      <c r="J217" s="249">
        <f>ROUND(I217*H217,2)</f>
        <v>0</v>
      </c>
      <c r="K217" s="250"/>
      <c r="L217" s="251"/>
      <c r="M217" s="252" t="s">
        <v>1</v>
      </c>
      <c r="N217" s="25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277</v>
      </c>
      <c r="AT217" s="236" t="s">
        <v>246</v>
      </c>
      <c r="AU217" s="236" t="s">
        <v>80</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258</v>
      </c>
      <c r="BM217" s="236" t="s">
        <v>1300</v>
      </c>
    </row>
    <row r="218" s="2" customFormat="1">
      <c r="A218" s="35"/>
      <c r="B218" s="36"/>
      <c r="C218" s="37"/>
      <c r="D218" s="238" t="s">
        <v>244</v>
      </c>
      <c r="E218" s="37"/>
      <c r="F218" s="239" t="s">
        <v>2207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80</v>
      </c>
    </row>
    <row r="219" s="2" customFormat="1">
      <c r="A219" s="35"/>
      <c r="B219" s="36"/>
      <c r="C219" s="37"/>
      <c r="D219" s="238" t="s">
        <v>993</v>
      </c>
      <c r="E219" s="37"/>
      <c r="F219" s="265" t="s">
        <v>2208</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993</v>
      </c>
      <c r="AU219" s="14" t="s">
        <v>80</v>
      </c>
    </row>
    <row r="220" s="2" customFormat="1" ht="37.8" customHeight="1">
      <c r="A220" s="35"/>
      <c r="B220" s="36"/>
      <c r="C220" s="243" t="s">
        <v>489</v>
      </c>
      <c r="D220" s="243" t="s">
        <v>246</v>
      </c>
      <c r="E220" s="244" t="s">
        <v>2209</v>
      </c>
      <c r="F220" s="245" t="s">
        <v>2210</v>
      </c>
      <c r="G220" s="246" t="s">
        <v>2211</v>
      </c>
      <c r="H220" s="247">
        <v>12</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1309</v>
      </c>
    </row>
    <row r="221" s="2" customFormat="1">
      <c r="A221" s="35"/>
      <c r="B221" s="36"/>
      <c r="C221" s="37"/>
      <c r="D221" s="238" t="s">
        <v>244</v>
      </c>
      <c r="E221" s="37"/>
      <c r="F221" s="239" t="s">
        <v>2210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44.25" customHeight="1">
      <c r="A222" s="35"/>
      <c r="B222" s="36"/>
      <c r="C222" s="243" t="s">
        <v>1105</v>
      </c>
      <c r="D222" s="243" t="s">
        <v>246</v>
      </c>
      <c r="E222" s="244" t="s">
        <v>2212</v>
      </c>
      <c r="F222" s="245" t="s">
        <v>2213</v>
      </c>
      <c r="G222" s="246" t="s">
        <v>242</v>
      </c>
      <c r="H222" s="247">
        <v>264</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1317</v>
      </c>
    </row>
    <row r="223" s="2" customFormat="1">
      <c r="A223" s="35"/>
      <c r="B223" s="36"/>
      <c r="C223" s="37"/>
      <c r="D223" s="238" t="s">
        <v>244</v>
      </c>
      <c r="E223" s="37"/>
      <c r="F223" s="239" t="s">
        <v>2213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ht="21.75" customHeight="1">
      <c r="A224" s="35"/>
      <c r="B224" s="36"/>
      <c r="C224" s="243" t="s">
        <v>1110</v>
      </c>
      <c r="D224" s="243" t="s">
        <v>246</v>
      </c>
      <c r="E224" s="244" t="s">
        <v>2216</v>
      </c>
      <c r="F224" s="245" t="s">
        <v>2217</v>
      </c>
      <c r="G224" s="246" t="s">
        <v>242</v>
      </c>
      <c r="H224" s="247">
        <v>292</v>
      </c>
      <c r="I224" s="248"/>
      <c r="J224" s="249">
        <f>ROUND(I224*H224,2)</f>
        <v>0</v>
      </c>
      <c r="K224" s="250"/>
      <c r="L224" s="251"/>
      <c r="M224" s="252" t="s">
        <v>1</v>
      </c>
      <c r="N224" s="253" t="s">
        <v>38</v>
      </c>
      <c r="O224" s="88"/>
      <c r="P224" s="234">
        <f>O224*H224</f>
        <v>0</v>
      </c>
      <c r="Q224" s="234">
        <v>0</v>
      </c>
      <c r="R224" s="234">
        <f>Q224*H224</f>
        <v>0</v>
      </c>
      <c r="S224" s="234">
        <v>0</v>
      </c>
      <c r="T224" s="235">
        <f>S224*H224</f>
        <v>0</v>
      </c>
      <c r="U224" s="35"/>
      <c r="V224" s="35"/>
      <c r="W224" s="35"/>
      <c r="X224" s="35"/>
      <c r="Y224" s="35"/>
      <c r="Z224" s="35"/>
      <c r="AA224" s="35"/>
      <c r="AB224" s="35"/>
      <c r="AC224" s="35"/>
      <c r="AD224" s="35"/>
      <c r="AE224" s="35"/>
      <c r="AR224" s="236" t="s">
        <v>277</v>
      </c>
      <c r="AT224" s="236" t="s">
        <v>246</v>
      </c>
      <c r="AU224" s="236" t="s">
        <v>80</v>
      </c>
      <c r="AY224" s="14" t="s">
        <v>238</v>
      </c>
      <c r="BE224" s="237">
        <f>IF(N224="základní",J224,0)</f>
        <v>0</v>
      </c>
      <c r="BF224" s="237">
        <f>IF(N224="snížená",J224,0)</f>
        <v>0</v>
      </c>
      <c r="BG224" s="237">
        <f>IF(N224="zákl. přenesená",J224,0)</f>
        <v>0</v>
      </c>
      <c r="BH224" s="237">
        <f>IF(N224="sníž. přenesená",J224,0)</f>
        <v>0</v>
      </c>
      <c r="BI224" s="237">
        <f>IF(N224="nulová",J224,0)</f>
        <v>0</v>
      </c>
      <c r="BJ224" s="14" t="s">
        <v>80</v>
      </c>
      <c r="BK224" s="237">
        <f>ROUND(I224*H224,2)</f>
        <v>0</v>
      </c>
      <c r="BL224" s="14" t="s">
        <v>258</v>
      </c>
      <c r="BM224" s="236" t="s">
        <v>1346</v>
      </c>
    </row>
    <row r="225" s="2" customFormat="1">
      <c r="A225" s="35"/>
      <c r="B225" s="36"/>
      <c r="C225" s="37"/>
      <c r="D225" s="238" t="s">
        <v>244</v>
      </c>
      <c r="E225" s="37"/>
      <c r="F225" s="239" t="s">
        <v>2217</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244</v>
      </c>
      <c r="AU225" s="14" t="s">
        <v>80</v>
      </c>
    </row>
    <row r="226" s="2" customFormat="1">
      <c r="A226" s="35"/>
      <c r="B226" s="36"/>
      <c r="C226" s="37"/>
      <c r="D226" s="238" t="s">
        <v>993</v>
      </c>
      <c r="E226" s="37"/>
      <c r="F226" s="265" t="s">
        <v>2208</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993</v>
      </c>
      <c r="AU226" s="14" t="s">
        <v>80</v>
      </c>
    </row>
    <row r="227" s="12" customFormat="1" ht="25.92" customHeight="1">
      <c r="A227" s="12"/>
      <c r="B227" s="210"/>
      <c r="C227" s="211"/>
      <c r="D227" s="212" t="s">
        <v>72</v>
      </c>
      <c r="E227" s="213" t="s">
        <v>2254</v>
      </c>
      <c r="F227" s="213" t="s">
        <v>179</v>
      </c>
      <c r="G227" s="211"/>
      <c r="H227" s="211"/>
      <c r="I227" s="214"/>
      <c r="J227" s="215">
        <f>BK227</f>
        <v>0</v>
      </c>
      <c r="K227" s="211"/>
      <c r="L227" s="216"/>
      <c r="M227" s="217"/>
      <c r="N227" s="218"/>
      <c r="O227" s="218"/>
      <c r="P227" s="219">
        <f>SUM(P228:P285)</f>
        <v>0</v>
      </c>
      <c r="Q227" s="218"/>
      <c r="R227" s="219">
        <f>SUM(R228:R285)</f>
        <v>0</v>
      </c>
      <c r="S227" s="218"/>
      <c r="T227" s="220">
        <f>SUM(T228:T285)</f>
        <v>0</v>
      </c>
      <c r="U227" s="12"/>
      <c r="V227" s="12"/>
      <c r="W227" s="12"/>
      <c r="X227" s="12"/>
      <c r="Y227" s="12"/>
      <c r="Z227" s="12"/>
      <c r="AA227" s="12"/>
      <c r="AB227" s="12"/>
      <c r="AC227" s="12"/>
      <c r="AD227" s="12"/>
      <c r="AE227" s="12"/>
      <c r="AR227" s="221" t="s">
        <v>80</v>
      </c>
      <c r="AT227" s="222" t="s">
        <v>72</v>
      </c>
      <c r="AU227" s="222" t="s">
        <v>73</v>
      </c>
      <c r="AY227" s="221" t="s">
        <v>238</v>
      </c>
      <c r="BK227" s="223">
        <f>SUM(BK228:BK285)</f>
        <v>0</v>
      </c>
    </row>
    <row r="228" s="2" customFormat="1" ht="16.5" customHeight="1">
      <c r="A228" s="35"/>
      <c r="B228" s="36"/>
      <c r="C228" s="243" t="s">
        <v>1116</v>
      </c>
      <c r="D228" s="243" t="s">
        <v>246</v>
      </c>
      <c r="E228" s="244" t="s">
        <v>2204</v>
      </c>
      <c r="F228" s="245" t="s">
        <v>2205</v>
      </c>
      <c r="G228" s="246" t="s">
        <v>249</v>
      </c>
      <c r="H228" s="247">
        <v>252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80</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1348</v>
      </c>
    </row>
    <row r="229" s="2" customFormat="1">
      <c r="A229" s="35"/>
      <c r="B229" s="36"/>
      <c r="C229" s="37"/>
      <c r="D229" s="238" t="s">
        <v>244</v>
      </c>
      <c r="E229" s="37"/>
      <c r="F229" s="239" t="s">
        <v>2205</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80</v>
      </c>
    </row>
    <row r="230" s="2" customFormat="1">
      <c r="A230" s="35"/>
      <c r="B230" s="36"/>
      <c r="C230" s="37"/>
      <c r="D230" s="238" t="s">
        <v>993</v>
      </c>
      <c r="E230" s="37"/>
      <c r="F230" s="265" t="s">
        <v>2208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80</v>
      </c>
    </row>
    <row r="231" s="2" customFormat="1" ht="24.15" customHeight="1">
      <c r="A231" s="35"/>
      <c r="B231" s="36"/>
      <c r="C231" s="243" t="s">
        <v>1121</v>
      </c>
      <c r="D231" s="243" t="s">
        <v>246</v>
      </c>
      <c r="E231" s="244" t="s">
        <v>2219</v>
      </c>
      <c r="F231" s="245" t="s">
        <v>2220</v>
      </c>
      <c r="G231" s="246" t="s">
        <v>242</v>
      </c>
      <c r="H231" s="247">
        <v>18</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80</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1352</v>
      </c>
    </row>
    <row r="232" s="2" customFormat="1">
      <c r="A232" s="35"/>
      <c r="B232" s="36"/>
      <c r="C232" s="37"/>
      <c r="D232" s="238" t="s">
        <v>244</v>
      </c>
      <c r="E232" s="37"/>
      <c r="F232" s="239" t="s">
        <v>2220</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80</v>
      </c>
    </row>
    <row r="233" s="2" customFormat="1">
      <c r="A233" s="35"/>
      <c r="B233" s="36"/>
      <c r="C233" s="37"/>
      <c r="D233" s="238" t="s">
        <v>993</v>
      </c>
      <c r="E233" s="37"/>
      <c r="F233" s="265" t="s">
        <v>2208</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80</v>
      </c>
    </row>
    <row r="234" s="2" customFormat="1" ht="24.15" customHeight="1">
      <c r="A234" s="35"/>
      <c r="B234" s="36"/>
      <c r="C234" s="243" t="s">
        <v>1347</v>
      </c>
      <c r="D234" s="243" t="s">
        <v>246</v>
      </c>
      <c r="E234" s="244" t="s">
        <v>2206</v>
      </c>
      <c r="F234" s="245" t="s">
        <v>2207</v>
      </c>
      <c r="G234" s="246" t="s">
        <v>242</v>
      </c>
      <c r="H234" s="247">
        <v>14</v>
      </c>
      <c r="I234" s="248"/>
      <c r="J234" s="249">
        <f>ROUND(I234*H234,2)</f>
        <v>0</v>
      </c>
      <c r="K234" s="250"/>
      <c r="L234" s="251"/>
      <c r="M234" s="252" t="s">
        <v>1</v>
      </c>
      <c r="N234" s="25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277</v>
      </c>
      <c r="AT234" s="236" t="s">
        <v>246</v>
      </c>
      <c r="AU234" s="236" t="s">
        <v>80</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1358</v>
      </c>
    </row>
    <row r="235" s="2" customFormat="1">
      <c r="A235" s="35"/>
      <c r="B235" s="36"/>
      <c r="C235" s="37"/>
      <c r="D235" s="238" t="s">
        <v>244</v>
      </c>
      <c r="E235" s="37"/>
      <c r="F235" s="239" t="s">
        <v>2207</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80</v>
      </c>
    </row>
    <row r="236" s="2" customFormat="1">
      <c r="A236" s="35"/>
      <c r="B236" s="36"/>
      <c r="C236" s="37"/>
      <c r="D236" s="238" t="s">
        <v>993</v>
      </c>
      <c r="E236" s="37"/>
      <c r="F236" s="265" t="s">
        <v>2208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80</v>
      </c>
    </row>
    <row r="237" s="2" customFormat="1" ht="24.15" customHeight="1">
      <c r="A237" s="35"/>
      <c r="B237" s="36"/>
      <c r="C237" s="243" t="s">
        <v>1235</v>
      </c>
      <c r="D237" s="243" t="s">
        <v>246</v>
      </c>
      <c r="E237" s="244" t="s">
        <v>2221</v>
      </c>
      <c r="F237" s="245" t="s">
        <v>2222</v>
      </c>
      <c r="G237" s="246" t="s">
        <v>242</v>
      </c>
      <c r="H237" s="247">
        <v>2</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80</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1362</v>
      </c>
    </row>
    <row r="238" s="2" customFormat="1">
      <c r="A238" s="35"/>
      <c r="B238" s="36"/>
      <c r="C238" s="37"/>
      <c r="D238" s="238" t="s">
        <v>244</v>
      </c>
      <c r="E238" s="37"/>
      <c r="F238" s="239" t="s">
        <v>2222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80</v>
      </c>
    </row>
    <row r="239" s="2" customFormat="1">
      <c r="A239" s="35"/>
      <c r="B239" s="36"/>
      <c r="C239" s="37"/>
      <c r="D239" s="238" t="s">
        <v>993</v>
      </c>
      <c r="E239" s="37"/>
      <c r="F239" s="265" t="s">
        <v>2208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80</v>
      </c>
    </row>
    <row r="240" s="2" customFormat="1" ht="37.8" customHeight="1">
      <c r="A240" s="35"/>
      <c r="B240" s="36"/>
      <c r="C240" s="243" t="s">
        <v>1355</v>
      </c>
      <c r="D240" s="243" t="s">
        <v>246</v>
      </c>
      <c r="E240" s="244" t="s">
        <v>2209</v>
      </c>
      <c r="F240" s="245" t="s">
        <v>2210</v>
      </c>
      <c r="G240" s="246" t="s">
        <v>2211</v>
      </c>
      <c r="H240" s="247">
        <v>8</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1367</v>
      </c>
    </row>
    <row r="241" s="2" customFormat="1">
      <c r="A241" s="35"/>
      <c r="B241" s="36"/>
      <c r="C241" s="37"/>
      <c r="D241" s="238" t="s">
        <v>244</v>
      </c>
      <c r="E241" s="37"/>
      <c r="F241" s="239" t="s">
        <v>2210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1238</v>
      </c>
      <c r="D242" s="243" t="s">
        <v>246</v>
      </c>
      <c r="E242" s="244" t="s">
        <v>2255</v>
      </c>
      <c r="F242" s="245" t="s">
        <v>2228</v>
      </c>
      <c r="G242" s="246" t="s">
        <v>2211</v>
      </c>
      <c r="H242" s="247">
        <v>26</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1371</v>
      </c>
    </row>
    <row r="243" s="2" customFormat="1">
      <c r="A243" s="35"/>
      <c r="B243" s="36"/>
      <c r="C243" s="37"/>
      <c r="D243" s="238" t="s">
        <v>244</v>
      </c>
      <c r="E243" s="37"/>
      <c r="F243" s="239" t="s">
        <v>2228</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ht="44.25" customHeight="1">
      <c r="A244" s="35"/>
      <c r="B244" s="36"/>
      <c r="C244" s="243" t="s">
        <v>1364</v>
      </c>
      <c r="D244" s="243" t="s">
        <v>246</v>
      </c>
      <c r="E244" s="244" t="s">
        <v>2212</v>
      </c>
      <c r="F244" s="245" t="s">
        <v>2213</v>
      </c>
      <c r="G244" s="246" t="s">
        <v>242</v>
      </c>
      <c r="H244" s="247">
        <v>62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1376</v>
      </c>
    </row>
    <row r="245" s="2" customFormat="1">
      <c r="A245" s="35"/>
      <c r="B245" s="36"/>
      <c r="C245" s="37"/>
      <c r="D245" s="238" t="s">
        <v>244</v>
      </c>
      <c r="E245" s="37"/>
      <c r="F245" s="239" t="s">
        <v>2213</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2208</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80</v>
      </c>
    </row>
    <row r="247" s="2" customFormat="1" ht="16.5" customHeight="1">
      <c r="A247" s="35"/>
      <c r="B247" s="36"/>
      <c r="C247" s="243" t="s">
        <v>1242</v>
      </c>
      <c r="D247" s="243" t="s">
        <v>246</v>
      </c>
      <c r="E247" s="244" t="s">
        <v>2229</v>
      </c>
      <c r="F247" s="245" t="s">
        <v>2230</v>
      </c>
      <c r="G247" s="246" t="s">
        <v>249</v>
      </c>
      <c r="H247" s="247">
        <v>193.84999999999999</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80</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1380</v>
      </c>
    </row>
    <row r="248" s="2" customFormat="1">
      <c r="A248" s="35"/>
      <c r="B248" s="36"/>
      <c r="C248" s="37"/>
      <c r="D248" s="238" t="s">
        <v>244</v>
      </c>
      <c r="E248" s="37"/>
      <c r="F248" s="239" t="s">
        <v>2230</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80</v>
      </c>
    </row>
    <row r="249" s="2" customFormat="1">
      <c r="A249" s="35"/>
      <c r="B249" s="36"/>
      <c r="C249" s="37"/>
      <c r="D249" s="238" t="s">
        <v>993</v>
      </c>
      <c r="E249" s="37"/>
      <c r="F249" s="265" t="s">
        <v>2208</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80</v>
      </c>
    </row>
    <row r="250" s="2" customFormat="1" ht="24.15" customHeight="1">
      <c r="A250" s="35"/>
      <c r="B250" s="36"/>
      <c r="C250" s="243" t="s">
        <v>1373</v>
      </c>
      <c r="D250" s="243" t="s">
        <v>246</v>
      </c>
      <c r="E250" s="244" t="s">
        <v>2231</v>
      </c>
      <c r="F250" s="245" t="s">
        <v>2232</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1385</v>
      </c>
    </row>
    <row r="251" s="2" customFormat="1">
      <c r="A251" s="35"/>
      <c r="B251" s="36"/>
      <c r="C251" s="37"/>
      <c r="D251" s="238" t="s">
        <v>244</v>
      </c>
      <c r="E251" s="37"/>
      <c r="F251" s="239" t="s">
        <v>2232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4.15" customHeight="1">
      <c r="A252" s="35"/>
      <c r="B252" s="36"/>
      <c r="C252" s="243" t="s">
        <v>1245</v>
      </c>
      <c r="D252" s="243" t="s">
        <v>246</v>
      </c>
      <c r="E252" s="244" t="s">
        <v>2233</v>
      </c>
      <c r="F252" s="245" t="s">
        <v>2234</v>
      </c>
      <c r="G252" s="246" t="s">
        <v>242</v>
      </c>
      <c r="H252" s="247">
        <v>20</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1389</v>
      </c>
    </row>
    <row r="253" s="2" customFormat="1">
      <c r="A253" s="35"/>
      <c r="B253" s="36"/>
      <c r="C253" s="37"/>
      <c r="D253" s="238" t="s">
        <v>244</v>
      </c>
      <c r="E253" s="37"/>
      <c r="F253" s="239" t="s">
        <v>2234</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1.75" customHeight="1">
      <c r="A254" s="35"/>
      <c r="B254" s="36"/>
      <c r="C254" s="243" t="s">
        <v>1382</v>
      </c>
      <c r="D254" s="243" t="s">
        <v>246</v>
      </c>
      <c r="E254" s="244" t="s">
        <v>2216</v>
      </c>
      <c r="F254" s="245" t="s">
        <v>2217</v>
      </c>
      <c r="G254" s="246" t="s">
        <v>242</v>
      </c>
      <c r="H254" s="247">
        <v>5136</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1583</v>
      </c>
    </row>
    <row r="255" s="2" customFormat="1">
      <c r="A255" s="35"/>
      <c r="B255" s="36"/>
      <c r="C255" s="37"/>
      <c r="D255" s="238" t="s">
        <v>244</v>
      </c>
      <c r="E255" s="37"/>
      <c r="F255" s="239" t="s">
        <v>2217</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1247</v>
      </c>
      <c r="D256" s="243" t="s">
        <v>246</v>
      </c>
      <c r="E256" s="244" t="s">
        <v>1431</v>
      </c>
      <c r="F256" s="245" t="s">
        <v>2235</v>
      </c>
      <c r="G256" s="246" t="s">
        <v>242</v>
      </c>
      <c r="H256" s="247">
        <v>3</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1398</v>
      </c>
    </row>
    <row r="257" s="2" customFormat="1">
      <c r="A257" s="35"/>
      <c r="B257" s="36"/>
      <c r="C257" s="37"/>
      <c r="D257" s="238" t="s">
        <v>244</v>
      </c>
      <c r="E257" s="37"/>
      <c r="F257" s="239" t="s">
        <v>2235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1391</v>
      </c>
      <c r="D258" s="243" t="s">
        <v>246</v>
      </c>
      <c r="E258" s="244" t="s">
        <v>1436</v>
      </c>
      <c r="F258" s="245" t="s">
        <v>2236</v>
      </c>
      <c r="G258" s="246" t="s">
        <v>242</v>
      </c>
      <c r="H258" s="247">
        <v>4</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1403</v>
      </c>
    </row>
    <row r="259" s="2" customFormat="1">
      <c r="A259" s="35"/>
      <c r="B259" s="36"/>
      <c r="C259" s="37"/>
      <c r="D259" s="238" t="s">
        <v>244</v>
      </c>
      <c r="E259" s="37"/>
      <c r="F259" s="239" t="s">
        <v>2236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1251</v>
      </c>
      <c r="D260" s="243" t="s">
        <v>246</v>
      </c>
      <c r="E260" s="244" t="s">
        <v>1444</v>
      </c>
      <c r="F260" s="245" t="s">
        <v>2238</v>
      </c>
      <c r="G260" s="246" t="s">
        <v>242</v>
      </c>
      <c r="H260" s="247">
        <v>2</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1406</v>
      </c>
    </row>
    <row r="261" s="2" customFormat="1">
      <c r="A261" s="35"/>
      <c r="B261" s="36"/>
      <c r="C261" s="37"/>
      <c r="D261" s="238" t="s">
        <v>244</v>
      </c>
      <c r="E261" s="37"/>
      <c r="F261" s="239" t="s">
        <v>2238</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1400</v>
      </c>
      <c r="D262" s="243" t="s">
        <v>246</v>
      </c>
      <c r="E262" s="244" t="s">
        <v>1447</v>
      </c>
      <c r="F262" s="245" t="s">
        <v>2256</v>
      </c>
      <c r="G262" s="246" t="s">
        <v>242</v>
      </c>
      <c r="H262" s="247">
        <v>1</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1411</v>
      </c>
    </row>
    <row r="263" s="2" customFormat="1">
      <c r="A263" s="35"/>
      <c r="B263" s="36"/>
      <c r="C263" s="37"/>
      <c r="D263" s="238" t="s">
        <v>244</v>
      </c>
      <c r="E263" s="37"/>
      <c r="F263" s="239" t="s">
        <v>2256</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1256</v>
      </c>
      <c r="D264" s="243" t="s">
        <v>246</v>
      </c>
      <c r="E264" s="244" t="s">
        <v>1451</v>
      </c>
      <c r="F264" s="245" t="s">
        <v>2257</v>
      </c>
      <c r="G264" s="246" t="s">
        <v>242</v>
      </c>
      <c r="H264" s="247">
        <v>2</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1593</v>
      </c>
    </row>
    <row r="265" s="2" customFormat="1">
      <c r="A265" s="35"/>
      <c r="B265" s="36"/>
      <c r="C265" s="37"/>
      <c r="D265" s="238" t="s">
        <v>244</v>
      </c>
      <c r="E265" s="37"/>
      <c r="F265" s="239" t="s">
        <v>2257</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1408</v>
      </c>
      <c r="D266" s="243" t="s">
        <v>246</v>
      </c>
      <c r="E266" s="244" t="s">
        <v>1454</v>
      </c>
      <c r="F266" s="245" t="s">
        <v>2258</v>
      </c>
      <c r="G266" s="246" t="s">
        <v>242</v>
      </c>
      <c r="H266" s="247">
        <v>1</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1595</v>
      </c>
    </row>
    <row r="267" s="2" customFormat="1">
      <c r="A267" s="35"/>
      <c r="B267" s="36"/>
      <c r="C267" s="37"/>
      <c r="D267" s="238" t="s">
        <v>244</v>
      </c>
      <c r="E267" s="37"/>
      <c r="F267" s="239" t="s">
        <v>2258</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1259</v>
      </c>
      <c r="D268" s="243" t="s">
        <v>246</v>
      </c>
      <c r="E268" s="244" t="s">
        <v>1461</v>
      </c>
      <c r="F268" s="245" t="s">
        <v>2242</v>
      </c>
      <c r="G268" s="246" t="s">
        <v>242</v>
      </c>
      <c r="H268" s="247">
        <v>2</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1598</v>
      </c>
    </row>
    <row r="269" s="2" customFormat="1">
      <c r="A269" s="35"/>
      <c r="B269" s="36"/>
      <c r="C269" s="37"/>
      <c r="D269" s="238" t="s">
        <v>244</v>
      </c>
      <c r="E269" s="37"/>
      <c r="F269" s="239" t="s">
        <v>2242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1417</v>
      </c>
      <c r="D270" s="243" t="s">
        <v>246</v>
      </c>
      <c r="E270" s="244" t="s">
        <v>1465</v>
      </c>
      <c r="F270" s="245" t="s">
        <v>2243</v>
      </c>
      <c r="G270" s="246" t="s">
        <v>242</v>
      </c>
      <c r="H270" s="247">
        <v>3</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1429</v>
      </c>
    </row>
    <row r="271" s="2" customFormat="1">
      <c r="A271" s="35"/>
      <c r="B271" s="36"/>
      <c r="C271" s="37"/>
      <c r="D271" s="238" t="s">
        <v>244</v>
      </c>
      <c r="E271" s="37"/>
      <c r="F271" s="239" t="s">
        <v>2243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1263</v>
      </c>
      <c r="D272" s="243" t="s">
        <v>246</v>
      </c>
      <c r="E272" s="244" t="s">
        <v>2259</v>
      </c>
      <c r="F272" s="245" t="s">
        <v>2244</v>
      </c>
      <c r="G272" s="246" t="s">
        <v>242</v>
      </c>
      <c r="H272" s="247">
        <v>4</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1433</v>
      </c>
    </row>
    <row r="273" s="2" customFormat="1">
      <c r="A273" s="35"/>
      <c r="B273" s="36"/>
      <c r="C273" s="37"/>
      <c r="D273" s="238" t="s">
        <v>244</v>
      </c>
      <c r="E273" s="37"/>
      <c r="F273" s="239" t="s">
        <v>2244</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1426</v>
      </c>
      <c r="D274" s="243" t="s">
        <v>246</v>
      </c>
      <c r="E274" s="244" t="s">
        <v>2260</v>
      </c>
      <c r="F274" s="245" t="s">
        <v>2261</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1438</v>
      </c>
    </row>
    <row r="275" s="2" customFormat="1">
      <c r="A275" s="35"/>
      <c r="B275" s="36"/>
      <c r="C275" s="37"/>
      <c r="D275" s="238" t="s">
        <v>244</v>
      </c>
      <c r="E275" s="37"/>
      <c r="F275" s="239" t="s">
        <v>2261</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357</v>
      </c>
      <c r="D276" s="243" t="s">
        <v>246</v>
      </c>
      <c r="E276" s="244" t="s">
        <v>2262</v>
      </c>
      <c r="F276" s="245" t="s">
        <v>2263</v>
      </c>
      <c r="G276" s="246" t="s">
        <v>242</v>
      </c>
      <c r="H276" s="247">
        <v>1</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261</v>
      </c>
    </row>
    <row r="277" s="2" customFormat="1">
      <c r="A277" s="35"/>
      <c r="B277" s="36"/>
      <c r="C277" s="37"/>
      <c r="D277" s="238" t="s">
        <v>244</v>
      </c>
      <c r="E277" s="37"/>
      <c r="F277" s="239" t="s">
        <v>2263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1435</v>
      </c>
      <c r="D278" s="243" t="s">
        <v>246</v>
      </c>
      <c r="E278" s="244" t="s">
        <v>2264</v>
      </c>
      <c r="F278" s="245" t="s">
        <v>2265</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1446</v>
      </c>
    </row>
    <row r="279" s="2" customFormat="1">
      <c r="A279" s="35"/>
      <c r="B279" s="36"/>
      <c r="C279" s="37"/>
      <c r="D279" s="238" t="s">
        <v>244</v>
      </c>
      <c r="E279" s="37"/>
      <c r="F279" s="239" t="s">
        <v>2265</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1272</v>
      </c>
      <c r="D280" s="243" t="s">
        <v>246</v>
      </c>
      <c r="E280" s="244" t="s">
        <v>2266</v>
      </c>
      <c r="F280" s="245" t="s">
        <v>2249</v>
      </c>
      <c r="G280" s="246" t="s">
        <v>242</v>
      </c>
      <c r="H280" s="247">
        <v>2</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1449</v>
      </c>
    </row>
    <row r="281" s="2" customFormat="1">
      <c r="A281" s="35"/>
      <c r="B281" s="36"/>
      <c r="C281" s="37"/>
      <c r="D281" s="238" t="s">
        <v>244</v>
      </c>
      <c r="E281" s="37"/>
      <c r="F281" s="239" t="s">
        <v>2249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1443</v>
      </c>
      <c r="D282" s="243" t="s">
        <v>246</v>
      </c>
      <c r="E282" s="244" t="s">
        <v>2267</v>
      </c>
      <c r="F282" s="245" t="s">
        <v>2250</v>
      </c>
      <c r="G282" s="246" t="s">
        <v>242</v>
      </c>
      <c r="H282" s="247">
        <v>3</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1453</v>
      </c>
    </row>
    <row r="283" s="2" customFormat="1">
      <c r="A283" s="35"/>
      <c r="B283" s="36"/>
      <c r="C283" s="37"/>
      <c r="D283" s="238" t="s">
        <v>244</v>
      </c>
      <c r="E283" s="37"/>
      <c r="F283" s="239" t="s">
        <v>2250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2" customFormat="1" ht="24.15" customHeight="1">
      <c r="A284" s="35"/>
      <c r="B284" s="36"/>
      <c r="C284" s="243" t="s">
        <v>1277</v>
      </c>
      <c r="D284" s="243" t="s">
        <v>246</v>
      </c>
      <c r="E284" s="244" t="s">
        <v>2268</v>
      </c>
      <c r="F284" s="245" t="s">
        <v>2269</v>
      </c>
      <c r="G284" s="246" t="s">
        <v>242</v>
      </c>
      <c r="H284" s="247">
        <v>2</v>
      </c>
      <c r="I284" s="248"/>
      <c r="J284" s="249">
        <f>ROUND(I284*H284,2)</f>
        <v>0</v>
      </c>
      <c r="K284" s="250"/>
      <c r="L284" s="251"/>
      <c r="M284" s="252" t="s">
        <v>1</v>
      </c>
      <c r="N284" s="25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277</v>
      </c>
      <c r="AT284" s="236" t="s">
        <v>246</v>
      </c>
      <c r="AU284" s="236" t="s">
        <v>80</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1456</v>
      </c>
    </row>
    <row r="285" s="2" customFormat="1">
      <c r="A285" s="35"/>
      <c r="B285" s="36"/>
      <c r="C285" s="37"/>
      <c r="D285" s="238" t="s">
        <v>244</v>
      </c>
      <c r="E285" s="37"/>
      <c r="F285" s="239" t="s">
        <v>2269</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80</v>
      </c>
    </row>
    <row r="286" s="12" customFormat="1" ht="25.92" customHeight="1">
      <c r="A286" s="12"/>
      <c r="B286" s="210"/>
      <c r="C286" s="211"/>
      <c r="D286" s="212" t="s">
        <v>72</v>
      </c>
      <c r="E286" s="213" t="s">
        <v>2270</v>
      </c>
      <c r="F286" s="213" t="s">
        <v>182</v>
      </c>
      <c r="G286" s="211"/>
      <c r="H286" s="211"/>
      <c r="I286" s="214"/>
      <c r="J286" s="215">
        <f>BK286</f>
        <v>0</v>
      </c>
      <c r="K286" s="211"/>
      <c r="L286" s="216"/>
      <c r="M286" s="217"/>
      <c r="N286" s="218"/>
      <c r="O286" s="218"/>
      <c r="P286" s="219">
        <f>SUM(P287:P300)</f>
        <v>0</v>
      </c>
      <c r="Q286" s="218"/>
      <c r="R286" s="219">
        <f>SUM(R287:R300)</f>
        <v>0</v>
      </c>
      <c r="S286" s="218"/>
      <c r="T286" s="220">
        <f>SUM(T287:T300)</f>
        <v>0</v>
      </c>
      <c r="U286" s="12"/>
      <c r="V286" s="12"/>
      <c r="W286" s="12"/>
      <c r="X286" s="12"/>
      <c r="Y286" s="12"/>
      <c r="Z286" s="12"/>
      <c r="AA286" s="12"/>
      <c r="AB286" s="12"/>
      <c r="AC286" s="12"/>
      <c r="AD286" s="12"/>
      <c r="AE286" s="12"/>
      <c r="AR286" s="221" t="s">
        <v>80</v>
      </c>
      <c r="AT286" s="222" t="s">
        <v>72</v>
      </c>
      <c r="AU286" s="222" t="s">
        <v>73</v>
      </c>
      <c r="AY286" s="221" t="s">
        <v>238</v>
      </c>
      <c r="BK286" s="223">
        <f>SUM(BK287:BK300)</f>
        <v>0</v>
      </c>
    </row>
    <row r="287" s="2" customFormat="1" ht="16.5" customHeight="1">
      <c r="A287" s="35"/>
      <c r="B287" s="36"/>
      <c r="C287" s="243" t="s">
        <v>1450</v>
      </c>
      <c r="D287" s="243" t="s">
        <v>246</v>
      </c>
      <c r="E287" s="244" t="s">
        <v>2204</v>
      </c>
      <c r="F287" s="245" t="s">
        <v>2205</v>
      </c>
      <c r="G287" s="246" t="s">
        <v>249</v>
      </c>
      <c r="H287" s="247">
        <v>627</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1460</v>
      </c>
    </row>
    <row r="288" s="2" customFormat="1">
      <c r="A288" s="35"/>
      <c r="B288" s="36"/>
      <c r="C288" s="37"/>
      <c r="D288" s="238" t="s">
        <v>244</v>
      </c>
      <c r="E288" s="37"/>
      <c r="F288" s="239" t="s">
        <v>2205</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ht="24.15" customHeight="1">
      <c r="A289" s="35"/>
      <c r="B289" s="36"/>
      <c r="C289" s="243" t="s">
        <v>1282</v>
      </c>
      <c r="D289" s="243" t="s">
        <v>246</v>
      </c>
      <c r="E289" s="244" t="s">
        <v>2219</v>
      </c>
      <c r="F289" s="245" t="s">
        <v>2220</v>
      </c>
      <c r="G289" s="246" t="s">
        <v>242</v>
      </c>
      <c r="H289" s="247">
        <v>8</v>
      </c>
      <c r="I289" s="248"/>
      <c r="J289" s="249">
        <f>ROUND(I289*H289,2)</f>
        <v>0</v>
      </c>
      <c r="K289" s="250"/>
      <c r="L289" s="251"/>
      <c r="M289" s="252" t="s">
        <v>1</v>
      </c>
      <c r="N289" s="25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277</v>
      </c>
      <c r="AT289" s="236" t="s">
        <v>246</v>
      </c>
      <c r="AU289" s="236" t="s">
        <v>80</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1463</v>
      </c>
    </row>
    <row r="290" s="2" customFormat="1">
      <c r="A290" s="35"/>
      <c r="B290" s="36"/>
      <c r="C290" s="37"/>
      <c r="D290" s="238" t="s">
        <v>244</v>
      </c>
      <c r="E290" s="37"/>
      <c r="F290" s="239" t="s">
        <v>2220</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80</v>
      </c>
    </row>
    <row r="291" s="2" customFormat="1">
      <c r="A291" s="35"/>
      <c r="B291" s="36"/>
      <c r="C291" s="37"/>
      <c r="D291" s="238" t="s">
        <v>993</v>
      </c>
      <c r="E291" s="37"/>
      <c r="F291" s="265" t="s">
        <v>2208</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80</v>
      </c>
    </row>
    <row r="292" s="2" customFormat="1" ht="24.15" customHeight="1">
      <c r="A292" s="35"/>
      <c r="B292" s="36"/>
      <c r="C292" s="243" t="s">
        <v>1457</v>
      </c>
      <c r="D292" s="243" t="s">
        <v>246</v>
      </c>
      <c r="E292" s="244" t="s">
        <v>2206</v>
      </c>
      <c r="F292" s="245" t="s">
        <v>2207</v>
      </c>
      <c r="G292" s="246" t="s">
        <v>242</v>
      </c>
      <c r="H292" s="247">
        <v>4</v>
      </c>
      <c r="I292" s="248"/>
      <c r="J292" s="249">
        <f>ROUND(I292*H292,2)</f>
        <v>0</v>
      </c>
      <c r="K292" s="250"/>
      <c r="L292" s="251"/>
      <c r="M292" s="252" t="s">
        <v>1</v>
      </c>
      <c r="N292" s="25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277</v>
      </c>
      <c r="AT292" s="236" t="s">
        <v>246</v>
      </c>
      <c r="AU292" s="236" t="s">
        <v>80</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1467</v>
      </c>
    </row>
    <row r="293" s="2" customFormat="1">
      <c r="A293" s="35"/>
      <c r="B293" s="36"/>
      <c r="C293" s="37"/>
      <c r="D293" s="238" t="s">
        <v>244</v>
      </c>
      <c r="E293" s="37"/>
      <c r="F293" s="239" t="s">
        <v>2207</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80</v>
      </c>
    </row>
    <row r="294" s="2" customFormat="1">
      <c r="A294" s="35"/>
      <c r="B294" s="36"/>
      <c r="C294" s="37"/>
      <c r="D294" s="238" t="s">
        <v>993</v>
      </c>
      <c r="E294" s="37"/>
      <c r="F294" s="265" t="s">
        <v>2208</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80</v>
      </c>
    </row>
    <row r="295" s="2" customFormat="1" ht="37.8" customHeight="1">
      <c r="A295" s="35"/>
      <c r="B295" s="36"/>
      <c r="C295" s="243" t="s">
        <v>1327</v>
      </c>
      <c r="D295" s="243" t="s">
        <v>246</v>
      </c>
      <c r="E295" s="244" t="s">
        <v>2209</v>
      </c>
      <c r="F295" s="245" t="s">
        <v>2210</v>
      </c>
      <c r="G295" s="246" t="s">
        <v>2211</v>
      </c>
      <c r="H295" s="247">
        <v>12</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1470</v>
      </c>
    </row>
    <row r="296" s="2" customFormat="1">
      <c r="A296" s="35"/>
      <c r="B296" s="36"/>
      <c r="C296" s="37"/>
      <c r="D296" s="238" t="s">
        <v>244</v>
      </c>
      <c r="E296" s="37"/>
      <c r="F296" s="239" t="s">
        <v>2210</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21.75" customHeight="1">
      <c r="A297" s="35"/>
      <c r="B297" s="36"/>
      <c r="C297" s="243" t="s">
        <v>1464</v>
      </c>
      <c r="D297" s="243" t="s">
        <v>246</v>
      </c>
      <c r="E297" s="244" t="s">
        <v>2216</v>
      </c>
      <c r="F297" s="245" t="s">
        <v>2217</v>
      </c>
      <c r="G297" s="246" t="s">
        <v>242</v>
      </c>
      <c r="H297" s="247">
        <v>625</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1476</v>
      </c>
    </row>
    <row r="298" s="2" customFormat="1">
      <c r="A298" s="35"/>
      <c r="B298" s="36"/>
      <c r="C298" s="37"/>
      <c r="D298" s="238" t="s">
        <v>244</v>
      </c>
      <c r="E298" s="37"/>
      <c r="F298" s="239" t="s">
        <v>2217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2" customFormat="1" ht="44.25" customHeight="1">
      <c r="A299" s="35"/>
      <c r="B299" s="36"/>
      <c r="C299" s="243" t="s">
        <v>1331</v>
      </c>
      <c r="D299" s="243" t="s">
        <v>246</v>
      </c>
      <c r="E299" s="244" t="s">
        <v>2212</v>
      </c>
      <c r="F299" s="245" t="s">
        <v>2213</v>
      </c>
      <c r="G299" s="246" t="s">
        <v>242</v>
      </c>
      <c r="H299" s="247">
        <v>367</v>
      </c>
      <c r="I299" s="248"/>
      <c r="J299" s="249">
        <f>ROUND(I299*H299,2)</f>
        <v>0</v>
      </c>
      <c r="K299" s="250"/>
      <c r="L299" s="251"/>
      <c r="M299" s="252" t="s">
        <v>1</v>
      </c>
      <c r="N299" s="25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277</v>
      </c>
      <c r="AT299" s="236" t="s">
        <v>246</v>
      </c>
      <c r="AU299" s="236" t="s">
        <v>80</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1635</v>
      </c>
    </row>
    <row r="300" s="2" customFormat="1">
      <c r="A300" s="35"/>
      <c r="B300" s="36"/>
      <c r="C300" s="37"/>
      <c r="D300" s="238" t="s">
        <v>244</v>
      </c>
      <c r="E300" s="37"/>
      <c r="F300" s="239" t="s">
        <v>2213</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80</v>
      </c>
    </row>
    <row r="301" s="12" customFormat="1" ht="25.92" customHeight="1">
      <c r="A301" s="12"/>
      <c r="B301" s="210"/>
      <c r="C301" s="211"/>
      <c r="D301" s="212" t="s">
        <v>72</v>
      </c>
      <c r="E301" s="213" t="s">
        <v>2271</v>
      </c>
      <c r="F301" s="213" t="s">
        <v>185</v>
      </c>
      <c r="G301" s="211"/>
      <c r="H301" s="211"/>
      <c r="I301" s="214"/>
      <c r="J301" s="215">
        <f>BK301</f>
        <v>0</v>
      </c>
      <c r="K301" s="211"/>
      <c r="L301" s="216"/>
      <c r="M301" s="217"/>
      <c r="N301" s="218"/>
      <c r="O301" s="218"/>
      <c r="P301" s="219">
        <f>SUM(P302:P357)</f>
        <v>0</v>
      </c>
      <c r="Q301" s="218"/>
      <c r="R301" s="219">
        <f>SUM(R302:R357)</f>
        <v>0</v>
      </c>
      <c r="S301" s="218"/>
      <c r="T301" s="220">
        <f>SUM(T302:T357)</f>
        <v>0</v>
      </c>
      <c r="U301" s="12"/>
      <c r="V301" s="12"/>
      <c r="W301" s="12"/>
      <c r="X301" s="12"/>
      <c r="Y301" s="12"/>
      <c r="Z301" s="12"/>
      <c r="AA301" s="12"/>
      <c r="AB301" s="12"/>
      <c r="AC301" s="12"/>
      <c r="AD301" s="12"/>
      <c r="AE301" s="12"/>
      <c r="AR301" s="221" t="s">
        <v>80</v>
      </c>
      <c r="AT301" s="222" t="s">
        <v>72</v>
      </c>
      <c r="AU301" s="222" t="s">
        <v>73</v>
      </c>
      <c r="AY301" s="221" t="s">
        <v>238</v>
      </c>
      <c r="BK301" s="223">
        <f>SUM(BK302:BK357)</f>
        <v>0</v>
      </c>
    </row>
    <row r="302" s="2" customFormat="1" ht="16.5" customHeight="1">
      <c r="A302" s="35"/>
      <c r="B302" s="36"/>
      <c r="C302" s="243" t="s">
        <v>1473</v>
      </c>
      <c r="D302" s="243" t="s">
        <v>246</v>
      </c>
      <c r="E302" s="244" t="s">
        <v>2204</v>
      </c>
      <c r="F302" s="245" t="s">
        <v>2205</v>
      </c>
      <c r="G302" s="246" t="s">
        <v>249</v>
      </c>
      <c r="H302" s="247">
        <v>331</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277</v>
      </c>
      <c r="AT302" s="236" t="s">
        <v>246</v>
      </c>
      <c r="AU302" s="236" t="s">
        <v>80</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1638</v>
      </c>
    </row>
    <row r="303" s="2" customFormat="1">
      <c r="A303" s="35"/>
      <c r="B303" s="36"/>
      <c r="C303" s="37"/>
      <c r="D303" s="238" t="s">
        <v>244</v>
      </c>
      <c r="E303" s="37"/>
      <c r="F303" s="239" t="s">
        <v>2205</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80</v>
      </c>
    </row>
    <row r="304" s="2" customFormat="1">
      <c r="A304" s="35"/>
      <c r="B304" s="36"/>
      <c r="C304" s="37"/>
      <c r="D304" s="238" t="s">
        <v>993</v>
      </c>
      <c r="E304" s="37"/>
      <c r="F304" s="265" t="s">
        <v>2208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80</v>
      </c>
    </row>
    <row r="305" s="2" customFormat="1" ht="24.15" customHeight="1">
      <c r="A305" s="35"/>
      <c r="B305" s="36"/>
      <c r="C305" s="243" t="s">
        <v>1291</v>
      </c>
      <c r="D305" s="243" t="s">
        <v>246</v>
      </c>
      <c r="E305" s="244" t="s">
        <v>2219</v>
      </c>
      <c r="F305" s="245" t="s">
        <v>2220</v>
      </c>
      <c r="G305" s="246" t="s">
        <v>242</v>
      </c>
      <c r="H305" s="247">
        <v>20</v>
      </c>
      <c r="I305" s="248"/>
      <c r="J305" s="249">
        <f>ROUND(I305*H305,2)</f>
        <v>0</v>
      </c>
      <c r="K305" s="250"/>
      <c r="L305" s="251"/>
      <c r="M305" s="252" t="s">
        <v>1</v>
      </c>
      <c r="N305" s="25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277</v>
      </c>
      <c r="AT305" s="236" t="s">
        <v>246</v>
      </c>
      <c r="AU305" s="236" t="s">
        <v>80</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1777</v>
      </c>
    </row>
    <row r="306" s="2" customFormat="1">
      <c r="A306" s="35"/>
      <c r="B306" s="36"/>
      <c r="C306" s="37"/>
      <c r="D306" s="238" t="s">
        <v>244</v>
      </c>
      <c r="E306" s="37"/>
      <c r="F306" s="239" t="s">
        <v>2220</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80</v>
      </c>
    </row>
    <row r="307" s="2" customFormat="1">
      <c r="A307" s="35"/>
      <c r="B307" s="36"/>
      <c r="C307" s="37"/>
      <c r="D307" s="238" t="s">
        <v>993</v>
      </c>
      <c r="E307" s="37"/>
      <c r="F307" s="265" t="s">
        <v>2208</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80</v>
      </c>
    </row>
    <row r="308" s="2" customFormat="1" ht="24.15" customHeight="1">
      <c r="A308" s="35"/>
      <c r="B308" s="36"/>
      <c r="C308" s="243" t="s">
        <v>1296</v>
      </c>
      <c r="D308" s="243" t="s">
        <v>246</v>
      </c>
      <c r="E308" s="244" t="s">
        <v>2206</v>
      </c>
      <c r="F308" s="245" t="s">
        <v>2207</v>
      </c>
      <c r="G308" s="246" t="s">
        <v>242</v>
      </c>
      <c r="H308" s="247">
        <v>4</v>
      </c>
      <c r="I308" s="248"/>
      <c r="J308" s="249">
        <f>ROUND(I308*H308,2)</f>
        <v>0</v>
      </c>
      <c r="K308" s="250"/>
      <c r="L308" s="251"/>
      <c r="M308" s="252" t="s">
        <v>1</v>
      </c>
      <c r="N308" s="25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277</v>
      </c>
      <c r="AT308" s="236" t="s">
        <v>246</v>
      </c>
      <c r="AU308" s="236" t="s">
        <v>80</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1852</v>
      </c>
    </row>
    <row r="309" s="2" customFormat="1">
      <c r="A309" s="35"/>
      <c r="B309" s="36"/>
      <c r="C309" s="37"/>
      <c r="D309" s="238" t="s">
        <v>244</v>
      </c>
      <c r="E309" s="37"/>
      <c r="F309" s="239" t="s">
        <v>2207</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80</v>
      </c>
    </row>
    <row r="310" s="2" customFormat="1">
      <c r="A310" s="35"/>
      <c r="B310" s="36"/>
      <c r="C310" s="37"/>
      <c r="D310" s="238" t="s">
        <v>993</v>
      </c>
      <c r="E310" s="37"/>
      <c r="F310" s="265" t="s">
        <v>2208</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80</v>
      </c>
    </row>
    <row r="311" s="2" customFormat="1" ht="37.8" customHeight="1">
      <c r="A311" s="35"/>
      <c r="B311" s="36"/>
      <c r="C311" s="243" t="s">
        <v>1300</v>
      </c>
      <c r="D311" s="243" t="s">
        <v>246</v>
      </c>
      <c r="E311" s="244" t="s">
        <v>2209</v>
      </c>
      <c r="F311" s="245" t="s">
        <v>2210</v>
      </c>
      <c r="G311" s="246" t="s">
        <v>2211</v>
      </c>
      <c r="H311" s="247">
        <v>6</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1856</v>
      </c>
    </row>
    <row r="312" s="2" customFormat="1">
      <c r="A312" s="35"/>
      <c r="B312" s="36"/>
      <c r="C312" s="37"/>
      <c r="D312" s="238" t="s">
        <v>244</v>
      </c>
      <c r="E312" s="37"/>
      <c r="F312" s="239" t="s">
        <v>2210</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1305</v>
      </c>
      <c r="D313" s="243" t="s">
        <v>246</v>
      </c>
      <c r="E313" s="244" t="s">
        <v>2255</v>
      </c>
      <c r="F313" s="245" t="s">
        <v>2228</v>
      </c>
      <c r="G313" s="246" t="s">
        <v>2211</v>
      </c>
      <c r="H313" s="247">
        <v>18</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1653</v>
      </c>
    </row>
    <row r="314" s="2" customFormat="1">
      <c r="A314" s="35"/>
      <c r="B314" s="36"/>
      <c r="C314" s="37"/>
      <c r="D314" s="238" t="s">
        <v>244</v>
      </c>
      <c r="E314" s="37"/>
      <c r="F314" s="239" t="s">
        <v>2228</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ht="44.25" customHeight="1">
      <c r="A315" s="35"/>
      <c r="B315" s="36"/>
      <c r="C315" s="243" t="s">
        <v>1309</v>
      </c>
      <c r="D315" s="243" t="s">
        <v>246</v>
      </c>
      <c r="E315" s="244" t="s">
        <v>2212</v>
      </c>
      <c r="F315" s="245" t="s">
        <v>2213</v>
      </c>
      <c r="G315" s="246" t="s">
        <v>242</v>
      </c>
      <c r="H315" s="247">
        <v>54</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80</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1658</v>
      </c>
    </row>
    <row r="316" s="2" customFormat="1">
      <c r="A316" s="35"/>
      <c r="B316" s="36"/>
      <c r="C316" s="37"/>
      <c r="D316" s="238" t="s">
        <v>244</v>
      </c>
      <c r="E316" s="37"/>
      <c r="F316" s="239" t="s">
        <v>2213</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80</v>
      </c>
    </row>
    <row r="317" s="2" customFormat="1">
      <c r="A317" s="35"/>
      <c r="B317" s="36"/>
      <c r="C317" s="37"/>
      <c r="D317" s="238" t="s">
        <v>993</v>
      </c>
      <c r="E317" s="37"/>
      <c r="F317" s="265" t="s">
        <v>2208</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80</v>
      </c>
    </row>
    <row r="318" s="2" customFormat="1" ht="16.5" customHeight="1">
      <c r="A318" s="35"/>
      <c r="B318" s="36"/>
      <c r="C318" s="243" t="s">
        <v>1313</v>
      </c>
      <c r="D318" s="243" t="s">
        <v>246</v>
      </c>
      <c r="E318" s="244" t="s">
        <v>2229</v>
      </c>
      <c r="F318" s="245" t="s">
        <v>2230</v>
      </c>
      <c r="G318" s="246" t="s">
        <v>249</v>
      </c>
      <c r="H318" s="247">
        <v>121.09999999999999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80</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1663</v>
      </c>
    </row>
    <row r="319" s="2" customFormat="1">
      <c r="A319" s="35"/>
      <c r="B319" s="36"/>
      <c r="C319" s="37"/>
      <c r="D319" s="238" t="s">
        <v>244</v>
      </c>
      <c r="E319" s="37"/>
      <c r="F319" s="239" t="s">
        <v>2230</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80</v>
      </c>
    </row>
    <row r="320" s="2" customFormat="1">
      <c r="A320" s="35"/>
      <c r="B320" s="36"/>
      <c r="C320" s="37"/>
      <c r="D320" s="238" t="s">
        <v>993</v>
      </c>
      <c r="E320" s="37"/>
      <c r="F320" s="265" t="s">
        <v>2208</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80</v>
      </c>
    </row>
    <row r="321" s="2" customFormat="1" ht="21.75" customHeight="1">
      <c r="A321" s="35"/>
      <c r="B321" s="36"/>
      <c r="C321" s="243" t="s">
        <v>1317</v>
      </c>
      <c r="D321" s="243" t="s">
        <v>246</v>
      </c>
      <c r="E321" s="244" t="s">
        <v>2216</v>
      </c>
      <c r="F321" s="245" t="s">
        <v>2217</v>
      </c>
      <c r="G321" s="246" t="s">
        <v>242</v>
      </c>
      <c r="H321" s="247">
        <v>4228</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80</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1666</v>
      </c>
    </row>
    <row r="322" s="2" customFormat="1">
      <c r="A322" s="35"/>
      <c r="B322" s="36"/>
      <c r="C322" s="37"/>
      <c r="D322" s="238" t="s">
        <v>244</v>
      </c>
      <c r="E322" s="37"/>
      <c r="F322" s="239" t="s">
        <v>2217</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80</v>
      </c>
    </row>
    <row r="323" s="2" customFormat="1">
      <c r="A323" s="35"/>
      <c r="B323" s="36"/>
      <c r="C323" s="37"/>
      <c r="D323" s="238" t="s">
        <v>993</v>
      </c>
      <c r="E323" s="37"/>
      <c r="F323" s="265" t="s">
        <v>2208</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80</v>
      </c>
    </row>
    <row r="324" s="2" customFormat="1" ht="24.15" customHeight="1">
      <c r="A324" s="35"/>
      <c r="B324" s="36"/>
      <c r="C324" s="243" t="s">
        <v>1321</v>
      </c>
      <c r="D324" s="243" t="s">
        <v>246</v>
      </c>
      <c r="E324" s="244" t="s">
        <v>2231</v>
      </c>
      <c r="F324" s="245" t="s">
        <v>2232</v>
      </c>
      <c r="G324" s="246" t="s">
        <v>242</v>
      </c>
      <c r="H324" s="247">
        <v>24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1668</v>
      </c>
    </row>
    <row r="325" s="2" customFormat="1">
      <c r="A325" s="35"/>
      <c r="B325" s="36"/>
      <c r="C325" s="37"/>
      <c r="D325" s="238" t="s">
        <v>244</v>
      </c>
      <c r="E325" s="37"/>
      <c r="F325" s="239" t="s">
        <v>2232</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1346</v>
      </c>
      <c r="D326" s="243" t="s">
        <v>246</v>
      </c>
      <c r="E326" s="244" t="s">
        <v>2233</v>
      </c>
      <c r="F326" s="245" t="s">
        <v>2234</v>
      </c>
      <c r="G326" s="246" t="s">
        <v>242</v>
      </c>
      <c r="H326" s="247">
        <v>20</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1672</v>
      </c>
    </row>
    <row r="327" s="2" customFormat="1">
      <c r="A327" s="35"/>
      <c r="B327" s="36"/>
      <c r="C327" s="37"/>
      <c r="D327" s="238" t="s">
        <v>244</v>
      </c>
      <c r="E327" s="37"/>
      <c r="F327" s="239" t="s">
        <v>2234</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1667</v>
      </c>
      <c r="D328" s="243" t="s">
        <v>246</v>
      </c>
      <c r="E328" s="244" t="s">
        <v>2272</v>
      </c>
      <c r="F328" s="245" t="s">
        <v>2273</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1674</v>
      </c>
    </row>
    <row r="329" s="2" customFormat="1">
      <c r="A329" s="35"/>
      <c r="B329" s="36"/>
      <c r="C329" s="37"/>
      <c r="D329" s="238" t="s">
        <v>244</v>
      </c>
      <c r="E329" s="37"/>
      <c r="F329" s="239" t="s">
        <v>2273</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1348</v>
      </c>
      <c r="D330" s="243" t="s">
        <v>246</v>
      </c>
      <c r="E330" s="244" t="s">
        <v>2274</v>
      </c>
      <c r="F330" s="245" t="s">
        <v>2275</v>
      </c>
      <c r="G330" s="246" t="s">
        <v>242</v>
      </c>
      <c r="H330" s="247">
        <v>1</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1676</v>
      </c>
    </row>
    <row r="331" s="2" customFormat="1">
      <c r="A331" s="35"/>
      <c r="B331" s="36"/>
      <c r="C331" s="37"/>
      <c r="D331" s="238" t="s">
        <v>244</v>
      </c>
      <c r="E331" s="37"/>
      <c r="F331" s="239" t="s">
        <v>2275</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1673</v>
      </c>
      <c r="D332" s="243" t="s">
        <v>246</v>
      </c>
      <c r="E332" s="244" t="s">
        <v>2276</v>
      </c>
      <c r="F332" s="245" t="s">
        <v>2235</v>
      </c>
      <c r="G332" s="246" t="s">
        <v>242</v>
      </c>
      <c r="H332" s="247">
        <v>3</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1680</v>
      </c>
    </row>
    <row r="333" s="2" customFormat="1">
      <c r="A333" s="35"/>
      <c r="B333" s="36"/>
      <c r="C333" s="37"/>
      <c r="D333" s="238" t="s">
        <v>244</v>
      </c>
      <c r="E333" s="37"/>
      <c r="F333" s="239" t="s">
        <v>2235</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1352</v>
      </c>
      <c r="D334" s="243" t="s">
        <v>246</v>
      </c>
      <c r="E334" s="244" t="s">
        <v>2277</v>
      </c>
      <c r="F334" s="245" t="s">
        <v>2236</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1682</v>
      </c>
    </row>
    <row r="335" s="2" customFormat="1">
      <c r="A335" s="35"/>
      <c r="B335" s="36"/>
      <c r="C335" s="37"/>
      <c r="D335" s="238" t="s">
        <v>244</v>
      </c>
      <c r="E335" s="37"/>
      <c r="F335" s="239" t="s">
        <v>2236</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1677</v>
      </c>
      <c r="D336" s="243" t="s">
        <v>246</v>
      </c>
      <c r="E336" s="244" t="s">
        <v>2278</v>
      </c>
      <c r="F336" s="245" t="s">
        <v>2237</v>
      </c>
      <c r="G336" s="246" t="s">
        <v>242</v>
      </c>
      <c r="H336" s="247">
        <v>4</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1685</v>
      </c>
    </row>
    <row r="337" s="2" customFormat="1">
      <c r="A337" s="35"/>
      <c r="B337" s="36"/>
      <c r="C337" s="37"/>
      <c r="D337" s="238" t="s">
        <v>244</v>
      </c>
      <c r="E337" s="37"/>
      <c r="F337" s="239" t="s">
        <v>2237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1358</v>
      </c>
      <c r="D338" s="243" t="s">
        <v>246</v>
      </c>
      <c r="E338" s="244" t="s">
        <v>2279</v>
      </c>
      <c r="F338" s="245" t="s">
        <v>2238</v>
      </c>
      <c r="G338" s="246" t="s">
        <v>242</v>
      </c>
      <c r="H338" s="247">
        <v>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2280</v>
      </c>
    </row>
    <row r="339" s="2" customFormat="1">
      <c r="A339" s="35"/>
      <c r="B339" s="36"/>
      <c r="C339" s="37"/>
      <c r="D339" s="238" t="s">
        <v>244</v>
      </c>
      <c r="E339" s="37"/>
      <c r="F339" s="239" t="s">
        <v>2238</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1684</v>
      </c>
      <c r="D340" s="243" t="s">
        <v>246</v>
      </c>
      <c r="E340" s="244" t="s">
        <v>2281</v>
      </c>
      <c r="F340" s="245" t="s">
        <v>2282</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2283</v>
      </c>
    </row>
    <row r="341" s="2" customFormat="1">
      <c r="A341" s="35"/>
      <c r="B341" s="36"/>
      <c r="C341" s="37"/>
      <c r="D341" s="238" t="s">
        <v>244</v>
      </c>
      <c r="E341" s="37"/>
      <c r="F341" s="239" t="s">
        <v>2282</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1362</v>
      </c>
      <c r="D342" s="243" t="s">
        <v>246</v>
      </c>
      <c r="E342" s="244" t="s">
        <v>2284</v>
      </c>
      <c r="F342" s="245" t="s">
        <v>2285</v>
      </c>
      <c r="G342" s="246" t="s">
        <v>242</v>
      </c>
      <c r="H342" s="247">
        <v>1</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2286</v>
      </c>
    </row>
    <row r="343" s="2" customFormat="1">
      <c r="A343" s="35"/>
      <c r="B343" s="36"/>
      <c r="C343" s="37"/>
      <c r="D343" s="238" t="s">
        <v>244</v>
      </c>
      <c r="E343" s="37"/>
      <c r="F343" s="239" t="s">
        <v>2285</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2287</v>
      </c>
      <c r="D344" s="243" t="s">
        <v>246</v>
      </c>
      <c r="E344" s="244" t="s">
        <v>2288</v>
      </c>
      <c r="F344" s="245" t="s">
        <v>2241</v>
      </c>
      <c r="G344" s="246" t="s">
        <v>242</v>
      </c>
      <c r="H344" s="247">
        <v>4</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2289</v>
      </c>
    </row>
    <row r="345" s="2" customFormat="1">
      <c r="A345" s="35"/>
      <c r="B345" s="36"/>
      <c r="C345" s="37"/>
      <c r="D345" s="238" t="s">
        <v>244</v>
      </c>
      <c r="E345" s="37"/>
      <c r="F345" s="239" t="s">
        <v>2241</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1367</v>
      </c>
      <c r="D346" s="243" t="s">
        <v>246</v>
      </c>
      <c r="E346" s="244" t="s">
        <v>2290</v>
      </c>
      <c r="F346" s="245" t="s">
        <v>2242</v>
      </c>
      <c r="G346" s="246" t="s">
        <v>242</v>
      </c>
      <c r="H346" s="247">
        <v>2</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2291</v>
      </c>
    </row>
    <row r="347" s="2" customFormat="1">
      <c r="A347" s="35"/>
      <c r="B347" s="36"/>
      <c r="C347" s="37"/>
      <c r="D347" s="238" t="s">
        <v>244</v>
      </c>
      <c r="E347" s="37"/>
      <c r="F347" s="239" t="s">
        <v>2242</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2292</v>
      </c>
      <c r="D348" s="243" t="s">
        <v>246</v>
      </c>
      <c r="E348" s="244" t="s">
        <v>2293</v>
      </c>
      <c r="F348" s="245" t="s">
        <v>2243</v>
      </c>
      <c r="G348" s="246" t="s">
        <v>242</v>
      </c>
      <c r="H348" s="247">
        <v>3</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2294</v>
      </c>
    </row>
    <row r="349" s="2" customFormat="1">
      <c r="A349" s="35"/>
      <c r="B349" s="36"/>
      <c r="C349" s="37"/>
      <c r="D349" s="238" t="s">
        <v>244</v>
      </c>
      <c r="E349" s="37"/>
      <c r="F349" s="239" t="s">
        <v>2243</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1371</v>
      </c>
      <c r="D350" s="243" t="s">
        <v>246</v>
      </c>
      <c r="E350" s="244" t="s">
        <v>2295</v>
      </c>
      <c r="F350" s="245" t="s">
        <v>2244</v>
      </c>
      <c r="G350" s="246" t="s">
        <v>242</v>
      </c>
      <c r="H350" s="247">
        <v>4</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2296</v>
      </c>
    </row>
    <row r="351" s="2" customFormat="1">
      <c r="A351" s="35"/>
      <c r="B351" s="36"/>
      <c r="C351" s="37"/>
      <c r="D351" s="238" t="s">
        <v>244</v>
      </c>
      <c r="E351" s="37"/>
      <c r="F351" s="239" t="s">
        <v>2244</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2297</v>
      </c>
      <c r="D352" s="243" t="s">
        <v>246</v>
      </c>
      <c r="E352" s="244" t="s">
        <v>2298</v>
      </c>
      <c r="F352" s="245" t="s">
        <v>2248</v>
      </c>
      <c r="G352" s="246" t="s">
        <v>242</v>
      </c>
      <c r="H352" s="247">
        <v>1</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2299</v>
      </c>
    </row>
    <row r="353" s="2" customFormat="1">
      <c r="A353" s="35"/>
      <c r="B353" s="36"/>
      <c r="C353" s="37"/>
      <c r="D353" s="238" t="s">
        <v>244</v>
      </c>
      <c r="E353" s="37"/>
      <c r="F353" s="239" t="s">
        <v>2248</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1376</v>
      </c>
      <c r="D354" s="243" t="s">
        <v>246</v>
      </c>
      <c r="E354" s="244" t="s">
        <v>2300</v>
      </c>
      <c r="F354" s="245" t="s">
        <v>2249</v>
      </c>
      <c r="G354" s="246" t="s">
        <v>242</v>
      </c>
      <c r="H354" s="247">
        <v>2</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2301</v>
      </c>
    </row>
    <row r="355" s="2" customFormat="1">
      <c r="A355" s="35"/>
      <c r="B355" s="36"/>
      <c r="C355" s="37"/>
      <c r="D355" s="238" t="s">
        <v>244</v>
      </c>
      <c r="E355" s="37"/>
      <c r="F355" s="239" t="s">
        <v>2249</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2" customFormat="1" ht="24.15" customHeight="1">
      <c r="A356" s="35"/>
      <c r="B356" s="36"/>
      <c r="C356" s="243" t="s">
        <v>2302</v>
      </c>
      <c r="D356" s="243" t="s">
        <v>246</v>
      </c>
      <c r="E356" s="244" t="s">
        <v>2303</v>
      </c>
      <c r="F356" s="245" t="s">
        <v>2250</v>
      </c>
      <c r="G356" s="246" t="s">
        <v>242</v>
      </c>
      <c r="H356" s="247">
        <v>1</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80</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2304</v>
      </c>
    </row>
    <row r="357" s="2" customFormat="1">
      <c r="A357" s="35"/>
      <c r="B357" s="36"/>
      <c r="C357" s="37"/>
      <c r="D357" s="238" t="s">
        <v>244</v>
      </c>
      <c r="E357" s="37"/>
      <c r="F357" s="239" t="s">
        <v>2250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80</v>
      </c>
    </row>
    <row r="358" s="12" customFormat="1" ht="25.92" customHeight="1">
      <c r="A358" s="12"/>
      <c r="B358" s="210"/>
      <c r="C358" s="211"/>
      <c r="D358" s="212" t="s">
        <v>72</v>
      </c>
      <c r="E358" s="213" t="s">
        <v>2305</v>
      </c>
      <c r="F358" s="213" t="s">
        <v>188</v>
      </c>
      <c r="G358" s="211"/>
      <c r="H358" s="211"/>
      <c r="I358" s="214"/>
      <c r="J358" s="215">
        <f>BK358</f>
        <v>0</v>
      </c>
      <c r="K358" s="211"/>
      <c r="L358" s="216"/>
      <c r="M358" s="217"/>
      <c r="N358" s="218"/>
      <c r="O358" s="218"/>
      <c r="P358" s="219">
        <f>SUM(P359:P372)</f>
        <v>0</v>
      </c>
      <c r="Q358" s="218"/>
      <c r="R358" s="219">
        <f>SUM(R359:R372)</f>
        <v>0</v>
      </c>
      <c r="S358" s="218"/>
      <c r="T358" s="220">
        <f>SUM(T359:T372)</f>
        <v>0</v>
      </c>
      <c r="U358" s="12"/>
      <c r="V358" s="12"/>
      <c r="W358" s="12"/>
      <c r="X358" s="12"/>
      <c r="Y358" s="12"/>
      <c r="Z358" s="12"/>
      <c r="AA358" s="12"/>
      <c r="AB358" s="12"/>
      <c r="AC358" s="12"/>
      <c r="AD358" s="12"/>
      <c r="AE358" s="12"/>
      <c r="AR358" s="221" t="s">
        <v>80</v>
      </c>
      <c r="AT358" s="222" t="s">
        <v>72</v>
      </c>
      <c r="AU358" s="222" t="s">
        <v>73</v>
      </c>
      <c r="AY358" s="221" t="s">
        <v>238</v>
      </c>
      <c r="BK358" s="223">
        <f>SUM(BK359:BK372)</f>
        <v>0</v>
      </c>
    </row>
    <row r="359" s="2" customFormat="1" ht="16.5" customHeight="1">
      <c r="A359" s="35"/>
      <c r="B359" s="36"/>
      <c r="C359" s="243" t="s">
        <v>1380</v>
      </c>
      <c r="D359" s="243" t="s">
        <v>246</v>
      </c>
      <c r="E359" s="244" t="s">
        <v>2204</v>
      </c>
      <c r="F359" s="245" t="s">
        <v>2205</v>
      </c>
      <c r="G359" s="246" t="s">
        <v>249</v>
      </c>
      <c r="H359" s="247">
        <v>550</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2306</v>
      </c>
    </row>
    <row r="360" s="2" customFormat="1">
      <c r="A360" s="35"/>
      <c r="B360" s="36"/>
      <c r="C360" s="37"/>
      <c r="D360" s="238" t="s">
        <v>244</v>
      </c>
      <c r="E360" s="37"/>
      <c r="F360" s="239" t="s">
        <v>2205</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ht="24.15" customHeight="1">
      <c r="A361" s="35"/>
      <c r="B361" s="36"/>
      <c r="C361" s="243" t="s">
        <v>2307</v>
      </c>
      <c r="D361" s="243" t="s">
        <v>246</v>
      </c>
      <c r="E361" s="244" t="s">
        <v>2219</v>
      </c>
      <c r="F361" s="245" t="s">
        <v>2220</v>
      </c>
      <c r="G361" s="246" t="s">
        <v>242</v>
      </c>
      <c r="H361" s="247">
        <v>8</v>
      </c>
      <c r="I361" s="248"/>
      <c r="J361" s="249">
        <f>ROUND(I361*H361,2)</f>
        <v>0</v>
      </c>
      <c r="K361" s="250"/>
      <c r="L361" s="251"/>
      <c r="M361" s="252" t="s">
        <v>1</v>
      </c>
      <c r="N361" s="253" t="s">
        <v>38</v>
      </c>
      <c r="O361" s="88"/>
      <c r="P361" s="234">
        <f>O361*H361</f>
        <v>0</v>
      </c>
      <c r="Q361" s="234">
        <v>0</v>
      </c>
      <c r="R361" s="234">
        <f>Q361*H361</f>
        <v>0</v>
      </c>
      <c r="S361" s="234">
        <v>0</v>
      </c>
      <c r="T361" s="235">
        <f>S361*H361</f>
        <v>0</v>
      </c>
      <c r="U361" s="35"/>
      <c r="V361" s="35"/>
      <c r="W361" s="35"/>
      <c r="X361" s="35"/>
      <c r="Y361" s="35"/>
      <c r="Z361" s="35"/>
      <c r="AA361" s="35"/>
      <c r="AB361" s="35"/>
      <c r="AC361" s="35"/>
      <c r="AD361" s="35"/>
      <c r="AE361" s="35"/>
      <c r="AR361" s="236" t="s">
        <v>277</v>
      </c>
      <c r="AT361" s="236" t="s">
        <v>246</v>
      </c>
      <c r="AU361" s="236" t="s">
        <v>80</v>
      </c>
      <c r="AY361" s="14" t="s">
        <v>238</v>
      </c>
      <c r="BE361" s="237">
        <f>IF(N361="základní",J361,0)</f>
        <v>0</v>
      </c>
      <c r="BF361" s="237">
        <f>IF(N361="snížená",J361,0)</f>
        <v>0</v>
      </c>
      <c r="BG361" s="237">
        <f>IF(N361="zákl. přenesená",J361,0)</f>
        <v>0</v>
      </c>
      <c r="BH361" s="237">
        <f>IF(N361="sníž. přenesená",J361,0)</f>
        <v>0</v>
      </c>
      <c r="BI361" s="237">
        <f>IF(N361="nulová",J361,0)</f>
        <v>0</v>
      </c>
      <c r="BJ361" s="14" t="s">
        <v>80</v>
      </c>
      <c r="BK361" s="237">
        <f>ROUND(I361*H361,2)</f>
        <v>0</v>
      </c>
      <c r="BL361" s="14" t="s">
        <v>258</v>
      </c>
      <c r="BM361" s="236" t="s">
        <v>2308</v>
      </c>
    </row>
    <row r="362" s="2" customFormat="1">
      <c r="A362" s="35"/>
      <c r="B362" s="36"/>
      <c r="C362" s="37"/>
      <c r="D362" s="238" t="s">
        <v>244</v>
      </c>
      <c r="E362" s="37"/>
      <c r="F362" s="239" t="s">
        <v>2220</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244</v>
      </c>
      <c r="AU362" s="14" t="s">
        <v>80</v>
      </c>
    </row>
    <row r="363" s="2" customFormat="1">
      <c r="A363" s="35"/>
      <c r="B363" s="36"/>
      <c r="C363" s="37"/>
      <c r="D363" s="238" t="s">
        <v>993</v>
      </c>
      <c r="E363" s="37"/>
      <c r="F363" s="265" t="s">
        <v>2208</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993</v>
      </c>
      <c r="AU363" s="14" t="s">
        <v>80</v>
      </c>
    </row>
    <row r="364" s="2" customFormat="1" ht="24.15" customHeight="1">
      <c r="A364" s="35"/>
      <c r="B364" s="36"/>
      <c r="C364" s="243" t="s">
        <v>1385</v>
      </c>
      <c r="D364" s="243" t="s">
        <v>246</v>
      </c>
      <c r="E364" s="244" t="s">
        <v>2206</v>
      </c>
      <c r="F364" s="245" t="s">
        <v>2207</v>
      </c>
      <c r="G364" s="246" t="s">
        <v>242</v>
      </c>
      <c r="H364" s="247">
        <v>8</v>
      </c>
      <c r="I364" s="248"/>
      <c r="J364" s="249">
        <f>ROUND(I364*H364,2)</f>
        <v>0</v>
      </c>
      <c r="K364" s="250"/>
      <c r="L364" s="251"/>
      <c r="M364" s="252" t="s">
        <v>1</v>
      </c>
      <c r="N364" s="253" t="s">
        <v>38</v>
      </c>
      <c r="O364" s="88"/>
      <c r="P364" s="234">
        <f>O364*H364</f>
        <v>0</v>
      </c>
      <c r="Q364" s="234">
        <v>0</v>
      </c>
      <c r="R364" s="234">
        <f>Q364*H364</f>
        <v>0</v>
      </c>
      <c r="S364" s="234">
        <v>0</v>
      </c>
      <c r="T364" s="235">
        <f>S364*H364</f>
        <v>0</v>
      </c>
      <c r="U364" s="35"/>
      <c r="V364" s="35"/>
      <c r="W364" s="35"/>
      <c r="X364" s="35"/>
      <c r="Y364" s="35"/>
      <c r="Z364" s="35"/>
      <c r="AA364" s="35"/>
      <c r="AB364" s="35"/>
      <c r="AC364" s="35"/>
      <c r="AD364" s="35"/>
      <c r="AE364" s="35"/>
      <c r="AR364" s="236" t="s">
        <v>277</v>
      </c>
      <c r="AT364" s="236" t="s">
        <v>246</v>
      </c>
      <c r="AU364" s="236" t="s">
        <v>80</v>
      </c>
      <c r="AY364" s="14" t="s">
        <v>238</v>
      </c>
      <c r="BE364" s="237">
        <f>IF(N364="základní",J364,0)</f>
        <v>0</v>
      </c>
      <c r="BF364" s="237">
        <f>IF(N364="snížená",J364,0)</f>
        <v>0</v>
      </c>
      <c r="BG364" s="237">
        <f>IF(N364="zákl. přenesená",J364,0)</f>
        <v>0</v>
      </c>
      <c r="BH364" s="237">
        <f>IF(N364="sníž. přenesená",J364,0)</f>
        <v>0</v>
      </c>
      <c r="BI364" s="237">
        <f>IF(N364="nulová",J364,0)</f>
        <v>0</v>
      </c>
      <c r="BJ364" s="14" t="s">
        <v>80</v>
      </c>
      <c r="BK364" s="237">
        <f>ROUND(I364*H364,2)</f>
        <v>0</v>
      </c>
      <c r="BL364" s="14" t="s">
        <v>258</v>
      </c>
      <c r="BM364" s="236" t="s">
        <v>2309</v>
      </c>
    </row>
    <row r="365" s="2" customFormat="1">
      <c r="A365" s="35"/>
      <c r="B365" s="36"/>
      <c r="C365" s="37"/>
      <c r="D365" s="238" t="s">
        <v>244</v>
      </c>
      <c r="E365" s="37"/>
      <c r="F365" s="239" t="s">
        <v>2207</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244</v>
      </c>
      <c r="AU365" s="14" t="s">
        <v>80</v>
      </c>
    </row>
    <row r="366" s="2" customFormat="1">
      <c r="A366" s="35"/>
      <c r="B366" s="36"/>
      <c r="C366" s="37"/>
      <c r="D366" s="238" t="s">
        <v>993</v>
      </c>
      <c r="E366" s="37"/>
      <c r="F366" s="265" t="s">
        <v>2208</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993</v>
      </c>
      <c r="AU366" s="14" t="s">
        <v>80</v>
      </c>
    </row>
    <row r="367" s="2" customFormat="1" ht="37.8" customHeight="1">
      <c r="A367" s="35"/>
      <c r="B367" s="36"/>
      <c r="C367" s="243" t="s">
        <v>2310</v>
      </c>
      <c r="D367" s="243" t="s">
        <v>246</v>
      </c>
      <c r="E367" s="244" t="s">
        <v>2209</v>
      </c>
      <c r="F367" s="245" t="s">
        <v>2210</v>
      </c>
      <c r="G367" s="246" t="s">
        <v>2211</v>
      </c>
      <c r="H367" s="247">
        <v>16</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2311</v>
      </c>
    </row>
    <row r="368" s="2" customFormat="1">
      <c r="A368" s="35"/>
      <c r="B368" s="36"/>
      <c r="C368" s="37"/>
      <c r="D368" s="238" t="s">
        <v>244</v>
      </c>
      <c r="E368" s="37"/>
      <c r="F368" s="239" t="s">
        <v>2210</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21.75" customHeight="1">
      <c r="A369" s="35"/>
      <c r="B369" s="36"/>
      <c r="C369" s="243" t="s">
        <v>1389</v>
      </c>
      <c r="D369" s="243" t="s">
        <v>246</v>
      </c>
      <c r="E369" s="244" t="s">
        <v>2216</v>
      </c>
      <c r="F369" s="245" t="s">
        <v>2217</v>
      </c>
      <c r="G369" s="246" t="s">
        <v>242</v>
      </c>
      <c r="H369" s="247">
        <v>920</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2312</v>
      </c>
    </row>
    <row r="370" s="2" customFormat="1">
      <c r="A370" s="35"/>
      <c r="B370" s="36"/>
      <c r="C370" s="37"/>
      <c r="D370" s="238" t="s">
        <v>244</v>
      </c>
      <c r="E370" s="37"/>
      <c r="F370" s="239" t="s">
        <v>2217</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80</v>
      </c>
    </row>
    <row r="371" s="2" customFormat="1" ht="44.25" customHeight="1">
      <c r="A371" s="35"/>
      <c r="B371" s="36"/>
      <c r="C371" s="243" t="s">
        <v>2313</v>
      </c>
      <c r="D371" s="243" t="s">
        <v>246</v>
      </c>
      <c r="E371" s="244" t="s">
        <v>2212</v>
      </c>
      <c r="F371" s="245" t="s">
        <v>2213</v>
      </c>
      <c r="G371" s="246" t="s">
        <v>242</v>
      </c>
      <c r="H371" s="247">
        <v>262</v>
      </c>
      <c r="I371" s="248"/>
      <c r="J371" s="249">
        <f>ROUND(I371*H371,2)</f>
        <v>0</v>
      </c>
      <c r="K371" s="250"/>
      <c r="L371" s="251"/>
      <c r="M371" s="252" t="s">
        <v>1</v>
      </c>
      <c r="N371" s="25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277</v>
      </c>
      <c r="AT371" s="236" t="s">
        <v>246</v>
      </c>
      <c r="AU371" s="236" t="s">
        <v>80</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2314</v>
      </c>
    </row>
    <row r="372" s="2" customFormat="1">
      <c r="A372" s="35"/>
      <c r="B372" s="36"/>
      <c r="C372" s="37"/>
      <c r="D372" s="238" t="s">
        <v>244</v>
      </c>
      <c r="E372" s="37"/>
      <c r="F372" s="239" t="s">
        <v>2213</v>
      </c>
      <c r="G372" s="37"/>
      <c r="H372" s="37"/>
      <c r="I372" s="240"/>
      <c r="J372" s="37"/>
      <c r="K372" s="37"/>
      <c r="L372" s="41"/>
      <c r="M372" s="256"/>
      <c r="N372" s="257"/>
      <c r="O372" s="258"/>
      <c r="P372" s="258"/>
      <c r="Q372" s="258"/>
      <c r="R372" s="258"/>
      <c r="S372" s="258"/>
      <c r="T372" s="259"/>
      <c r="U372" s="35"/>
      <c r="V372" s="35"/>
      <c r="W372" s="35"/>
      <c r="X372" s="35"/>
      <c r="Y372" s="35"/>
      <c r="Z372" s="35"/>
      <c r="AA372" s="35"/>
      <c r="AB372" s="35"/>
      <c r="AC372" s="35"/>
      <c r="AD372" s="35"/>
      <c r="AE372" s="35"/>
      <c r="AT372" s="14" t="s">
        <v>244</v>
      </c>
      <c r="AU372" s="14" t="s">
        <v>80</v>
      </c>
    </row>
    <row r="373" s="2" customFormat="1" ht="6.96" customHeight="1">
      <c r="A373" s="35"/>
      <c r="B373" s="63"/>
      <c r="C373" s="64"/>
      <c r="D373" s="64"/>
      <c r="E373" s="64"/>
      <c r="F373" s="64"/>
      <c r="G373" s="64"/>
      <c r="H373" s="64"/>
      <c r="I373" s="64"/>
      <c r="J373" s="64"/>
      <c r="K373" s="64"/>
      <c r="L373" s="41"/>
      <c r="M373" s="35"/>
      <c r="O373" s="35"/>
      <c r="P373" s="35"/>
      <c r="Q373" s="35"/>
      <c r="R373" s="35"/>
      <c r="S373" s="35"/>
      <c r="T373" s="35"/>
      <c r="U373" s="35"/>
      <c r="V373" s="35"/>
      <c r="W373" s="35"/>
      <c r="X373" s="35"/>
      <c r="Y373" s="35"/>
      <c r="Z373" s="35"/>
      <c r="AA373" s="35"/>
      <c r="AB373" s="35"/>
      <c r="AC373" s="35"/>
      <c r="AD373" s="35"/>
      <c r="AE373" s="35"/>
    </row>
  </sheetData>
  <sheetProtection sheet="1" autoFilter="0" formatColumns="0" formatRows="0" objects="1" scenarios="1" spinCount="100000" saltValue="uPVTeK1rULowMx+r1HLEAcT2eb3gK6qvwqVDnxQuouh/WcHVBH5ZUbwWil3NtkhKKjZAwpsgUqTRqn0cGHm6vg==" hashValue="X7n+OXKPWrrJmgL6hKkEZg/4NUWCeerzi4vqRNe8qqucFvr8qTxkf70I6fdbB801zf1cQEPk2LCat7+2Ou9cRA==" algorithmName="SHA-512" password="CC35"/>
  <autoFilter ref="C124:K37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2315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2316</v>
      </c>
      <c r="F117" s="226" t="s">
        <v>2317</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2318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2319</v>
      </c>
      <c r="F119" s="226" t="s">
        <v>2320</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2320</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2321</v>
      </c>
      <c r="F121" s="226" t="s">
        <v>2322</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2322</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2323</v>
      </c>
      <c r="F123" s="226" t="s">
        <v>2324</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2324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2325</v>
      </c>
      <c r="F125" s="226" t="s">
        <v>2326</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2326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2327</v>
      </c>
      <c r="F127" s="226" t="s">
        <v>2328</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2328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2329</v>
      </c>
      <c r="F129" s="226" t="s">
        <v>2330</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2330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1565</v>
      </c>
      <c r="F131" s="226" t="s">
        <v>2331</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2331</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1356</v>
      </c>
      <c r="F133" s="226" t="s">
        <v>2332</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2332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2333</v>
      </c>
      <c r="F135" s="226" t="s">
        <v>2334</v>
      </c>
      <c r="G135" s="227" t="s">
        <v>1567</v>
      </c>
      <c r="H135" s="228">
        <v>11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2334</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HXyoM/l+XzuxHEAyg++ESGcM9FFFO2Z/oODXqwvOD6/SDMx37+lg2txNT+NLdon7U1e0LIQjgzY/VFxScbFnsg==" hashValue="V6FuCk0j5qZR87RVLD97WG75rwmOFOp6DTEHK86gZMJHN92GsCSvwFmx6A4KPAQWNzyiVb4Aat0zhvVuSj6jhg=="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ozYdib3ipxk91VHl4bUSlS+2potMDO+3JmofL7m02bKUta7v76ziPUo+kGE9iA6DFTj26MyDIcd6PlrO6U8vDw==" hashValue="aH1kcGfQ18SyYImUudthfIHVrBw3wCZ2GuunsKLTiV6cElqZcxxFczHa+cVJy5z7N/MTOGRiKGu1dygVxhhOpg=="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wPox6uvNHxz0Fyfv3MM22IuePoNPXUM/3aF0kquhcZlE65rVmrB+I0wVXuioQ25KnLQ+MvVmpNlN9p1qnZJtYw==" hashValue="+Ua7kyiqmFgK9Q5dywlzL/30jmr29f8f57qulfBwsBeDZGwwRAqw3WlS/xQUUwQkttlzRFrsQLh69y0nBD3wCg=="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A4iZARgeLvIG64VrBYNptlyuUlP4Rqq3i8CD0iPYvfcVwTGhooSZt/pu1bVm10SZSg8PNZ1E2EC+u7W1ElwMJQ==" hashValue="WC5VZqVbtx0Jt4mEIOgnoXXG1JOhgKTX7F1M22wz6jkglUMOW6MEp2qdr6zmsLaxZIFh76UE2uguI+PNizo7DA=="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OaiT3zIfblNtOVWqXMx8BJkX8zxcTRa3PzLeb/nV7nJ7781e0+qZ4yhqWaU7WmvNXDEuRsLyDAo3qilm2k1N7Q==" hashValue="rjawA1V+43v/lHRUZ5fF8BySG4ydJR1Ak72txEVEi3uqOSKm1bfTBLoCac+KULHgE8f/vkZLPb07iixBl9MSgg=="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ZiCsgu/JAQr5kJkrFLMgGiPa6FpazO1s3xCLq2M4g9A3p+9b+nrnWZXZ7R7W4Dmefrpu/Ea7nlErISoQl+pnBg==" hashValue="3YHiDrTyv5ibj6bB+IbHMfGQa7AKv6Oz2coPw69XH8bEE4NHFQ7j/b6Z7YMoue03/fbZ8J2N6FlA+IE87WZvV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EMr7tSssLf8ehKPa320B92EQ5DPyhki/GDMUYbdvyuzmI3M4QXXs0J6CNtTofdBXYfyot3h1CZwXhedfHyOkJA==" hashValue="15PZ71wRe8Y/eJ95ZS0Kg9XXOTMrud+H5HApB8AYZry8A7ld+sWjgcFdtF/uN2GCQjGlXCRs5MZLby5dicSSo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2025-12-22T17:17:12Z</dcterms:created>
  <dcterms:modified xsi:type="dcterms:W3CDTF">2025-12-22T17:17:38Z</dcterms:modified>
</cp:coreProperties>
</file>