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FVE Ostrava-Kunči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FVE Ostrava-Kunčice'!$C$87:$K$403</definedName>
    <definedName name="_xlnm.Print_Area" localSheetId="1">'01 - FVE Ostrava-Kunčice'!$C$4:$J$39,'01 - FVE Ostrava-Kunčice'!$C$45:$J$69,'01 - FVE Ostrava-Kunčice'!$C$75:$J$403</definedName>
    <definedName name="_xlnm.Print_Titles" localSheetId="1">'01 - FVE Ostrava-Kunčice'!$87:$87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T89"/>
  <c r="R90"/>
  <c r="R89"/>
  <c r="P90"/>
  <c r="P89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1" r="L50"/>
  <c r="AM50"/>
  <c r="AM49"/>
  <c r="L49"/>
  <c r="AM47"/>
  <c r="L47"/>
  <c r="L45"/>
  <c r="L44"/>
  <c i="2" r="BK131"/>
  <c r="J196"/>
  <c r="BK378"/>
  <c r="J109"/>
  <c r="J210"/>
  <c r="J336"/>
  <c r="BK109"/>
  <c r="BK289"/>
  <c r="J200"/>
  <c r="J128"/>
  <c r="BK128"/>
  <c r="J334"/>
  <c r="J256"/>
  <c r="BK374"/>
  <c r="BK192"/>
  <c r="BK352"/>
  <c r="J360"/>
  <c r="BK396"/>
  <c r="J264"/>
  <c r="BK293"/>
  <c r="J260"/>
  <c r="BK248"/>
  <c r="J254"/>
  <c r="BK141"/>
  <c r="BK390"/>
  <c r="J380"/>
  <c r="J332"/>
  <c r="J248"/>
  <c r="BK313"/>
  <c r="J318"/>
  <c r="BK242"/>
  <c r="BK104"/>
  <c r="BK298"/>
  <c r="BK322"/>
  <c r="BK326"/>
  <c r="J298"/>
  <c r="J283"/>
  <c r="BK220"/>
  <c r="BK388"/>
  <c r="BK225"/>
  <c r="BK102"/>
  <c r="BK208"/>
  <c r="J170"/>
  <c r="BK147"/>
  <c r="BK157"/>
  <c r="BK133"/>
  <c r="J309"/>
  <c r="BK200"/>
  <c r="J344"/>
  <c r="BK256"/>
  <c r="BK100"/>
  <c r="J392"/>
  <c r="BK258"/>
  <c r="BK402"/>
  <c r="J350"/>
  <c r="BK283"/>
  <c r="J214"/>
  <c r="BK210"/>
  <c r="BK222"/>
  <c r="BK124"/>
  <c r="J216"/>
  <c r="J95"/>
  <c r="J307"/>
  <c r="J182"/>
  <c r="BK232"/>
  <c r="J374"/>
  <c r="J184"/>
  <c r="BK366"/>
  <c r="BK262"/>
  <c r="BK307"/>
  <c r="J118"/>
  <c r="BK198"/>
  <c r="J358"/>
  <c r="J178"/>
  <c r="J97"/>
  <c r="J252"/>
  <c r="BK244"/>
  <c r="BK364"/>
  <c r="BK159"/>
  <c r="BK212"/>
  <c r="J202"/>
  <c r="BK95"/>
  <c r="J145"/>
  <c r="BK139"/>
  <c r="BK184"/>
  <c r="J328"/>
  <c r="BK166"/>
  <c r="J370"/>
  <c r="BK234"/>
  <c r="J354"/>
  <c r="BK296"/>
  <c r="J242"/>
  <c r="BK196"/>
  <c r="BK151"/>
  <c r="J275"/>
  <c r="J378"/>
  <c r="BK350"/>
  <c r="J300"/>
  <c r="BK382"/>
  <c r="BK344"/>
  <c r="BK227"/>
  <c r="BK386"/>
  <c r="J340"/>
  <c r="J291"/>
  <c r="J356"/>
  <c r="J262"/>
  <c r="J320"/>
  <c r="J155"/>
  <c r="BK145"/>
  <c r="BK376"/>
  <c r="BK250"/>
  <c r="BK113"/>
  <c r="BK229"/>
  <c r="J159"/>
  <c r="J218"/>
  <c r="J172"/>
  <c r="BK291"/>
  <c r="J238"/>
  <c r="J166"/>
  <c r="J322"/>
  <c r="J281"/>
  <c r="J326"/>
  <c r="J246"/>
  <c r="J285"/>
  <c r="J376"/>
  <c r="BK170"/>
  <c r="BK338"/>
  <c r="J240"/>
  <c r="BK302"/>
  <c r="BK318"/>
  <c r="BK190"/>
  <c r="BK360"/>
  <c r="BK354"/>
  <c r="J272"/>
  <c r="BK332"/>
  <c r="J302"/>
  <c r="J304"/>
  <c r="BK176"/>
  <c r="BK285"/>
  <c r="BK135"/>
  <c r="J190"/>
  <c r="BK178"/>
  <c r="J147"/>
  <c r="J121"/>
  <c r="J220"/>
  <c r="BK368"/>
  <c r="BK275"/>
  <c r="BK400"/>
  <c r="BK174"/>
  <c r="BK270"/>
  <c r="BK328"/>
  <c r="J293"/>
  <c r="J315"/>
  <c r="J402"/>
  <c r="J93"/>
  <c r="BK214"/>
  <c r="J384"/>
  <c r="BK380"/>
  <c r="J250"/>
  <c r="J382"/>
  <c r="J115"/>
  <c r="J352"/>
  <c r="BK384"/>
  <c r="J104"/>
  <c r="BK300"/>
  <c r="BK236"/>
  <c r="BK348"/>
  <c r="BK264"/>
  <c r="BK304"/>
  <c r="J135"/>
  <c r="J157"/>
  <c r="BK279"/>
  <c r="J106"/>
  <c r="J212"/>
  <c r="BK246"/>
  <c r="J111"/>
  <c r="BK346"/>
  <c r="BK356"/>
  <c r="J348"/>
  <c r="J176"/>
  <c r="J364"/>
  <c r="J236"/>
  <c r="BK137"/>
  <c r="J311"/>
  <c r="J133"/>
  <c r="BK161"/>
  <c r="J330"/>
  <c r="BK311"/>
  <c r="J194"/>
  <c r="J192"/>
  <c r="J338"/>
  <c r="BK272"/>
  <c r="J100"/>
  <c r="BK315"/>
  <c r="J180"/>
  <c r="J386"/>
  <c r="J174"/>
  <c r="BK336"/>
  <c r="BK392"/>
  <c r="J113"/>
  <c r="J390"/>
  <c r="BK277"/>
  <c r="BK309"/>
  <c r="J368"/>
  <c r="BK340"/>
  <c r="J131"/>
  <c r="J388"/>
  <c r="J153"/>
  <c r="J188"/>
  <c r="BK254"/>
  <c r="J124"/>
  <c r="J277"/>
  <c r="BK320"/>
  <c r="BK155"/>
  <c r="J151"/>
  <c r="BK111"/>
  <c r="J232"/>
  <c r="J324"/>
  <c r="J141"/>
  <c r="BK370"/>
  <c r="BK202"/>
  <c r="BK240"/>
  <c r="J208"/>
  <c r="BK330"/>
  <c r="J161"/>
  <c r="J227"/>
  <c r="J143"/>
  <c r="BK186"/>
  <c r="J139"/>
  <c r="BK334"/>
  <c r="BK188"/>
  <c r="BK153"/>
  <c r="J400"/>
  <c r="BK90"/>
  <c r="BK268"/>
  <c r="BK204"/>
  <c r="BK362"/>
  <c r="BK287"/>
  <c r="J266"/>
  <c r="BK118"/>
  <c r="BK394"/>
  <c r="J313"/>
  <c r="BK180"/>
  <c r="J206"/>
  <c r="J244"/>
  <c r="BK238"/>
  <c r="BK93"/>
  <c r="BK143"/>
  <c r="J342"/>
  <c r="BK281"/>
  <c r="J164"/>
  <c r="J372"/>
  <c r="J137"/>
  <c r="BK260"/>
  <c r="BK372"/>
  <c r="BK149"/>
  <c r="J270"/>
  <c r="J90"/>
  <c r="J366"/>
  <c r="J258"/>
  <c r="BK266"/>
  <c r="J362"/>
  <c r="BK216"/>
  <c r="J149"/>
  <c r="J225"/>
  <c r="BK121"/>
  <c r="J102"/>
  <c r="J287"/>
  <c r="J186"/>
  <c r="BK106"/>
  <c r="BK398"/>
  <c r="BK126"/>
  <c r="J289"/>
  <c r="BK206"/>
  <c r="J396"/>
  <c r="BK172"/>
  <c r="J268"/>
  <c r="BK252"/>
  <c r="BK168"/>
  <c r="J229"/>
  <c r="J222"/>
  <c r="BK164"/>
  <c r="BK358"/>
  <c r="J394"/>
  <c r="BK324"/>
  <c r="J234"/>
  <c r="J346"/>
  <c r="BK97"/>
  <c i="1" r="AS54"/>
  <c i="2" r="J126"/>
  <c r="J296"/>
  <c r="J398"/>
  <c r="BK218"/>
  <c r="BK182"/>
  <c r="J279"/>
  <c r="J198"/>
  <c r="BK115"/>
  <c r="BK342"/>
  <c r="BK194"/>
  <c r="J168"/>
  <c r="J204"/>
  <c l="1" r="P163"/>
  <c r="R163"/>
  <c r="R224"/>
  <c r="T224"/>
  <c r="BK274"/>
  <c r="J274"/>
  <c r="J66"/>
  <c r="BK295"/>
  <c r="J295"/>
  <c r="J67"/>
  <c r="R92"/>
  <c r="R130"/>
  <c r="T231"/>
  <c r="T274"/>
  <c r="BK92"/>
  <c r="J92"/>
  <c r="J61"/>
  <c r="P130"/>
  <c r="P231"/>
  <c r="P295"/>
  <c r="T92"/>
  <c r="R231"/>
  <c r="T295"/>
  <c r="BK317"/>
  <c r="J317"/>
  <c r="J68"/>
  <c r="BK130"/>
  <c r="J130"/>
  <c r="J62"/>
  <c r="BK231"/>
  <c r="J231"/>
  <c r="J65"/>
  <c r="P274"/>
  <c r="R274"/>
  <c r="R295"/>
  <c r="T163"/>
  <c r="P317"/>
  <c r="P92"/>
  <c r="T130"/>
  <c r="P224"/>
  <c r="R317"/>
  <c r="BK163"/>
  <c r="J163"/>
  <c r="J63"/>
  <c r="BK224"/>
  <c r="J224"/>
  <c r="J64"/>
  <c r="T317"/>
  <c r="BK89"/>
  <c r="J89"/>
  <c r="J60"/>
  <c r="F55"/>
  <c r="BE109"/>
  <c r="BE133"/>
  <c r="BE147"/>
  <c r="BE178"/>
  <c r="BE256"/>
  <c r="BE275"/>
  <c r="BE283"/>
  <c r="BE296"/>
  <c r="BE320"/>
  <c r="J52"/>
  <c r="BE145"/>
  <c r="BE149"/>
  <c r="BE153"/>
  <c r="BE155"/>
  <c r="BE157"/>
  <c r="BE170"/>
  <c r="BE366"/>
  <c r="BE372"/>
  <c r="BE384"/>
  <c r="BE394"/>
  <c r="BE93"/>
  <c r="BE118"/>
  <c r="BE159"/>
  <c r="BE161"/>
  <c r="BE174"/>
  <c r="BE196"/>
  <c r="BE220"/>
  <c r="BE222"/>
  <c r="BE244"/>
  <c r="BE279"/>
  <c r="BE281"/>
  <c r="BE291"/>
  <c r="BE386"/>
  <c r="BE396"/>
  <c r="BE398"/>
  <c r="E78"/>
  <c r="BE97"/>
  <c r="BE115"/>
  <c r="BE131"/>
  <c r="BE164"/>
  <c r="BE182"/>
  <c r="BE194"/>
  <c r="BE200"/>
  <c r="BE266"/>
  <c r="BE287"/>
  <c r="BE336"/>
  <c r="BE352"/>
  <c r="BE90"/>
  <c r="BE106"/>
  <c r="BE121"/>
  <c r="BE135"/>
  <c r="BE137"/>
  <c r="BE141"/>
  <c r="BE250"/>
  <c r="BE260"/>
  <c r="BE264"/>
  <c r="BE313"/>
  <c r="BE322"/>
  <c r="BE326"/>
  <c r="BE334"/>
  <c r="BE374"/>
  <c r="BE378"/>
  <c r="BE102"/>
  <c r="BE111"/>
  <c r="BE180"/>
  <c r="BE184"/>
  <c r="BE188"/>
  <c r="BE202"/>
  <c r="BE311"/>
  <c r="BE330"/>
  <c r="BE338"/>
  <c r="BE390"/>
  <c r="BE400"/>
  <c r="BE402"/>
  <c r="BE100"/>
  <c r="BE126"/>
  <c r="BE216"/>
  <c r="BE218"/>
  <c r="BE234"/>
  <c r="BE262"/>
  <c r="BE368"/>
  <c r="BE382"/>
  <c r="BE392"/>
  <c r="BE95"/>
  <c r="BE139"/>
  <c r="BE151"/>
  <c r="BE168"/>
  <c r="BE176"/>
  <c r="BE204"/>
  <c r="BE206"/>
  <c r="BE212"/>
  <c r="BE232"/>
  <c r="BE248"/>
  <c r="BE298"/>
  <c r="BE302"/>
  <c r="BE315"/>
  <c r="BE318"/>
  <c r="BE342"/>
  <c r="BE344"/>
  <c r="BE370"/>
  <c r="BE186"/>
  <c r="BE192"/>
  <c r="BE236"/>
  <c r="BE252"/>
  <c r="BE254"/>
  <c r="BE270"/>
  <c r="BE285"/>
  <c r="BE293"/>
  <c r="BE304"/>
  <c r="BE328"/>
  <c r="BE346"/>
  <c r="BE356"/>
  <c r="BE364"/>
  <c r="BE376"/>
  <c r="BE380"/>
  <c r="BE388"/>
  <c r="BE227"/>
  <c r="BE242"/>
  <c r="BE258"/>
  <c r="BE268"/>
  <c r="BE277"/>
  <c r="BE289"/>
  <c r="BE300"/>
  <c r="BE340"/>
  <c r="BE104"/>
  <c r="BE124"/>
  <c r="BE166"/>
  <c r="BE172"/>
  <c r="BE190"/>
  <c r="BE198"/>
  <c r="BE208"/>
  <c r="BE210"/>
  <c r="BE214"/>
  <c r="BE229"/>
  <c r="BE238"/>
  <c r="BE272"/>
  <c r="BE309"/>
  <c r="BE324"/>
  <c r="BE332"/>
  <c r="BE348"/>
  <c r="BE360"/>
  <c r="BE362"/>
  <c r="BE113"/>
  <c r="BE128"/>
  <c r="BE143"/>
  <c r="BE225"/>
  <c r="BE240"/>
  <c r="BE246"/>
  <c r="BE307"/>
  <c r="BE350"/>
  <c r="BE354"/>
  <c r="BE358"/>
  <c r="F37"/>
  <c i="1" r="BD55"/>
  <c r="BD54"/>
  <c r="W33"/>
  <c i="2" r="F35"/>
  <c i="1" r="BB55"/>
  <c r="BB54"/>
  <c r="W31"/>
  <c i="2" r="F34"/>
  <c i="1" r="BA55"/>
  <c r="BA54"/>
  <c r="AW54"/>
  <c r="AK30"/>
  <c i="2" r="J34"/>
  <c i="1" r="AW55"/>
  <c i="2" r="F36"/>
  <c i="1" r="BC55"/>
  <c r="BC54"/>
  <c r="W32"/>
  <c i="2" l="1" r="T88"/>
  <c r="R88"/>
  <c r="P88"/>
  <c i="1" r="AU55"/>
  <c i="2" r="BK88"/>
  <c r="J88"/>
  <c i="1" r="AU54"/>
  <c r="AX54"/>
  <c i="2" r="J33"/>
  <c i="1" r="AV55"/>
  <c r="AT55"/>
  <c i="2" r="J30"/>
  <c i="1" r="AG55"/>
  <c r="AG54"/>
  <c r="AK26"/>
  <c i="2" r="F33"/>
  <c i="1" r="AZ55"/>
  <c r="AZ54"/>
  <c r="AV54"/>
  <c r="AK29"/>
  <c r="AY54"/>
  <c r="W30"/>
  <c i="2" l="1" r="J59"/>
  <c i="1" r="AK35"/>
  <c i="2" r="J39"/>
  <c i="1" r="AN5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<sst xmlns="http://schemas.openxmlformats.org/spreadsheetml/2006/main">
  <si>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</si>
  <si>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</si>
  <si>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</si>
  <si>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</si>
  <si>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</si>
  <si>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{60d58260-e0d6-465d-b07c-2eece7958e75}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</si>
  <si>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</si>
  <si>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</si>
  <si>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</si>
  <si>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</si>
  <si>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</si>
  <si>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</si>
  <si>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</si>
  <si>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</si>
  <si>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</si>
  <si>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</si>
  <si>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</si>
  <si>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Výstavba nových fotovoltaických zdrojů v lokalitě Ostrava-Kunčice</t>
  </si>
  <si>
    <t>KSO:</t>
  </si>
  <si>
    <t/>
  </si>
  <si>
    <t>CC-CZ:</t>
  </si>
  <si>
    <t>Místo:</t>
  </si>
  <si>
    <t>Bártova 582/9, Ostrava - Kunčice</t>
  </si>
  <si>
    <t>Datum:</t>
  </si>
  <si>
    <t>28. 7. 2025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</si>
  <si>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</si>
  <si>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</si>
  <si>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</si>
  <si>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</si>
  <si>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</si>
  <si>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</si>
  <si>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</si>
  <si>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 xml:space="preserve"> DEVYKO, s.r.o. </t>
  </si>
  <si>
    <t>True</t>
  </si>
  <si>
    <t>Zpracovatel:</t>
  </si>
  <si>
    <t>Poznámka:</t>
  </si>
  <si>
    <t>Soupis prací je sestaven s využitím Cenové soustavy RTS.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</si>
  <si>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</si>
  <si>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</si>
  <si>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</si>
  <si>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</si>
  <si>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</si>
  <si>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</si>
  <si>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</si>
  <si>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</si>
  <si>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</si>
  <si>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</si>
  <si>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</si>
  <si>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</si>
  <si>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</si>
  <si>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</si>
  <si>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</si>
  <si>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</si>
  <si>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</si>
  <si>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</si>
  <si>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</si>
  <si>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</si>
  <si>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</si>
  <si>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</si>
  <si>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</si>
  <si>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</si>
  <si>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</si>
  <si>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</si>
  <si>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</si>
  <si>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</si>
  <si>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</si>
  <si>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</si>
  <si>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</si>
  <si>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</si>
  <si>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</si>
  <si>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</si>
  <si>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</si>
  <si>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</si>
  <si>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</si>
  <si>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</si>
  <si>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</si>
  <si>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FVE Ostrava-Kunčice</t>
  </si>
  <si>
    <t>STA</t>
  </si>
  <si>
    <t>1</t>
  </si>
  <si>
    <t>{13fdf591-1df5-4eac-9826-3179f995914c}</t>
  </si>
  <si>
    <t>2</t>
  </si>
  <si>
    <t>KRYCÍ LIST SOUPISU PRACÍ</t>
  </si>
  <si>
    <t>Objekt:</t>
  </si>
  <si>
    <t>01 - FVE Ostrava-Kunčice</t>
  </si>
  <si>
    <t>REKAPITULACE ČLENĚNÍ SOUPISU PRACÍ</t>
  </si>
  <si>
    <t>Kód dílu - Popis</t>
  </si>
  <si>
    <t>Cena celkem [CZK]</t>
  </si>
  <si>
    <t>-1</t>
  </si>
  <si>
    <t>R3 - FVE Projekt</t>
  </si>
  <si>
    <t>R2 - Konstrukce FVE</t>
  </si>
  <si>
    <t>VR_5 - Úpravy v trafostanici</t>
  </si>
  <si>
    <t>VR_7 - Výrobní modul</t>
  </si>
  <si>
    <t>VR_8 - Rozvaděče a hlavní součásti systému</t>
  </si>
  <si>
    <t>VR_9 - Uzemnění</t>
  </si>
  <si>
    <t>VR_10 - Hromosvod</t>
  </si>
  <si>
    <t>ON - Ostatní náklady</t>
  </si>
  <si>
    <t>MaR - Měření a regulace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</si>
  <si>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</si>
  <si>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</si>
  <si>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</si>
  <si>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</si>
  <si>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</si>
  <si>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</si>
  <si>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</si>
  <si>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</si>
  <si>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</si>
  <si>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</si>
  <si>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</si>
  <si>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</si>
  <si>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</si>
  <si>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R3</t>
  </si>
  <si>
    <t>FVE Projekt</t>
  </si>
  <si>
    <t>ROZPOCET</t>
  </si>
  <si>
    <t>K</t>
  </si>
  <si>
    <t>R_0015</t>
  </si>
  <si>
    <t>Dokumentace o zdolávání požáru</t>
  </si>
  <si>
    <t>kpl</t>
  </si>
  <si>
    <t>4</t>
  </si>
  <si>
    <t>1844788169</t>
  </si>
  <si>
    <t>PP</t>
  </si>
  <si>
    <t>R2</t>
  </si>
  <si>
    <t>Konstrukce FVE</t>
  </si>
  <si>
    <t>R_002</t>
  </si>
  <si>
    <t>Nehořlavá konstrukcez materiálu A1 za střídač</t>
  </si>
  <si>
    <t>kus</t>
  </si>
  <si>
    <t>-1077095636</t>
  </si>
  <si>
    <t>3</t>
  </si>
  <si>
    <t>R_016</t>
  </si>
  <si>
    <t>Zinkovaná vana pod střídač mat tl.min 1mm</t>
  </si>
  <si>
    <t>-1618225311</t>
  </si>
  <si>
    <t>650611115R00</t>
  </si>
  <si>
    <t>Systém pro ploché střechy slouží k vyvýšení, instalovaných panelů o 10°</t>
  </si>
  <si>
    <t>-320328374</t>
  </si>
  <si>
    <t>PSC</t>
  </si>
  <si>
    <t>Poznámka k souboru cen:_x000d_
Komponenta pro modulu systému, Špička může být buď zacvaknuta do předmontované základní desky nebo připevněna přímo k kolejnicím pomocí šroubu s vnitřním šestihranem a sytémové podložky. Systems pro ploché střechy a slouží k vyvýšení instalovaných panelů o 10°</t>
  </si>
  <si>
    <t>5</t>
  </si>
  <si>
    <t>R_003</t>
  </si>
  <si>
    <t>Systémová modulová podložka s maticí pro, kotvení k liště</t>
  </si>
  <si>
    <t>-900854401</t>
  </si>
  <si>
    <t>6</t>
  </si>
  <si>
    <t>R_004</t>
  </si>
  <si>
    <t>Systémový Nosný prvek předního modulu</t>
  </si>
  <si>
    <t>-950761357</t>
  </si>
  <si>
    <t>7</t>
  </si>
  <si>
    <t>R_005</t>
  </si>
  <si>
    <t>Nosná podložka.Flexibilní pro absorbování toleranc, a ochranu střešní krytiny</t>
  </si>
  <si>
    <t>792187524</t>
  </si>
  <si>
    <t>8</t>
  </si>
  <si>
    <t>R_006</t>
  </si>
  <si>
    <t>Deflektor-ochrana proti podfouknutí, délky modulů 1779-2250</t>
  </si>
  <si>
    <t>1218868149</t>
  </si>
  <si>
    <t>Poznámka k souboru cen:_x000d_
Větrovka (deflektor) pro eliminaci větru na zadní straně systému (ochrana proti podfouknutí). Vhodní pro délky modulů 1779-2250</t>
  </si>
  <si>
    <t>9</t>
  </si>
  <si>
    <t>R_007</t>
  </si>
  <si>
    <t>Rychlá montážní lišta : 5,50m. Materiál: Hliník , EN AW-6063 T66</t>
  </si>
  <si>
    <t>1733203078</t>
  </si>
  <si>
    <t>10</t>
  </si>
  <si>
    <t>R_008</t>
  </si>
  <si>
    <t>Rychlá montážní lišta : 5,95m. Materiál: Hliník, EN AW-6063 T66</t>
  </si>
  <si>
    <t>-2096785242</t>
  </si>
  <si>
    <t>11</t>
  </si>
  <si>
    <t>R_009</t>
  </si>
  <si>
    <t>Farmářský šroub 6x25</t>
  </si>
  <si>
    <t>-1815368861</t>
  </si>
  <si>
    <t>R_0010</t>
  </si>
  <si>
    <t>Sada kolejnicových konektorů, pro montáž na plochou střechu</t>
  </si>
  <si>
    <t>-505599703</t>
  </si>
  <si>
    <t>Poznámka k souboru cen:_x000d_
Sada kolejnicových konektorů jako spojovací prvek mezi dvěma kolejnicemi. Pro montáž na plochou střechu. Se 2 vyvrtanými otvory pro flexibilní montáž.</t>
  </si>
  <si>
    <t>13</t>
  </si>
  <si>
    <t>R_0011</t>
  </si>
  <si>
    <t>Uni.střed. svorky pro upevnění sol. modulů, výška rámu 30-50mm Středové</t>
  </si>
  <si>
    <t>423198104</t>
  </si>
  <si>
    <t>Poznámka k souboru cen:_x000d_
Univerzální sada středových svorek pro upevnění solárních modulů včetně šroubu a pružiny. Pro výšku rámu 30 - 50 mm. Středové</t>
  </si>
  <si>
    <t>14</t>
  </si>
  <si>
    <t>R_0012</t>
  </si>
  <si>
    <t>Uni.střed.svorky pro upevnění sol.modulů, výška rámu 30-50mm Koncové</t>
  </si>
  <si>
    <t>1381768785</t>
  </si>
  <si>
    <t>Poznámka k souboru cen:_x000d_
Univerzální sada středových svorek pro upevnění solárních modulů včetně šroubu a pružiny. Pro výšku rámu 30 - 50 mm. Koncové</t>
  </si>
  <si>
    <t>15</t>
  </si>
  <si>
    <t>R_0013</t>
  </si>
  <si>
    <t>Příslušenství pro montáž předřadníků,, roznášecí deska pro zíátěž</t>
  </si>
  <si>
    <t>1497552101</t>
  </si>
  <si>
    <t>16</t>
  </si>
  <si>
    <t>R_0014</t>
  </si>
  <si>
    <t>Příslušenství pro montáž předřadníků,, roznášecí deska pro zátěž, prodloužený 2450mm</t>
  </si>
  <si>
    <t>434329676</t>
  </si>
  <si>
    <t>17</t>
  </si>
  <si>
    <t>592453320R</t>
  </si>
  <si>
    <t>Zátěž 25kg</t>
  </si>
  <si>
    <t>592511048</t>
  </si>
  <si>
    <t>VR_5</t>
  </si>
  <si>
    <t>Úpravy v trafostanici</t>
  </si>
  <si>
    <t>18</t>
  </si>
  <si>
    <t>210021501R00</t>
  </si>
  <si>
    <t>Těsnění kabelových prostupů v rozvodně , oprava protipožárnich prostupů</t>
  </si>
  <si>
    <t>-1125389116</t>
  </si>
  <si>
    <t>19</t>
  </si>
  <si>
    <t>VR001</t>
  </si>
  <si>
    <t>Úprava stávajícího rozvaděče VN, výměna měřících transformátorů U,I</t>
  </si>
  <si>
    <t>-1278373191</t>
  </si>
  <si>
    <t>20</t>
  </si>
  <si>
    <t>VR002</t>
  </si>
  <si>
    <t>Úprava stávajícího rozvaděče VN, svorková skříň nad VN rozvaděč</t>
  </si>
  <si>
    <t>-500887694</t>
  </si>
  <si>
    <t>VR003</t>
  </si>
  <si>
    <t>Úprava stávajícího rozvaděče VN, zapojení signálních kontaktů do VN</t>
  </si>
  <si>
    <t>-62758991</t>
  </si>
  <si>
    <t>22</t>
  </si>
  <si>
    <t>VR004</t>
  </si>
  <si>
    <t>Úprava stávajícího rozvaděče RVS, doplnění jištěného vývodu 10A/C a vývodky</t>
  </si>
  <si>
    <t>-1378809395</t>
  </si>
  <si>
    <t>23</t>
  </si>
  <si>
    <t>650125215RT2</t>
  </si>
  <si>
    <t>Uložení kabelu Cu 5 x 4 mm2 do trubky , včetně dodávky kabelu a trubky</t>
  </si>
  <si>
    <t>m</t>
  </si>
  <si>
    <t>1222084285</t>
  </si>
  <si>
    <t>24</t>
  </si>
  <si>
    <t>650125245RT2</t>
  </si>
  <si>
    <t>Uložení kabelu Cu 7 x 4 mm2 do trubky, včetně dodávky kabelu a trubky</t>
  </si>
  <si>
    <t>1984144698</t>
  </si>
  <si>
    <t>25</t>
  </si>
  <si>
    <t>222 29-0804.R00</t>
  </si>
  <si>
    <t>Kabel signalizační do 10x1 v trubce, včetně dodávky kabelu a trubky</t>
  </si>
  <si>
    <t>1393343332</t>
  </si>
  <si>
    <t>26</t>
  </si>
  <si>
    <t>650125143RT2</t>
  </si>
  <si>
    <t>Uložení kabelu Cu 3 x 2,5 mm2 do trubky , včetně dodávky kabelu a trubky</t>
  </si>
  <si>
    <t>-816575430</t>
  </si>
  <si>
    <t>27</t>
  </si>
  <si>
    <t>650141111R00</t>
  </si>
  <si>
    <t>Ukončení vodiče v rozvaděči + zapojení do 2,5 mm2</t>
  </si>
  <si>
    <t>824165079</t>
  </si>
  <si>
    <t>28</t>
  </si>
  <si>
    <t>650141113R00</t>
  </si>
  <si>
    <t>Ukončení vodiče v rozvaděči + zapojení do 6 mm2</t>
  </si>
  <si>
    <t>-1011139309</t>
  </si>
  <si>
    <t>29</t>
  </si>
  <si>
    <t>210100258R00</t>
  </si>
  <si>
    <t>Ukončení celoplast. kabel do 3x4 mm2</t>
  </si>
  <si>
    <t>1761872758</t>
  </si>
  <si>
    <t>30</t>
  </si>
  <si>
    <t>210100258R01</t>
  </si>
  <si>
    <t>Ukončení celoplast. kabel do 5x4 mm2</t>
  </si>
  <si>
    <t>-2099512022</t>
  </si>
  <si>
    <t>31</t>
  </si>
  <si>
    <t>210100260R00</t>
  </si>
  <si>
    <t>Ukončení celoplast. kabel do 7x4 mm2</t>
  </si>
  <si>
    <t>922456284</t>
  </si>
  <si>
    <t>32</t>
  </si>
  <si>
    <t>210100264R00</t>
  </si>
  <si>
    <t>Ukončení celoplast. kabel do 10x1 mm2</t>
  </si>
  <si>
    <t>-1344321168</t>
  </si>
  <si>
    <t>33</t>
  </si>
  <si>
    <t>VR009</t>
  </si>
  <si>
    <t>Podružný materiál, spojovací materiál, kabelové štítky, kotvící materiál apod.</t>
  </si>
  <si>
    <t>-218158714</t>
  </si>
  <si>
    <t>VR_7</t>
  </si>
  <si>
    <t>Výrobní modul</t>
  </si>
  <si>
    <t>34</t>
  </si>
  <si>
    <t>VR056</t>
  </si>
  <si>
    <t>Fotovoltaický panel 550Wp, bif, včetně montáže</t>
  </si>
  <si>
    <t>-1983335148</t>
  </si>
  <si>
    <t>35</t>
  </si>
  <si>
    <t>VR011</t>
  </si>
  <si>
    <t>Uzemňovací deska - Kont. deska , pro fotovaltaické panely, nerez</t>
  </si>
  <si>
    <t>-1488859504</t>
  </si>
  <si>
    <t>36</t>
  </si>
  <si>
    <t>VR009.1</t>
  </si>
  <si>
    <t>Výkonový optimizer 1100W</t>
  </si>
  <si>
    <t>580833625</t>
  </si>
  <si>
    <t>37</t>
  </si>
  <si>
    <t>VR058</t>
  </si>
  <si>
    <t>Kabel solární UV, 6mm, H1Z2Z-K</t>
  </si>
  <si>
    <t>-728878171</t>
  </si>
  <si>
    <t>38</t>
  </si>
  <si>
    <t>VR060</t>
  </si>
  <si>
    <t>Sada konektorů MC</t>
  </si>
  <si>
    <t>2015654572</t>
  </si>
  <si>
    <t>39</t>
  </si>
  <si>
    <t>VR010</t>
  </si>
  <si>
    <t>zink. neperf. žlab s víkem 150/50, s přep, včetně kotvení k betonové dlaždici</t>
  </si>
  <si>
    <t>-1887741405</t>
  </si>
  <si>
    <t>40</t>
  </si>
  <si>
    <t>VR012</t>
  </si>
  <si>
    <t>Montážní profil C 25x25, vč. koncovek, spoj.mat, zinek</t>
  </si>
  <si>
    <t>1954469353</t>
  </si>
  <si>
    <t>41</t>
  </si>
  <si>
    <t>650010613R00</t>
  </si>
  <si>
    <t>Montáž zinkované D 25 mm, ulož. pevné, včetně dodávky trubky, příchytek a spojek</t>
  </si>
  <si>
    <t>1359807670</t>
  </si>
  <si>
    <t>42</t>
  </si>
  <si>
    <t>VR_19</t>
  </si>
  <si>
    <t>Utěsnění kotvení do atiky nebo konstrukce střechy, folie, podložky, tmel</t>
  </si>
  <si>
    <t>534603946</t>
  </si>
  <si>
    <t>43</t>
  </si>
  <si>
    <t>953921111R00</t>
  </si>
  <si>
    <t>Dlaždice betonové volně na střechu, 30x30x4 cm, včetně pryžové podložky</t>
  </si>
  <si>
    <t>990539752</t>
  </si>
  <si>
    <t>44</t>
  </si>
  <si>
    <t>VR066</t>
  </si>
  <si>
    <t>zink. stoupací žebřík s víkem 150/100, přepážkou, včetně fixace kabelů</t>
  </si>
  <si>
    <t>-1193942445</t>
  </si>
  <si>
    <t>45</t>
  </si>
  <si>
    <t>971100021RAB</t>
  </si>
  <si>
    <t>Vybourání otvorů ve zdivu cihelném, tloušťka 45 cm,vč. likvidace</t>
  </si>
  <si>
    <t>m2</t>
  </si>
  <si>
    <t>1320080649</t>
  </si>
  <si>
    <t>46</t>
  </si>
  <si>
    <t>650023243R00</t>
  </si>
  <si>
    <t>Ucpávka protipožární, průchod stěnou</t>
  </si>
  <si>
    <t>-1620939818</t>
  </si>
  <si>
    <t>47</t>
  </si>
  <si>
    <t>210020101R00</t>
  </si>
  <si>
    <t>Výložník kabelový svařovaný s 300mm výložníkem</t>
  </si>
  <si>
    <t>-199828786</t>
  </si>
  <si>
    <t>48</t>
  </si>
  <si>
    <t>650011311T00</t>
  </si>
  <si>
    <t>Kabelový rošt zinkovaný 300/50 vč. přep, montovaný na výložníky</t>
  </si>
  <si>
    <t>140547551</t>
  </si>
  <si>
    <t>49</t>
  </si>
  <si>
    <t>VR067</t>
  </si>
  <si>
    <t>Fotovoltaický střídač 50 kW, cert. dle normy ČSN EN 50549-1</t>
  </si>
  <si>
    <t>-1356607573</t>
  </si>
  <si>
    <t>50</t>
  </si>
  <si>
    <t>VR069</t>
  </si>
  <si>
    <t>Kabel CU jemně laněný 5G50, UV odolný</t>
  </si>
  <si>
    <t>651020350</t>
  </si>
  <si>
    <t>51</t>
  </si>
  <si>
    <t>650052316R00</t>
  </si>
  <si>
    <t>Ovladač tlačítkový s aretací, antivandal</t>
  </si>
  <si>
    <t>-108707053</t>
  </si>
  <si>
    <t>52</t>
  </si>
  <si>
    <t>210800376RT2</t>
  </si>
  <si>
    <t>Kabel PRAFlaDur+ UV 2 x 2,5 mm2 pevně uložený, včetně dodávky kabelu PRAFlaDur P60-R</t>
  </si>
  <si>
    <t>-2028262609</t>
  </si>
  <si>
    <t>53</t>
  </si>
  <si>
    <t>VR020</t>
  </si>
  <si>
    <t>Funkční uložení kabelu prafladur</t>
  </si>
  <si>
    <t>-1830281904</t>
  </si>
  <si>
    <t>54</t>
  </si>
  <si>
    <t>650141121R00</t>
  </si>
  <si>
    <t>Ukončení vodiče v rozvaděči + zapojení do 50 mm2</t>
  </si>
  <si>
    <t>1478889615</t>
  </si>
  <si>
    <t>55</t>
  </si>
  <si>
    <t>1777379319</t>
  </si>
  <si>
    <t>56</t>
  </si>
  <si>
    <t>650142523R00</t>
  </si>
  <si>
    <t>Ukončení kabelu smršť. koncovkou 5 x 50 mm2</t>
  </si>
  <si>
    <t>-1136953869</t>
  </si>
  <si>
    <t>57</t>
  </si>
  <si>
    <t>VR071</t>
  </si>
  <si>
    <t>Přístřešek k ochraně technologie , montovaný na stěnu nad technologii</t>
  </si>
  <si>
    <t>-1331343770</t>
  </si>
  <si>
    <t>58</t>
  </si>
  <si>
    <t>VR072</t>
  </si>
  <si>
    <t>Cedulky výstražné</t>
  </si>
  <si>
    <t>-474399204</t>
  </si>
  <si>
    <t>59</t>
  </si>
  <si>
    <t>210020653R00</t>
  </si>
  <si>
    <t>Konstrukce zinkovaná nosná pro zařízení do 200 kg</t>
  </si>
  <si>
    <t>1250910307</t>
  </si>
  <si>
    <t>60</t>
  </si>
  <si>
    <t>VR047</t>
  </si>
  <si>
    <t>Kabel BUS CAN UV 2x2x0,5</t>
  </si>
  <si>
    <t>2064212029</t>
  </si>
  <si>
    <t>61</t>
  </si>
  <si>
    <t>VR073</t>
  </si>
  <si>
    <t>Kabel profinet UV ETHERNET cat6</t>
  </si>
  <si>
    <t>-1497669081</t>
  </si>
  <si>
    <t>62</t>
  </si>
  <si>
    <t>VR021</t>
  </si>
  <si>
    <t>Demontáž , montáž podlahy, kabelového kanálu, protažení kabelů</t>
  </si>
  <si>
    <t>hod</t>
  </si>
  <si>
    <t>294305267</t>
  </si>
  <si>
    <t>63</t>
  </si>
  <si>
    <t>VR009.2</t>
  </si>
  <si>
    <t>-201065761</t>
  </si>
  <si>
    <t>VR_8</t>
  </si>
  <si>
    <t>Rozvaděče a hlavní součásti systému</t>
  </si>
  <si>
    <t>64</t>
  </si>
  <si>
    <t>R-FVE</t>
  </si>
  <si>
    <t>Úprava rozvaděče RH dle PD, včetně dodávky komponentů do rozvaděče</t>
  </si>
  <si>
    <t>-160123516</t>
  </si>
  <si>
    <t>65</t>
  </si>
  <si>
    <t>DC-BOX</t>
  </si>
  <si>
    <t>Skřín s přepětovými ochranami a odpínači dle PD, 0,6x0,6 1000VDC, termoplast</t>
  </si>
  <si>
    <t>2093601234</t>
  </si>
  <si>
    <t>66</t>
  </si>
  <si>
    <t>ST-BOX</t>
  </si>
  <si>
    <t>Skříňka s přepětovými ochranami T2 2ks, 0,3x0,2 1000VDC, termoplast, montážní sada</t>
  </si>
  <si>
    <t>-1394818295</t>
  </si>
  <si>
    <t>VR_9</t>
  </si>
  <si>
    <t>Uzemnění</t>
  </si>
  <si>
    <t>67</t>
  </si>
  <si>
    <t>650041112R00</t>
  </si>
  <si>
    <t>Montáž svorkovnice ekvipotenciální, nerez, včetně dodávky</t>
  </si>
  <si>
    <t>535958056</t>
  </si>
  <si>
    <t>68</t>
  </si>
  <si>
    <t>650121117RT4</t>
  </si>
  <si>
    <t xml:space="preserve">Cu 6 mm2 pevně, včetně dodávky vodiče NYY-J  6 mm2</t>
  </si>
  <si>
    <t>1685434813</t>
  </si>
  <si>
    <t>Cu 6 mm2 pevně, včetně dodávky vodiče NYY-J 6 mm2</t>
  </si>
  <si>
    <t>69</t>
  </si>
  <si>
    <t>650121121RT4</t>
  </si>
  <si>
    <t>Cu 16 mm2 pevně, včetně dodávky vodiče NYY-J 16 mm2</t>
  </si>
  <si>
    <t>-2023170214</t>
  </si>
  <si>
    <t>70</t>
  </si>
  <si>
    <t>650121123RT4</t>
  </si>
  <si>
    <t>Cu 25 mm2 pevně, včetně dodávky vodiče NYY-J 25 mm2</t>
  </si>
  <si>
    <t>1160941397</t>
  </si>
  <si>
    <t>71</t>
  </si>
  <si>
    <t>650141117R00</t>
  </si>
  <si>
    <t>Ukončení vodiče v rozvaděči + zapojení do 25 mm2</t>
  </si>
  <si>
    <t>591306071</t>
  </si>
  <si>
    <t>72</t>
  </si>
  <si>
    <t>650141115R00</t>
  </si>
  <si>
    <t>Ukončení vodiče v rozvaděči + zapojení do 16 mm2</t>
  </si>
  <si>
    <t>1072223222</t>
  </si>
  <si>
    <t>73</t>
  </si>
  <si>
    <t>650010611R00</t>
  </si>
  <si>
    <t>Chránička kabelu UV stabilní 12mm, včetně montáže</t>
  </si>
  <si>
    <t>1680441056</t>
  </si>
  <si>
    <t>74</t>
  </si>
  <si>
    <t>VR014</t>
  </si>
  <si>
    <t>Střešní držák vodiče na plochou střechu</t>
  </si>
  <si>
    <t>ks</t>
  </si>
  <si>
    <t>1473262073</t>
  </si>
  <si>
    <t>75</t>
  </si>
  <si>
    <t>VR022</t>
  </si>
  <si>
    <t>Připojení stávajícího stožáru , k zemní soustavě vodičem CU 6mm</t>
  </si>
  <si>
    <t>956932222</t>
  </si>
  <si>
    <t>76</t>
  </si>
  <si>
    <t>005111021R</t>
  </si>
  <si>
    <t>Vytyčení inženýrských sítí</t>
  </si>
  <si>
    <t>180552382</t>
  </si>
  <si>
    <t>77</t>
  </si>
  <si>
    <t>460200251RT2</t>
  </si>
  <si>
    <t xml:space="preserve">Výkop kabelové rýhy 50/70 cm  hor.3, ruční výkop rýhy</t>
  </si>
  <si>
    <t>-250748415</t>
  </si>
  <si>
    <t>Výkop kabelové rýhy 50/70 cm hor.3, ruční výkop rýhy</t>
  </si>
  <si>
    <t>78</t>
  </si>
  <si>
    <t>210220361R00</t>
  </si>
  <si>
    <t>Zemnič tyčový 2m, zaražení a připojení, do 2 m</t>
  </si>
  <si>
    <t>829222227</t>
  </si>
  <si>
    <t>79</t>
  </si>
  <si>
    <t>210220022RT1</t>
  </si>
  <si>
    <t>Vedení uzemňovací v zemi FeZn, D 8 - 10 mm, včetně drátu FeZn 10 mm</t>
  </si>
  <si>
    <t>-963434561</t>
  </si>
  <si>
    <t>80</t>
  </si>
  <si>
    <t>210220001RT1</t>
  </si>
  <si>
    <t xml:space="preserve">Vedení uzemňovací  FeZn do 120 mm2, včetně pásku FeZn 30 x 4 mm</t>
  </si>
  <si>
    <t>-2119738981</t>
  </si>
  <si>
    <t>Vedení uzemňovací FeZn do 120 mm2, včetně pásku FeZn 30 x 4 mm</t>
  </si>
  <si>
    <t>81</t>
  </si>
  <si>
    <t>460570253R00</t>
  </si>
  <si>
    <t>Zához rýhy 50/70 cm, hornina třídy 3, se zhutněním</t>
  </si>
  <si>
    <t>-110410579</t>
  </si>
  <si>
    <t>82</t>
  </si>
  <si>
    <t>210220302R00</t>
  </si>
  <si>
    <t>Svorka hromosvodová nad 2 šrouby /ST, SJ, SR, atd/</t>
  </si>
  <si>
    <t>951028831</t>
  </si>
  <si>
    <t>83</t>
  </si>
  <si>
    <t>210220372RT1</t>
  </si>
  <si>
    <t>Úhelník ochranný nebo trubka s držáky do zdiva, včetně ochran.úhelníku + 2 držáky do zdi</t>
  </si>
  <si>
    <t>1372465964</t>
  </si>
  <si>
    <t>84</t>
  </si>
  <si>
    <t>210220010R00</t>
  </si>
  <si>
    <t>Nátěr spojů proti vlhkosti</t>
  </si>
  <si>
    <t>kg</t>
  </si>
  <si>
    <t>-1296736958</t>
  </si>
  <si>
    <t>85</t>
  </si>
  <si>
    <t>650111711RT3</t>
  </si>
  <si>
    <t>Svorka zkušební</t>
  </si>
  <si>
    <t>1095175879</t>
  </si>
  <si>
    <t>86</t>
  </si>
  <si>
    <t>650112611R00</t>
  </si>
  <si>
    <t>Změření zemního odporu, vč. měřícího protokolu</t>
  </si>
  <si>
    <t>-2088073653</t>
  </si>
  <si>
    <t>87</t>
  </si>
  <si>
    <t>VR009.3</t>
  </si>
  <si>
    <t>1914823089</t>
  </si>
  <si>
    <t>VR_10</t>
  </si>
  <si>
    <t>Hromosvod</t>
  </si>
  <si>
    <t>88</t>
  </si>
  <si>
    <t>650111915R00</t>
  </si>
  <si>
    <t>Jímací tyč izolovaná do 8 m, na boční konstrukci, vč. přip. svorek st</t>
  </si>
  <si>
    <t>1605144728</t>
  </si>
  <si>
    <t>89</t>
  </si>
  <si>
    <t>VR015</t>
  </si>
  <si>
    <t xml:space="preserve">Svorka pro připojení potenciálu , na  kabel</t>
  </si>
  <si>
    <t>-1965962310</t>
  </si>
  <si>
    <t>Svorka pro připojení potenciálu , na kabel</t>
  </si>
  <si>
    <t>90</t>
  </si>
  <si>
    <t>VR023</t>
  </si>
  <si>
    <t>Výložník na stěnu l-200mm, pro montáž izolováného jímače z boku budovy</t>
  </si>
  <si>
    <t>-2086834010</t>
  </si>
  <si>
    <t>91</t>
  </si>
  <si>
    <t>650111636R00</t>
  </si>
  <si>
    <t>Vodič s vysokonapěťovou izolací pevně na podpěry, EOVV 75cm</t>
  </si>
  <si>
    <t>-178120934</t>
  </si>
  <si>
    <t>92</t>
  </si>
  <si>
    <t>759671529</t>
  </si>
  <si>
    <t>93</t>
  </si>
  <si>
    <t>VR016</t>
  </si>
  <si>
    <t>Příchytka pro vysokonapěťový kabel , pro vedení na fasádě</t>
  </si>
  <si>
    <t>-570917683</t>
  </si>
  <si>
    <t>94</t>
  </si>
  <si>
    <t>VR017</t>
  </si>
  <si>
    <t>Připojovací prvek vysokonapěťového kabelu</t>
  </si>
  <si>
    <t>-1564969169</t>
  </si>
  <si>
    <t>95</t>
  </si>
  <si>
    <t>VR018</t>
  </si>
  <si>
    <t>Demontáž stávajícího hromosvodu, vč. likvidace</t>
  </si>
  <si>
    <t>-593515918</t>
  </si>
  <si>
    <t>96</t>
  </si>
  <si>
    <t>650111781RT2</t>
  </si>
  <si>
    <t>Označení svodu štítkem, včetně dodávky štítku</t>
  </si>
  <si>
    <t>-920223776</t>
  </si>
  <si>
    <t>97</t>
  </si>
  <si>
    <t>VR009.4</t>
  </si>
  <si>
    <t>235099919</t>
  </si>
  <si>
    <t>ON</t>
  </si>
  <si>
    <t>Ostatní náklady</t>
  </si>
  <si>
    <t>98</t>
  </si>
  <si>
    <t>VR010.1</t>
  </si>
  <si>
    <t>Vychozí revize</t>
  </si>
  <si>
    <t>-62403970</t>
  </si>
  <si>
    <t>99</t>
  </si>
  <si>
    <t>VR013</t>
  </si>
  <si>
    <t>Součinost s provzovatelem trafostanice</t>
  </si>
  <si>
    <t>-580541764</t>
  </si>
  <si>
    <t>100</t>
  </si>
  <si>
    <t>VR014.1</t>
  </si>
  <si>
    <t>Individuální a komplexní zkoušky</t>
  </si>
  <si>
    <t>1164410844</t>
  </si>
  <si>
    <t>101</t>
  </si>
  <si>
    <t>VR015.1</t>
  </si>
  <si>
    <t>Předávací dokumentace, včetně dokumentace skutečného provedení</t>
  </si>
  <si>
    <t>-1618441775</t>
  </si>
  <si>
    <t>102</t>
  </si>
  <si>
    <t>VR016.1</t>
  </si>
  <si>
    <t>ZAŠKOLENÍ OBSLUHY</t>
  </si>
  <si>
    <t>HOD</t>
  </si>
  <si>
    <t>-1365752435</t>
  </si>
  <si>
    <t>Poznámka k souboru cen:_x000d_
1. Položka obsahuje: – cenu za dobu kdy je s funkcí seznamována obsluha zařízení, včetně odevzdání dokumentace skutečného provedení 2. Položka neobsahuje: X 3. Způsob měření: Udává se čas v hodinách.</t>
  </si>
  <si>
    <t>103</t>
  </si>
  <si>
    <t>VR018.1</t>
  </si>
  <si>
    <t>Likvidace odpadu</t>
  </si>
  <si>
    <t>-872953173</t>
  </si>
  <si>
    <t>104</t>
  </si>
  <si>
    <t>VR050</t>
  </si>
  <si>
    <t>Licence ERU, OTE, UPOS</t>
  </si>
  <si>
    <t>1034437324</t>
  </si>
  <si>
    <t>105</t>
  </si>
  <si>
    <t>VR052</t>
  </si>
  <si>
    <t>SW dohledu, ovládání výrobny, oživení systému, cloudové služby</t>
  </si>
  <si>
    <t>211279260</t>
  </si>
  <si>
    <t>106</t>
  </si>
  <si>
    <t>VR053</t>
  </si>
  <si>
    <t>manipulační technika, jeřáb,montážní plošina, manipulátor</t>
  </si>
  <si>
    <t>-1671227825</t>
  </si>
  <si>
    <t>107</t>
  </si>
  <si>
    <t>941940031RAA</t>
  </si>
  <si>
    <t>Lešení lehké fasádní, š. 1 m, výška do 10 m, montáž, demontáž, doprava, pronájem 1 měsíc</t>
  </si>
  <si>
    <t>1613044531</t>
  </si>
  <si>
    <t>MaR</t>
  </si>
  <si>
    <t>Měření a regulace</t>
  </si>
  <si>
    <t>108</t>
  </si>
  <si>
    <t>RTU1</t>
  </si>
  <si>
    <t>Comm. processor CP, industrial ethernet 10...100Mbit/s</t>
  </si>
  <si>
    <t>-10019261</t>
  </si>
  <si>
    <t>109</t>
  </si>
  <si>
    <t>RTU2</t>
  </si>
  <si>
    <t>Busadapter BA 2X RJ45, for profinet</t>
  </si>
  <si>
    <t>1859632031</t>
  </si>
  <si>
    <t>110</t>
  </si>
  <si>
    <t>RTU3</t>
  </si>
  <si>
    <t>Baseunit, Push-In terminals</t>
  </si>
  <si>
    <t>-1295230219</t>
  </si>
  <si>
    <t>111</t>
  </si>
  <si>
    <t>RTU4</t>
  </si>
  <si>
    <t>Comm. module, RS-422, RS485 and RS232, modRTU, mas.slav.</t>
  </si>
  <si>
    <t>903237268</t>
  </si>
  <si>
    <t>112</t>
  </si>
  <si>
    <t>RTU5</t>
  </si>
  <si>
    <t>CPU, Central procesing unit</t>
  </si>
  <si>
    <t>-1246458876</t>
  </si>
  <si>
    <t>113</t>
  </si>
  <si>
    <t>RTU6</t>
  </si>
  <si>
    <t>Memory card</t>
  </si>
  <si>
    <t>-1257164650</t>
  </si>
  <si>
    <t>114</t>
  </si>
  <si>
    <t>RTU7</t>
  </si>
  <si>
    <t>Baseunit , posh in terminals</t>
  </si>
  <si>
    <t>1080604115</t>
  </si>
  <si>
    <t>115</t>
  </si>
  <si>
    <t>RTU8</t>
  </si>
  <si>
    <t>Digital input module , DI 16x 24VDC standard</t>
  </si>
  <si>
    <t>1416853578</t>
  </si>
  <si>
    <t>116</t>
  </si>
  <si>
    <t>RTU9</t>
  </si>
  <si>
    <t>Digital output module , DO 16x 24VDC/0,5A standard</t>
  </si>
  <si>
    <t>-997138249</t>
  </si>
  <si>
    <t>117</t>
  </si>
  <si>
    <t>RTU10</t>
  </si>
  <si>
    <t>SPD pro datové, signálové a telekomunikační linky, T1+T2+T3</t>
  </si>
  <si>
    <t>131598765</t>
  </si>
  <si>
    <t>118</t>
  </si>
  <si>
    <t>RTU11</t>
  </si>
  <si>
    <t xml:space="preserve">Vazební člen, 1P/6A 240V  AC,LED_EMC</t>
  </si>
  <si>
    <t>1514629928</t>
  </si>
  <si>
    <t>Vazební člen, 1P/6A 240V AC,LED_EMC</t>
  </si>
  <si>
    <t>119</t>
  </si>
  <si>
    <t>RTU12</t>
  </si>
  <si>
    <t>Lišta propojovací, pro řadu 38,39, Lišta propojovací 38, 1P, 20 patic, černá</t>
  </si>
  <si>
    <t>1728743028</t>
  </si>
  <si>
    <t>120</t>
  </si>
  <si>
    <t>RTU13</t>
  </si>
  <si>
    <t>Basic panel , 4" TFT dispaly,65536 colors, profinet internet</t>
  </si>
  <si>
    <t>-1996984074</t>
  </si>
  <si>
    <t>121</t>
  </si>
  <si>
    <t>RTU14</t>
  </si>
  <si>
    <t>LTE Router, 4G/LTE (cat4)3G,2G, Napájení 9-30V</t>
  </si>
  <si>
    <t>-1231090164</t>
  </si>
  <si>
    <t>122</t>
  </si>
  <si>
    <t>RTU15</t>
  </si>
  <si>
    <t>Panel Mount Power Meter, Sup.22-65VDC,Modbus TCP,690-4000V X1 X5A</t>
  </si>
  <si>
    <t>-1656326959</t>
  </si>
  <si>
    <t>123</t>
  </si>
  <si>
    <t>RTU16</t>
  </si>
  <si>
    <t>Pojistková svorka šroubová s LED , Max. 6,3A</t>
  </si>
  <si>
    <t>1312158276</t>
  </si>
  <si>
    <t>124</t>
  </si>
  <si>
    <t>RTU17</t>
  </si>
  <si>
    <t>Koncová svěrka</t>
  </si>
  <si>
    <t>-259673839</t>
  </si>
  <si>
    <t>125</t>
  </si>
  <si>
    <t>RTU18</t>
  </si>
  <si>
    <t>Svorka, 2,5mm2,šedá. 2 spojení</t>
  </si>
  <si>
    <t>-395099068</t>
  </si>
  <si>
    <t>126</t>
  </si>
  <si>
    <t>RTU19</t>
  </si>
  <si>
    <t>Potenciálová propojka svorek , 10 pólová, modrá</t>
  </si>
  <si>
    <t>-450144954</t>
  </si>
  <si>
    <t>127</t>
  </si>
  <si>
    <t>RTU20</t>
  </si>
  <si>
    <t>Kompaktní rozvaděčová skříň, 600x1000x250</t>
  </si>
  <si>
    <t>1967296007</t>
  </si>
  <si>
    <t>128</t>
  </si>
  <si>
    <t>RTU21</t>
  </si>
  <si>
    <t>Schránka na schémata z plastu , DIN A4 na výšku</t>
  </si>
  <si>
    <t>-637257268</t>
  </si>
  <si>
    <t>129</t>
  </si>
  <si>
    <t>RTU22</t>
  </si>
  <si>
    <t>Úhelník pro upevnění na stěnu , pro AX,KX,AX IT</t>
  </si>
  <si>
    <t>-1896581726</t>
  </si>
  <si>
    <t>130</t>
  </si>
  <si>
    <t>RTU23</t>
  </si>
  <si>
    <t>Bateriový modul , 24VDC 12Ah</t>
  </si>
  <si>
    <t>-1732490160</t>
  </si>
  <si>
    <t>131</t>
  </si>
  <si>
    <t>RTU24</t>
  </si>
  <si>
    <t>Jistič jedn. 4A/B</t>
  </si>
  <si>
    <t>1483290476</t>
  </si>
  <si>
    <t>132</t>
  </si>
  <si>
    <t>RTU25</t>
  </si>
  <si>
    <t>Jistič jedn. 4A/C</t>
  </si>
  <si>
    <t>775278280</t>
  </si>
  <si>
    <t>133</t>
  </si>
  <si>
    <t>RTU26</t>
  </si>
  <si>
    <t>Jistič jedn. 2A/B</t>
  </si>
  <si>
    <t>-836698013</t>
  </si>
  <si>
    <t>134</t>
  </si>
  <si>
    <t>RTU27</t>
  </si>
  <si>
    <t>Jistič jedn. 6A/B</t>
  </si>
  <si>
    <t>1406994581</t>
  </si>
  <si>
    <t>135</t>
  </si>
  <si>
    <t>RTU28</t>
  </si>
  <si>
    <t>2 pólová přepěťová ochrana na rozh LPZ1 a LPZ2</t>
  </si>
  <si>
    <t>-163589799</t>
  </si>
  <si>
    <t>136</t>
  </si>
  <si>
    <t>RTU29</t>
  </si>
  <si>
    <t>Signálka s LED - zelená, 230V AC</t>
  </si>
  <si>
    <t>-26578886</t>
  </si>
  <si>
    <t>137</t>
  </si>
  <si>
    <t>RTU30</t>
  </si>
  <si>
    <t>Vazební člen 6A řada 38, 1P/6A 24VDC, LED _ EMC</t>
  </si>
  <si>
    <t>1754582423</t>
  </si>
  <si>
    <t>138</t>
  </si>
  <si>
    <t>RTU31</t>
  </si>
  <si>
    <t>Páčkový spínač 1+N, do 32A</t>
  </si>
  <si>
    <t>465775181</t>
  </si>
  <si>
    <t>139</t>
  </si>
  <si>
    <t>RTU32</t>
  </si>
  <si>
    <t>UPS řídící jednotka , 24VD 20A/10A</t>
  </si>
  <si>
    <t>-255468107</t>
  </si>
  <si>
    <t>140</t>
  </si>
  <si>
    <t>RTU33</t>
  </si>
  <si>
    <t>Napájecí zdroj 24VDC, 230VAC/24VDC,5A</t>
  </si>
  <si>
    <t>1396834812</t>
  </si>
  <si>
    <t>141</t>
  </si>
  <si>
    <t>RTU34</t>
  </si>
  <si>
    <t>Svorka průchozí, šroubová, 4mm2-béžová</t>
  </si>
  <si>
    <t>1060353044</t>
  </si>
  <si>
    <t>142</t>
  </si>
  <si>
    <t>RTU35</t>
  </si>
  <si>
    <t>Bočnice béžová</t>
  </si>
  <si>
    <t>-605451817</t>
  </si>
  <si>
    <t>143</t>
  </si>
  <si>
    <t>RTU36</t>
  </si>
  <si>
    <t>Svorka průchozí, šroubová, 4mm2-modrá</t>
  </si>
  <si>
    <t>1626828401</t>
  </si>
  <si>
    <t>144</t>
  </si>
  <si>
    <t>RTU37</t>
  </si>
  <si>
    <t>Bočnice modrá</t>
  </si>
  <si>
    <t>391151476</t>
  </si>
  <si>
    <t>145</t>
  </si>
  <si>
    <t>RTU38</t>
  </si>
  <si>
    <t>Svorka průchozí, šroubová, 4mm2-zelenožlutá</t>
  </si>
  <si>
    <t>-1700804657</t>
  </si>
  <si>
    <t>146</t>
  </si>
  <si>
    <t>RTU39</t>
  </si>
  <si>
    <t>Bočnice svorky</t>
  </si>
  <si>
    <t>272938882</t>
  </si>
  <si>
    <t>147</t>
  </si>
  <si>
    <t>RTU40</t>
  </si>
  <si>
    <t>1313267919</t>
  </si>
  <si>
    <t>148</t>
  </si>
  <si>
    <t>RTU41</t>
  </si>
  <si>
    <t>Soklová zásuvka</t>
  </si>
  <si>
    <t>-612594158</t>
  </si>
  <si>
    <t>149</t>
  </si>
  <si>
    <t>RTU42</t>
  </si>
  <si>
    <t>Sestavení rozvaděčů</t>
  </si>
  <si>
    <t>-2141011250</t>
  </si>
  <si>
    <t>150</t>
  </si>
  <si>
    <t>RTU43</t>
  </si>
  <si>
    <t>Drobný montážní materiál</t>
  </si>
  <si>
    <t>1569032378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</si>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</sst>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42" fillId="0" borderId="27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vertical="top"/>
    </xf>
    <xf numFmtId="0" fontId="43" fillId="0" borderId="1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center" vertical="center"/>
    </xf>
    <xf numFmtId="49" fontId="43" fillId="0" borderId="1" xfId="0" applyNumberFormat="1" applyFont="1" applyBorder="1" applyAlignment="1" applyProtection="1">
      <alignment horizontal="left" vertical="center"/>
    </xf>
    <xf numFmtId="0" fontId="4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33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Výstavba nových fotovoltaických zdrojů v lokalitě Ostrava-Kunčice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Bártova 582/9, Ostrava - Kunčice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28. 7. 2025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DEVYKO, s.r.o.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FVE Ostrava-Kunčice'!J30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'01 - FVE Ostrava-Kunčice'!P88</f>
        <v>0</v>
      </c>
      <c r="AV55" s="118">
        <f>'01 - FVE Ostrava-Kunčice'!J33</f>
        <v>0</v>
      </c>
      <c r="AW55" s="118">
        <f>'01 - FVE Ostrava-Kunčice'!J34</f>
        <v>0</v>
      </c>
      <c r="AX55" s="118">
        <f>'01 - FVE Ostrava-Kunčice'!J35</f>
        <v>0</v>
      </c>
      <c r="AY55" s="118">
        <f>'01 - FVE Ostrava-Kunčice'!J36</f>
        <v>0</v>
      </c>
      <c r="AZ55" s="118">
        <f>'01 - FVE Ostrava-Kunčice'!F33</f>
        <v>0</v>
      </c>
      <c r="BA55" s="118">
        <f>'01 - FVE Ostrava-Kunčice'!F34</f>
        <v>0</v>
      </c>
      <c r="BB55" s="118">
        <f>'01 - FVE Ostrava-Kunčice'!F35</f>
        <v>0</v>
      </c>
      <c r="BC55" s="118">
        <f>'01 - FVE Ostrava-Kunčice'!F36</f>
        <v>0</v>
      </c>
      <c r="BD55" s="120">
        <f>'01 - FVE Ostrava-Kunčice'!F37</f>
        <v>0</v>
      </c>
      <c r="BE55" s="7"/>
      <c r="BT55" s="121" t="s">
        <v>78</v>
      </c>
      <c r="BV55" s="121" t="s">
        <v>73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RfKxfwXTH3Jj0/xpmP7j9B+dSYNlKq9Ad7OvKpYBMBq7zhXLjAunv/+h066OfBujhz8sRoEEXj4wgD8ChLIUkg==" hashValue="QM5+n9pdscy6rjc2hSuQCij5tFcGUOtopUepyQ21DbxDwvT4BQIo+lOlbOdLSoxc3qBIyUkPpHfbhB82lqwH8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FVE Ostrava-Kunči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80</v>
      </c>
    </row>
    <row r="4" s="1" customFormat="1" ht="24.96" customHeight="1">
      <c r="B4" s="18"/>
      <c r="D4" s="124" t="s">
        <v>81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Výstavba nových fotovoltaických zdrojů v lokalitě Ostrava-Kunčice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82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83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27</v>
      </c>
      <c r="G12" s="36"/>
      <c r="H12" s="36"/>
      <c r="I12" s="126" t="s">
        <v>23</v>
      </c>
      <c r="J12" s="131" t="str">
        <f>'Rekapitulace stavby'!AN8</f>
        <v>28. 7. 2025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19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27</v>
      </c>
      <c r="F15" s="36"/>
      <c r="G15" s="36"/>
      <c r="H15" s="36"/>
      <c r="I15" s="126" t="s">
        <v>28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28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">
        <v>19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27</v>
      </c>
      <c r="F21" s="36"/>
      <c r="G21" s="36"/>
      <c r="H21" s="36"/>
      <c r="I21" s="126" t="s">
        <v>28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34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27</v>
      </c>
      <c r="F24" s="36"/>
      <c r="G24" s="36"/>
      <c r="H24" s="36"/>
      <c r="I24" s="126" t="s">
        <v>28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35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37</v>
      </c>
      <c r="E30" s="36"/>
      <c r="F30" s="36"/>
      <c r="G30" s="36"/>
      <c r="H30" s="36"/>
      <c r="I30" s="36"/>
      <c r="J30" s="138">
        <f>ROUND(J88,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39</v>
      </c>
      <c r="G32" s="36"/>
      <c r="H32" s="36"/>
      <c r="I32" s="139" t="s">
        <v>38</v>
      </c>
      <c r="J32" s="139" t="s">
        <v>40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41</v>
      </c>
      <c r="E33" s="126" t="s">
        <v>42</v>
      </c>
      <c r="F33" s="141">
        <f>ROUND((SUM(BE88:BE403)),  2)</f>
        <v>0</v>
      </c>
      <c r="G33" s="36"/>
      <c r="H33" s="36"/>
      <c r="I33" s="142">
        <v>0.20999999999999999</v>
      </c>
      <c r="J33" s="141">
        <f>ROUND(((SUM(BE88:BE403))*I33),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43</v>
      </c>
      <c r="F34" s="141">
        <f>ROUND((SUM(BF88:BF403)),  2)</f>
        <v>0</v>
      </c>
      <c r="G34" s="36"/>
      <c r="H34" s="36"/>
      <c r="I34" s="142">
        <v>0.12</v>
      </c>
      <c r="J34" s="141">
        <f>ROUND(((SUM(BF88:BF403))*I34),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44</v>
      </c>
      <c r="F35" s="141">
        <f>ROUND((SUM(BG88:BG403)),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45</v>
      </c>
      <c r="F36" s="141">
        <f>ROUND((SUM(BH88:BH403)),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46</v>
      </c>
      <c r="F37" s="141">
        <f>ROUND((SUM(BI88:BI403)),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84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Výstavba nových fotovoltaických zdrojů v lokalitě Ostrava-Kunčice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82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FVE Ostrava-Kunčice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28. 7. 2025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85</v>
      </c>
      <c r="D57" s="156"/>
      <c r="E57" s="156"/>
      <c r="F57" s="156"/>
      <c r="G57" s="156"/>
      <c r="H57" s="156"/>
      <c r="I57" s="156"/>
      <c r="J57" s="157" t="s">
        <v>86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69</v>
      </c>
      <c r="D59" s="38"/>
      <c r="E59" s="38"/>
      <c r="F59" s="38"/>
      <c r="G59" s="38"/>
      <c r="H59" s="38"/>
      <c r="I59" s="38"/>
      <c r="J59" s="100">
        <f>J88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87</v>
      </c>
    </row>
    <row r="60" s="9" customFormat="1" ht="24.96" customHeight="1">
      <c r="A60" s="9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J89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9"/>
      <c r="C61" s="160"/>
      <c r="D61" s="161" t="s">
        <v>89</v>
      </c>
      <c r="E61" s="162"/>
      <c r="F61" s="162"/>
      <c r="G61" s="162"/>
      <c r="H61" s="162"/>
      <c r="I61" s="162"/>
      <c r="J61" s="163">
        <f>J92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9"/>
      <c r="C62" s="160"/>
      <c r="D62" s="161" t="s">
        <v>90</v>
      </c>
      <c r="E62" s="162"/>
      <c r="F62" s="162"/>
      <c r="G62" s="162"/>
      <c r="H62" s="162"/>
      <c r="I62" s="162"/>
      <c r="J62" s="163">
        <f>J130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9"/>
      <c r="C63" s="160"/>
      <c r="D63" s="161" t="s">
        <v>91</v>
      </c>
      <c r="E63" s="162"/>
      <c r="F63" s="162"/>
      <c r="G63" s="162"/>
      <c r="H63" s="162"/>
      <c r="I63" s="162"/>
      <c r="J63" s="163">
        <f>J163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92</v>
      </c>
      <c r="E64" s="162"/>
      <c r="F64" s="162"/>
      <c r="G64" s="162"/>
      <c r="H64" s="162"/>
      <c r="I64" s="162"/>
      <c r="J64" s="163">
        <f>J224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93</v>
      </c>
      <c r="E65" s="162"/>
      <c r="F65" s="162"/>
      <c r="G65" s="162"/>
      <c r="H65" s="162"/>
      <c r="I65" s="162"/>
      <c r="J65" s="163">
        <f>J231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59"/>
      <c r="C66" s="160"/>
      <c r="D66" s="161" t="s">
        <v>94</v>
      </c>
      <c r="E66" s="162"/>
      <c r="F66" s="162"/>
      <c r="G66" s="162"/>
      <c r="H66" s="162"/>
      <c r="I66" s="162"/>
      <c r="J66" s="163">
        <f>J274</f>
        <v>0</v>
      </c>
      <c r="K66" s="160"/>
      <c r="L66" s="16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59"/>
      <c r="C67" s="160"/>
      <c r="D67" s="161" t="s">
        <v>95</v>
      </c>
      <c r="E67" s="162"/>
      <c r="F67" s="162"/>
      <c r="G67" s="162"/>
      <c r="H67" s="162"/>
      <c r="I67" s="162"/>
      <c r="J67" s="163">
        <f>J295</f>
        <v>0</v>
      </c>
      <c r="K67" s="160"/>
      <c r="L67" s="16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59"/>
      <c r="C68" s="160"/>
      <c r="D68" s="161" t="s">
        <v>96</v>
      </c>
      <c r="E68" s="162"/>
      <c r="F68" s="162"/>
      <c r="G68" s="162"/>
      <c r="H68" s="162"/>
      <c r="I68" s="162"/>
      <c r="J68" s="163">
        <f>J317</f>
        <v>0</v>
      </c>
      <c r="K68" s="160"/>
      <c r="L68" s="16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="2" customFormat="1" ht="6.96" customHeight="1">
      <c r="A74" s="36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4.96" customHeight="1">
      <c r="A75" s="36"/>
      <c r="B75" s="37"/>
      <c r="C75" s="21" t="s">
        <v>97</v>
      </c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16</v>
      </c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154" t="str">
        <f>E7</f>
        <v>Výstavba nových fotovoltaických zdrojů v lokalitě Ostrava-Kunčice</v>
      </c>
      <c r="F78" s="30"/>
      <c r="G78" s="30"/>
      <c r="H78" s="30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82</v>
      </c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67" t="str">
        <f>E9</f>
        <v>01 - FVE Ostrava-Kunčice</v>
      </c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21</v>
      </c>
      <c r="D82" s="38"/>
      <c r="E82" s="38"/>
      <c r="F82" s="25" t="str">
        <f>F12</f>
        <v xml:space="preserve"> </v>
      </c>
      <c r="G82" s="38"/>
      <c r="H82" s="38"/>
      <c r="I82" s="30" t="s">
        <v>23</v>
      </c>
      <c r="J82" s="70" t="str">
        <f>IF(J12="","",J12)</f>
        <v>28. 7. 2025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25</v>
      </c>
      <c r="D84" s="38"/>
      <c r="E84" s="38"/>
      <c r="F84" s="25" t="str">
        <f>E15</f>
        <v xml:space="preserve"> </v>
      </c>
      <c r="G84" s="38"/>
      <c r="H84" s="38"/>
      <c r="I84" s="30" t="s">
        <v>31</v>
      </c>
      <c r="J84" s="34" t="str">
        <f>E21</f>
        <v xml:space="preserve"> </v>
      </c>
      <c r="K84" s="38"/>
      <c r="L84" s="12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29</v>
      </c>
      <c r="D85" s="38"/>
      <c r="E85" s="38"/>
      <c r="F85" s="25" t="str">
        <f>IF(E18="","",E18)</f>
        <v>Vyplň údaj</v>
      </c>
      <c r="G85" s="38"/>
      <c r="H85" s="38"/>
      <c r="I85" s="30" t="s">
        <v>34</v>
      </c>
      <c r="J85" s="34" t="str">
        <f>E24</f>
        <v xml:space="preserve"> </v>
      </c>
      <c r="K85" s="38"/>
      <c r="L85" s="12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2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0" customFormat="1" ht="29.28" customHeight="1">
      <c r="A87" s="165"/>
      <c r="B87" s="166"/>
      <c r="C87" s="167" t="s">
        <v>98</v>
      </c>
      <c r="D87" s="168" t="s">
        <v>56</v>
      </c>
      <c r="E87" s="168" t="s">
        <v>52</v>
      </c>
      <c r="F87" s="168" t="s">
        <v>53</v>
      </c>
      <c r="G87" s="168" t="s">
        <v>99</v>
      </c>
      <c r="H87" s="168" t="s">
        <v>100</v>
      </c>
      <c r="I87" s="168" t="s">
        <v>101</v>
      </c>
      <c r="J87" s="169" t="s">
        <v>86</v>
      </c>
      <c r="K87" s="170" t="s">
        <v>102</v>
      </c>
      <c r="L87" s="171"/>
      <c r="M87" s="90" t="s">
        <v>19</v>
      </c>
      <c r="N87" s="91" t="s">
        <v>41</v>
      </c>
      <c r="O87" s="91" t="s">
        <v>103</v>
      </c>
      <c r="P87" s="91" t="s">
        <v>104</v>
      </c>
      <c r="Q87" s="91" t="s">
        <v>105</v>
      </c>
      <c r="R87" s="91" t="s">
        <v>106</v>
      </c>
      <c r="S87" s="91" t="s">
        <v>107</v>
      </c>
      <c r="T87" s="92" t="s">
        <v>108</v>
      </c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</row>
    <row r="88" s="2" customFormat="1" ht="22.8" customHeight="1">
      <c r="A88" s="36"/>
      <c r="B88" s="37"/>
      <c r="C88" s="97" t="s">
        <v>109</v>
      </c>
      <c r="D88" s="38"/>
      <c r="E88" s="38"/>
      <c r="F88" s="38"/>
      <c r="G88" s="38"/>
      <c r="H88" s="38"/>
      <c r="I88" s="38"/>
      <c r="J88" s="172">
        <f>BK88</f>
        <v>0</v>
      </c>
      <c r="K88" s="38"/>
      <c r="L88" s="42"/>
      <c r="M88" s="93"/>
      <c r="N88" s="173"/>
      <c r="O88" s="94"/>
      <c r="P88" s="174">
        <f>P89+P92+P130+P163+P224+P231+P274+P295+P317</f>
        <v>0</v>
      </c>
      <c r="Q88" s="94"/>
      <c r="R88" s="174">
        <f>R89+R92+R130+R163+R224+R231+R274+R295+R317</f>
        <v>0</v>
      </c>
      <c r="S88" s="94"/>
      <c r="T88" s="175">
        <f>T89+T92+T130+T163+T224+T231+T274+T295+T317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70</v>
      </c>
      <c r="AU88" s="15" t="s">
        <v>87</v>
      </c>
      <c r="BK88" s="176">
        <f>BK89+BK92+BK130+BK163+BK224+BK231+BK274+BK295+BK317</f>
        <v>0</v>
      </c>
    </row>
    <row r="89" s="11" customFormat="1" ht="25.92" customHeight="1">
      <c r="A89" s="11"/>
      <c r="B89" s="177"/>
      <c r="C89" s="178"/>
      <c r="D89" s="179" t="s">
        <v>70</v>
      </c>
      <c r="E89" s="180" t="s">
        <v>110</v>
      </c>
      <c r="F89" s="180" t="s">
        <v>111</v>
      </c>
      <c r="G89" s="178"/>
      <c r="H89" s="178"/>
      <c r="I89" s="181"/>
      <c r="J89" s="182">
        <f>BK89</f>
        <v>0</v>
      </c>
      <c r="K89" s="178"/>
      <c r="L89" s="183"/>
      <c r="M89" s="184"/>
      <c r="N89" s="185"/>
      <c r="O89" s="185"/>
      <c r="P89" s="186">
        <f>SUM(P90:P91)</f>
        <v>0</v>
      </c>
      <c r="Q89" s="185"/>
      <c r="R89" s="186">
        <f>SUM(R90:R91)</f>
        <v>0</v>
      </c>
      <c r="S89" s="185"/>
      <c r="T89" s="187">
        <f>SUM(T90:T91)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88" t="s">
        <v>78</v>
      </c>
      <c r="AT89" s="189" t="s">
        <v>70</v>
      </c>
      <c r="AU89" s="189" t="s">
        <v>71</v>
      </c>
      <c r="AY89" s="188" t="s">
        <v>112</v>
      </c>
      <c r="BK89" s="190">
        <f>SUM(BK90:BK91)</f>
        <v>0</v>
      </c>
    </row>
    <row r="90" s="2" customFormat="1" ht="16.5" customHeight="1">
      <c r="A90" s="36"/>
      <c r="B90" s="37"/>
      <c r="C90" s="191" t="s">
        <v>78</v>
      </c>
      <c r="D90" s="191" t="s">
        <v>113</v>
      </c>
      <c r="E90" s="192" t="s">
        <v>114</v>
      </c>
      <c r="F90" s="193" t="s">
        <v>115</v>
      </c>
      <c r="G90" s="194" t="s">
        <v>116</v>
      </c>
      <c r="H90" s="195">
        <v>1</v>
      </c>
      <c r="I90" s="196"/>
      <c r="J90" s="197">
        <f>ROUND(I90*H90,2)</f>
        <v>0</v>
      </c>
      <c r="K90" s="198"/>
      <c r="L90" s="42"/>
      <c r="M90" s="199" t="s">
        <v>19</v>
      </c>
      <c r="N90" s="200" t="s">
        <v>42</v>
      </c>
      <c r="O90" s="82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3" t="s">
        <v>117</v>
      </c>
      <c r="AT90" s="203" t="s">
        <v>113</v>
      </c>
      <c r="AU90" s="203" t="s">
        <v>78</v>
      </c>
      <c r="AY90" s="15" t="s">
        <v>112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15" t="s">
        <v>78</v>
      </c>
      <c r="BK90" s="204">
        <f>ROUND(I90*H90,2)</f>
        <v>0</v>
      </c>
      <c r="BL90" s="15" t="s">
        <v>117</v>
      </c>
      <c r="BM90" s="203" t="s">
        <v>118</v>
      </c>
    </row>
    <row r="91" s="2" customFormat="1">
      <c r="A91" s="36"/>
      <c r="B91" s="37"/>
      <c r="C91" s="38"/>
      <c r="D91" s="205" t="s">
        <v>119</v>
      </c>
      <c r="E91" s="38"/>
      <c r="F91" s="206" t="s">
        <v>115</v>
      </c>
      <c r="G91" s="38"/>
      <c r="H91" s="38"/>
      <c r="I91" s="207"/>
      <c r="J91" s="38"/>
      <c r="K91" s="38"/>
      <c r="L91" s="42"/>
      <c r="M91" s="208"/>
      <c r="N91" s="20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119</v>
      </c>
      <c r="AU91" s="15" t="s">
        <v>78</v>
      </c>
    </row>
    <row r="92" s="11" customFormat="1" ht="25.92" customHeight="1">
      <c r="A92" s="11"/>
      <c r="B92" s="177"/>
      <c r="C92" s="178"/>
      <c r="D92" s="179" t="s">
        <v>70</v>
      </c>
      <c r="E92" s="180" t="s">
        <v>120</v>
      </c>
      <c r="F92" s="180" t="s">
        <v>121</v>
      </c>
      <c r="G92" s="178"/>
      <c r="H92" s="178"/>
      <c r="I92" s="181"/>
      <c r="J92" s="182">
        <f>BK92</f>
        <v>0</v>
      </c>
      <c r="K92" s="178"/>
      <c r="L92" s="183"/>
      <c r="M92" s="184"/>
      <c r="N92" s="185"/>
      <c r="O92" s="185"/>
      <c r="P92" s="186">
        <f>SUM(P93:P129)</f>
        <v>0</v>
      </c>
      <c r="Q92" s="185"/>
      <c r="R92" s="186">
        <f>SUM(R93:R129)</f>
        <v>0</v>
      </c>
      <c r="S92" s="185"/>
      <c r="T92" s="187">
        <f>SUM(T93:T129)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88" t="s">
        <v>78</v>
      </c>
      <c r="AT92" s="189" t="s">
        <v>70</v>
      </c>
      <c r="AU92" s="189" t="s">
        <v>71</v>
      </c>
      <c r="AY92" s="188" t="s">
        <v>112</v>
      </c>
      <c r="BK92" s="190">
        <f>SUM(BK93:BK129)</f>
        <v>0</v>
      </c>
    </row>
    <row r="93" s="2" customFormat="1" ht="16.5" customHeight="1">
      <c r="A93" s="36"/>
      <c r="B93" s="37"/>
      <c r="C93" s="191" t="s">
        <v>80</v>
      </c>
      <c r="D93" s="191" t="s">
        <v>113</v>
      </c>
      <c r="E93" s="192" t="s">
        <v>122</v>
      </c>
      <c r="F93" s="193" t="s">
        <v>123</v>
      </c>
      <c r="G93" s="194" t="s">
        <v>124</v>
      </c>
      <c r="H93" s="195">
        <v>1</v>
      </c>
      <c r="I93" s="196"/>
      <c r="J93" s="197">
        <f>ROUND(I93*H93,2)</f>
        <v>0</v>
      </c>
      <c r="K93" s="198"/>
      <c r="L93" s="42"/>
      <c r="M93" s="199" t="s">
        <v>19</v>
      </c>
      <c r="N93" s="200" t="s">
        <v>42</v>
      </c>
      <c r="O93" s="82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3" t="s">
        <v>117</v>
      </c>
      <c r="AT93" s="203" t="s">
        <v>113</v>
      </c>
      <c r="AU93" s="203" t="s">
        <v>78</v>
      </c>
      <c r="AY93" s="15" t="s">
        <v>112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5" t="s">
        <v>78</v>
      </c>
      <c r="BK93" s="204">
        <f>ROUND(I93*H93,2)</f>
        <v>0</v>
      </c>
      <c r="BL93" s="15" t="s">
        <v>117</v>
      </c>
      <c r="BM93" s="203" t="s">
        <v>125</v>
      </c>
    </row>
    <row r="94" s="2" customFormat="1">
      <c r="A94" s="36"/>
      <c r="B94" s="37"/>
      <c r="C94" s="38"/>
      <c r="D94" s="205" t="s">
        <v>119</v>
      </c>
      <c r="E94" s="38"/>
      <c r="F94" s="206" t="s">
        <v>123</v>
      </c>
      <c r="G94" s="38"/>
      <c r="H94" s="38"/>
      <c r="I94" s="207"/>
      <c r="J94" s="38"/>
      <c r="K94" s="38"/>
      <c r="L94" s="42"/>
      <c r="M94" s="208"/>
      <c r="N94" s="20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119</v>
      </c>
      <c r="AU94" s="15" t="s">
        <v>78</v>
      </c>
    </row>
    <row r="95" s="2" customFormat="1" ht="16.5" customHeight="1">
      <c r="A95" s="36"/>
      <c r="B95" s="37"/>
      <c r="C95" s="191" t="s">
        <v>126</v>
      </c>
      <c r="D95" s="191" t="s">
        <v>113</v>
      </c>
      <c r="E95" s="192" t="s">
        <v>127</v>
      </c>
      <c r="F95" s="193" t="s">
        <v>128</v>
      </c>
      <c r="G95" s="194" t="s">
        <v>124</v>
      </c>
      <c r="H95" s="195">
        <v>1</v>
      </c>
      <c r="I95" s="196"/>
      <c r="J95" s="197">
        <f>ROUND(I95*H95,2)</f>
        <v>0</v>
      </c>
      <c r="K95" s="198"/>
      <c r="L95" s="42"/>
      <c r="M95" s="199" t="s">
        <v>19</v>
      </c>
      <c r="N95" s="200" t="s">
        <v>42</v>
      </c>
      <c r="O95" s="82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3" t="s">
        <v>117</v>
      </c>
      <c r="AT95" s="203" t="s">
        <v>113</v>
      </c>
      <c r="AU95" s="203" t="s">
        <v>78</v>
      </c>
      <c r="AY95" s="15" t="s">
        <v>112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5" t="s">
        <v>78</v>
      </c>
      <c r="BK95" s="204">
        <f>ROUND(I95*H95,2)</f>
        <v>0</v>
      </c>
      <c r="BL95" s="15" t="s">
        <v>117</v>
      </c>
      <c r="BM95" s="203" t="s">
        <v>129</v>
      </c>
    </row>
    <row r="96" s="2" customFormat="1">
      <c r="A96" s="36"/>
      <c r="B96" s="37"/>
      <c r="C96" s="38"/>
      <c r="D96" s="205" t="s">
        <v>119</v>
      </c>
      <c r="E96" s="38"/>
      <c r="F96" s="206" t="s">
        <v>128</v>
      </c>
      <c r="G96" s="38"/>
      <c r="H96" s="38"/>
      <c r="I96" s="207"/>
      <c r="J96" s="38"/>
      <c r="K96" s="38"/>
      <c r="L96" s="42"/>
      <c r="M96" s="208"/>
      <c r="N96" s="20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119</v>
      </c>
      <c r="AU96" s="15" t="s">
        <v>78</v>
      </c>
    </row>
    <row r="97" s="2" customFormat="1" ht="16.5" customHeight="1">
      <c r="A97" s="36"/>
      <c r="B97" s="37"/>
      <c r="C97" s="191" t="s">
        <v>117</v>
      </c>
      <c r="D97" s="191" t="s">
        <v>113</v>
      </c>
      <c r="E97" s="192" t="s">
        <v>130</v>
      </c>
      <c r="F97" s="193" t="s">
        <v>131</v>
      </c>
      <c r="G97" s="194" t="s">
        <v>116</v>
      </c>
      <c r="H97" s="195">
        <v>172</v>
      </c>
      <c r="I97" s="196"/>
      <c r="J97" s="197">
        <f>ROUND(I97*H97,2)</f>
        <v>0</v>
      </c>
      <c r="K97" s="198"/>
      <c r="L97" s="42"/>
      <c r="M97" s="199" t="s">
        <v>19</v>
      </c>
      <c r="N97" s="200" t="s">
        <v>42</v>
      </c>
      <c r="O97" s="8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3" t="s">
        <v>117</v>
      </c>
      <c r="AT97" s="203" t="s">
        <v>113</v>
      </c>
      <c r="AU97" s="203" t="s">
        <v>78</v>
      </c>
      <c r="AY97" s="15" t="s">
        <v>112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15" t="s">
        <v>78</v>
      </c>
      <c r="BK97" s="204">
        <f>ROUND(I97*H97,2)</f>
        <v>0</v>
      </c>
      <c r="BL97" s="15" t="s">
        <v>117</v>
      </c>
      <c r="BM97" s="203" t="s">
        <v>132</v>
      </c>
    </row>
    <row r="98" s="2" customFormat="1">
      <c r="A98" s="36"/>
      <c r="B98" s="37"/>
      <c r="C98" s="38"/>
      <c r="D98" s="205" t="s">
        <v>119</v>
      </c>
      <c r="E98" s="38"/>
      <c r="F98" s="206" t="s">
        <v>131</v>
      </c>
      <c r="G98" s="38"/>
      <c r="H98" s="38"/>
      <c r="I98" s="207"/>
      <c r="J98" s="38"/>
      <c r="K98" s="38"/>
      <c r="L98" s="42"/>
      <c r="M98" s="208"/>
      <c r="N98" s="20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119</v>
      </c>
      <c r="AU98" s="15" t="s">
        <v>78</v>
      </c>
    </row>
    <row r="99" s="2" customFormat="1">
      <c r="A99" s="36"/>
      <c r="B99" s="37"/>
      <c r="C99" s="38"/>
      <c r="D99" s="205" t="s">
        <v>133</v>
      </c>
      <c r="E99" s="38"/>
      <c r="F99" s="210" t="s">
        <v>134</v>
      </c>
      <c r="G99" s="38"/>
      <c r="H99" s="38"/>
      <c r="I99" s="207"/>
      <c r="J99" s="38"/>
      <c r="K99" s="38"/>
      <c r="L99" s="42"/>
      <c r="M99" s="208"/>
      <c r="N99" s="20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133</v>
      </c>
      <c r="AU99" s="15" t="s">
        <v>78</v>
      </c>
    </row>
    <row r="100" s="2" customFormat="1" ht="16.5" customHeight="1">
      <c r="A100" s="36"/>
      <c r="B100" s="37"/>
      <c r="C100" s="191" t="s">
        <v>135</v>
      </c>
      <c r="D100" s="191" t="s">
        <v>113</v>
      </c>
      <c r="E100" s="192" t="s">
        <v>136</v>
      </c>
      <c r="F100" s="193" t="s">
        <v>137</v>
      </c>
      <c r="G100" s="194" t="s">
        <v>124</v>
      </c>
      <c r="H100" s="195">
        <v>243</v>
      </c>
      <c r="I100" s="196"/>
      <c r="J100" s="197">
        <f>ROUND(I100*H100,2)</f>
        <v>0</v>
      </c>
      <c r="K100" s="198"/>
      <c r="L100" s="42"/>
      <c r="M100" s="199" t="s">
        <v>19</v>
      </c>
      <c r="N100" s="200" t="s">
        <v>42</v>
      </c>
      <c r="O100" s="82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3" t="s">
        <v>117</v>
      </c>
      <c r="AT100" s="203" t="s">
        <v>113</v>
      </c>
      <c r="AU100" s="203" t="s">
        <v>78</v>
      </c>
      <c r="AY100" s="15" t="s">
        <v>112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5" t="s">
        <v>78</v>
      </c>
      <c r="BK100" s="204">
        <f>ROUND(I100*H100,2)</f>
        <v>0</v>
      </c>
      <c r="BL100" s="15" t="s">
        <v>117</v>
      </c>
      <c r="BM100" s="203" t="s">
        <v>138</v>
      </c>
    </row>
    <row r="101" s="2" customFormat="1">
      <c r="A101" s="36"/>
      <c r="B101" s="37"/>
      <c r="C101" s="38"/>
      <c r="D101" s="205" t="s">
        <v>119</v>
      </c>
      <c r="E101" s="38"/>
      <c r="F101" s="206" t="s">
        <v>137</v>
      </c>
      <c r="G101" s="38"/>
      <c r="H101" s="38"/>
      <c r="I101" s="207"/>
      <c r="J101" s="38"/>
      <c r="K101" s="38"/>
      <c r="L101" s="42"/>
      <c r="M101" s="208"/>
      <c r="N101" s="20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119</v>
      </c>
      <c r="AU101" s="15" t="s">
        <v>78</v>
      </c>
    </row>
    <row r="102" s="2" customFormat="1" ht="16.5" customHeight="1">
      <c r="A102" s="36"/>
      <c r="B102" s="37"/>
      <c r="C102" s="191" t="s">
        <v>139</v>
      </c>
      <c r="D102" s="191" t="s">
        <v>113</v>
      </c>
      <c r="E102" s="192" t="s">
        <v>140</v>
      </c>
      <c r="F102" s="193" t="s">
        <v>141</v>
      </c>
      <c r="G102" s="194" t="s">
        <v>124</v>
      </c>
      <c r="H102" s="195">
        <v>172</v>
      </c>
      <c r="I102" s="196"/>
      <c r="J102" s="197">
        <f>ROUND(I102*H102,2)</f>
        <v>0</v>
      </c>
      <c r="K102" s="198"/>
      <c r="L102" s="42"/>
      <c r="M102" s="199" t="s">
        <v>19</v>
      </c>
      <c r="N102" s="200" t="s">
        <v>42</v>
      </c>
      <c r="O102" s="82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3" t="s">
        <v>117</v>
      </c>
      <c r="AT102" s="203" t="s">
        <v>113</v>
      </c>
      <c r="AU102" s="203" t="s">
        <v>78</v>
      </c>
      <c r="AY102" s="15" t="s">
        <v>112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5" t="s">
        <v>78</v>
      </c>
      <c r="BK102" s="204">
        <f>ROUND(I102*H102,2)</f>
        <v>0</v>
      </c>
      <c r="BL102" s="15" t="s">
        <v>117</v>
      </c>
      <c r="BM102" s="203" t="s">
        <v>142</v>
      </c>
    </row>
    <row r="103" s="2" customFormat="1">
      <c r="A103" s="36"/>
      <c r="B103" s="37"/>
      <c r="C103" s="38"/>
      <c r="D103" s="205" t="s">
        <v>119</v>
      </c>
      <c r="E103" s="38"/>
      <c r="F103" s="206" t="s">
        <v>141</v>
      </c>
      <c r="G103" s="38"/>
      <c r="H103" s="38"/>
      <c r="I103" s="207"/>
      <c r="J103" s="38"/>
      <c r="K103" s="38"/>
      <c r="L103" s="42"/>
      <c r="M103" s="208"/>
      <c r="N103" s="209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119</v>
      </c>
      <c r="AU103" s="15" t="s">
        <v>78</v>
      </c>
    </row>
    <row r="104" s="2" customFormat="1" ht="16.5" customHeight="1">
      <c r="A104" s="36"/>
      <c r="B104" s="37"/>
      <c r="C104" s="191" t="s">
        <v>143</v>
      </c>
      <c r="D104" s="191" t="s">
        <v>113</v>
      </c>
      <c r="E104" s="192" t="s">
        <v>144</v>
      </c>
      <c r="F104" s="193" t="s">
        <v>145</v>
      </c>
      <c r="G104" s="194" t="s">
        <v>124</v>
      </c>
      <c r="H104" s="195">
        <v>243</v>
      </c>
      <c r="I104" s="196"/>
      <c r="J104" s="197">
        <f>ROUND(I104*H104,2)</f>
        <v>0</v>
      </c>
      <c r="K104" s="198"/>
      <c r="L104" s="42"/>
      <c r="M104" s="199" t="s">
        <v>19</v>
      </c>
      <c r="N104" s="200" t="s">
        <v>42</v>
      </c>
      <c r="O104" s="82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3" t="s">
        <v>117</v>
      </c>
      <c r="AT104" s="203" t="s">
        <v>113</v>
      </c>
      <c r="AU104" s="203" t="s">
        <v>78</v>
      </c>
      <c r="AY104" s="15" t="s">
        <v>112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5" t="s">
        <v>78</v>
      </c>
      <c r="BK104" s="204">
        <f>ROUND(I104*H104,2)</f>
        <v>0</v>
      </c>
      <c r="BL104" s="15" t="s">
        <v>117</v>
      </c>
      <c r="BM104" s="203" t="s">
        <v>146</v>
      </c>
    </row>
    <row r="105" s="2" customFormat="1">
      <c r="A105" s="36"/>
      <c r="B105" s="37"/>
      <c r="C105" s="38"/>
      <c r="D105" s="205" t="s">
        <v>119</v>
      </c>
      <c r="E105" s="38"/>
      <c r="F105" s="206" t="s">
        <v>145</v>
      </c>
      <c r="G105" s="38"/>
      <c r="H105" s="38"/>
      <c r="I105" s="207"/>
      <c r="J105" s="38"/>
      <c r="K105" s="38"/>
      <c r="L105" s="42"/>
      <c r="M105" s="208"/>
      <c r="N105" s="209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119</v>
      </c>
      <c r="AU105" s="15" t="s">
        <v>78</v>
      </c>
    </row>
    <row r="106" s="2" customFormat="1" ht="16.5" customHeight="1">
      <c r="A106" s="36"/>
      <c r="B106" s="37"/>
      <c r="C106" s="191" t="s">
        <v>147</v>
      </c>
      <c r="D106" s="191" t="s">
        <v>113</v>
      </c>
      <c r="E106" s="192" t="s">
        <v>148</v>
      </c>
      <c r="F106" s="193" t="s">
        <v>149</v>
      </c>
      <c r="G106" s="194" t="s">
        <v>124</v>
      </c>
      <c r="H106" s="195">
        <v>36</v>
      </c>
      <c r="I106" s="196"/>
      <c r="J106" s="197">
        <f>ROUND(I106*H106,2)</f>
        <v>0</v>
      </c>
      <c r="K106" s="198"/>
      <c r="L106" s="42"/>
      <c r="M106" s="199" t="s">
        <v>19</v>
      </c>
      <c r="N106" s="200" t="s">
        <v>42</v>
      </c>
      <c r="O106" s="82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3" t="s">
        <v>117</v>
      </c>
      <c r="AT106" s="203" t="s">
        <v>113</v>
      </c>
      <c r="AU106" s="203" t="s">
        <v>78</v>
      </c>
      <c r="AY106" s="15" t="s">
        <v>112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5" t="s">
        <v>78</v>
      </c>
      <c r="BK106" s="204">
        <f>ROUND(I106*H106,2)</f>
        <v>0</v>
      </c>
      <c r="BL106" s="15" t="s">
        <v>117</v>
      </c>
      <c r="BM106" s="203" t="s">
        <v>150</v>
      </c>
    </row>
    <row r="107" s="2" customFormat="1">
      <c r="A107" s="36"/>
      <c r="B107" s="37"/>
      <c r="C107" s="38"/>
      <c r="D107" s="205" t="s">
        <v>119</v>
      </c>
      <c r="E107" s="38"/>
      <c r="F107" s="206" t="s">
        <v>149</v>
      </c>
      <c r="G107" s="38"/>
      <c r="H107" s="38"/>
      <c r="I107" s="207"/>
      <c r="J107" s="38"/>
      <c r="K107" s="38"/>
      <c r="L107" s="42"/>
      <c r="M107" s="208"/>
      <c r="N107" s="209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119</v>
      </c>
      <c r="AU107" s="15" t="s">
        <v>78</v>
      </c>
    </row>
    <row r="108" s="2" customFormat="1">
      <c r="A108" s="36"/>
      <c r="B108" s="37"/>
      <c r="C108" s="38"/>
      <c r="D108" s="205" t="s">
        <v>133</v>
      </c>
      <c r="E108" s="38"/>
      <c r="F108" s="210" t="s">
        <v>151</v>
      </c>
      <c r="G108" s="38"/>
      <c r="H108" s="38"/>
      <c r="I108" s="207"/>
      <c r="J108" s="38"/>
      <c r="K108" s="38"/>
      <c r="L108" s="42"/>
      <c r="M108" s="208"/>
      <c r="N108" s="20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133</v>
      </c>
      <c r="AU108" s="15" t="s">
        <v>78</v>
      </c>
    </row>
    <row r="109" s="2" customFormat="1" ht="16.5" customHeight="1">
      <c r="A109" s="36"/>
      <c r="B109" s="37"/>
      <c r="C109" s="191" t="s">
        <v>152</v>
      </c>
      <c r="D109" s="191" t="s">
        <v>113</v>
      </c>
      <c r="E109" s="192" t="s">
        <v>153</v>
      </c>
      <c r="F109" s="193" t="s">
        <v>154</v>
      </c>
      <c r="G109" s="194" t="s">
        <v>124</v>
      </c>
      <c r="H109" s="195">
        <v>30</v>
      </c>
      <c r="I109" s="196"/>
      <c r="J109" s="197">
        <f>ROUND(I109*H109,2)</f>
        <v>0</v>
      </c>
      <c r="K109" s="198"/>
      <c r="L109" s="42"/>
      <c r="M109" s="199" t="s">
        <v>19</v>
      </c>
      <c r="N109" s="200" t="s">
        <v>42</v>
      </c>
      <c r="O109" s="8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3" t="s">
        <v>117</v>
      </c>
      <c r="AT109" s="203" t="s">
        <v>113</v>
      </c>
      <c r="AU109" s="203" t="s">
        <v>78</v>
      </c>
      <c r="AY109" s="15" t="s">
        <v>112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5" t="s">
        <v>78</v>
      </c>
      <c r="BK109" s="204">
        <f>ROUND(I109*H109,2)</f>
        <v>0</v>
      </c>
      <c r="BL109" s="15" t="s">
        <v>117</v>
      </c>
      <c r="BM109" s="203" t="s">
        <v>155</v>
      </c>
    </row>
    <row r="110" s="2" customFormat="1">
      <c r="A110" s="36"/>
      <c r="B110" s="37"/>
      <c r="C110" s="38"/>
      <c r="D110" s="205" t="s">
        <v>119</v>
      </c>
      <c r="E110" s="38"/>
      <c r="F110" s="206" t="s">
        <v>154</v>
      </c>
      <c r="G110" s="38"/>
      <c r="H110" s="38"/>
      <c r="I110" s="207"/>
      <c r="J110" s="38"/>
      <c r="K110" s="38"/>
      <c r="L110" s="42"/>
      <c r="M110" s="208"/>
      <c r="N110" s="20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119</v>
      </c>
      <c r="AU110" s="15" t="s">
        <v>78</v>
      </c>
    </row>
    <row r="111" s="2" customFormat="1" ht="16.5" customHeight="1">
      <c r="A111" s="36"/>
      <c r="B111" s="37"/>
      <c r="C111" s="191" t="s">
        <v>156</v>
      </c>
      <c r="D111" s="191" t="s">
        <v>113</v>
      </c>
      <c r="E111" s="192" t="s">
        <v>157</v>
      </c>
      <c r="F111" s="193" t="s">
        <v>158</v>
      </c>
      <c r="G111" s="194" t="s">
        <v>124</v>
      </c>
      <c r="H111" s="195">
        <v>14</v>
      </c>
      <c r="I111" s="196"/>
      <c r="J111" s="197">
        <f>ROUND(I111*H111,2)</f>
        <v>0</v>
      </c>
      <c r="K111" s="198"/>
      <c r="L111" s="42"/>
      <c r="M111" s="199" t="s">
        <v>19</v>
      </c>
      <c r="N111" s="200" t="s">
        <v>42</v>
      </c>
      <c r="O111" s="82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3" t="s">
        <v>117</v>
      </c>
      <c r="AT111" s="203" t="s">
        <v>113</v>
      </c>
      <c r="AU111" s="203" t="s">
        <v>78</v>
      </c>
      <c r="AY111" s="15" t="s">
        <v>112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5" t="s">
        <v>78</v>
      </c>
      <c r="BK111" s="204">
        <f>ROUND(I111*H111,2)</f>
        <v>0</v>
      </c>
      <c r="BL111" s="15" t="s">
        <v>117</v>
      </c>
      <c r="BM111" s="203" t="s">
        <v>159</v>
      </c>
    </row>
    <row r="112" s="2" customFormat="1">
      <c r="A112" s="36"/>
      <c r="B112" s="37"/>
      <c r="C112" s="38"/>
      <c r="D112" s="205" t="s">
        <v>119</v>
      </c>
      <c r="E112" s="38"/>
      <c r="F112" s="206" t="s">
        <v>158</v>
      </c>
      <c r="G112" s="38"/>
      <c r="H112" s="38"/>
      <c r="I112" s="207"/>
      <c r="J112" s="38"/>
      <c r="K112" s="38"/>
      <c r="L112" s="42"/>
      <c r="M112" s="208"/>
      <c r="N112" s="20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119</v>
      </c>
      <c r="AU112" s="15" t="s">
        <v>78</v>
      </c>
    </row>
    <row r="113" s="2" customFormat="1" ht="16.5" customHeight="1">
      <c r="A113" s="36"/>
      <c r="B113" s="37"/>
      <c r="C113" s="191" t="s">
        <v>160</v>
      </c>
      <c r="D113" s="191" t="s">
        <v>113</v>
      </c>
      <c r="E113" s="192" t="s">
        <v>161</v>
      </c>
      <c r="F113" s="193" t="s">
        <v>162</v>
      </c>
      <c r="G113" s="194" t="s">
        <v>124</v>
      </c>
      <c r="H113" s="195">
        <v>104</v>
      </c>
      <c r="I113" s="196"/>
      <c r="J113" s="197">
        <f>ROUND(I113*H113,2)</f>
        <v>0</v>
      </c>
      <c r="K113" s="198"/>
      <c r="L113" s="42"/>
      <c r="M113" s="199" t="s">
        <v>19</v>
      </c>
      <c r="N113" s="200" t="s">
        <v>42</v>
      </c>
      <c r="O113" s="82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3" t="s">
        <v>117</v>
      </c>
      <c r="AT113" s="203" t="s">
        <v>113</v>
      </c>
      <c r="AU113" s="203" t="s">
        <v>78</v>
      </c>
      <c r="AY113" s="15" t="s">
        <v>112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5" t="s">
        <v>78</v>
      </c>
      <c r="BK113" s="204">
        <f>ROUND(I113*H113,2)</f>
        <v>0</v>
      </c>
      <c r="BL113" s="15" t="s">
        <v>117</v>
      </c>
      <c r="BM113" s="203" t="s">
        <v>163</v>
      </c>
    </row>
    <row r="114" s="2" customFormat="1">
      <c r="A114" s="36"/>
      <c r="B114" s="37"/>
      <c r="C114" s="38"/>
      <c r="D114" s="205" t="s">
        <v>119</v>
      </c>
      <c r="E114" s="38"/>
      <c r="F114" s="206" t="s">
        <v>162</v>
      </c>
      <c r="G114" s="38"/>
      <c r="H114" s="38"/>
      <c r="I114" s="207"/>
      <c r="J114" s="38"/>
      <c r="K114" s="38"/>
      <c r="L114" s="42"/>
      <c r="M114" s="208"/>
      <c r="N114" s="20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119</v>
      </c>
      <c r="AU114" s="15" t="s">
        <v>78</v>
      </c>
    </row>
    <row r="115" s="2" customFormat="1" ht="16.5" customHeight="1">
      <c r="A115" s="36"/>
      <c r="B115" s="37"/>
      <c r="C115" s="191" t="s">
        <v>8</v>
      </c>
      <c r="D115" s="191" t="s">
        <v>113</v>
      </c>
      <c r="E115" s="192" t="s">
        <v>164</v>
      </c>
      <c r="F115" s="193" t="s">
        <v>165</v>
      </c>
      <c r="G115" s="194" t="s">
        <v>124</v>
      </c>
      <c r="H115" s="195">
        <v>21</v>
      </c>
      <c r="I115" s="196"/>
      <c r="J115" s="197">
        <f>ROUND(I115*H115,2)</f>
        <v>0</v>
      </c>
      <c r="K115" s="198"/>
      <c r="L115" s="42"/>
      <c r="M115" s="199" t="s">
        <v>19</v>
      </c>
      <c r="N115" s="200" t="s">
        <v>42</v>
      </c>
      <c r="O115" s="82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3" t="s">
        <v>117</v>
      </c>
      <c r="AT115" s="203" t="s">
        <v>113</v>
      </c>
      <c r="AU115" s="203" t="s">
        <v>78</v>
      </c>
      <c r="AY115" s="15" t="s">
        <v>112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15" t="s">
        <v>78</v>
      </c>
      <c r="BK115" s="204">
        <f>ROUND(I115*H115,2)</f>
        <v>0</v>
      </c>
      <c r="BL115" s="15" t="s">
        <v>117</v>
      </c>
      <c r="BM115" s="203" t="s">
        <v>166</v>
      </c>
    </row>
    <row r="116" s="2" customFormat="1">
      <c r="A116" s="36"/>
      <c r="B116" s="37"/>
      <c r="C116" s="38"/>
      <c r="D116" s="205" t="s">
        <v>119</v>
      </c>
      <c r="E116" s="38"/>
      <c r="F116" s="206" t="s">
        <v>165</v>
      </c>
      <c r="G116" s="38"/>
      <c r="H116" s="38"/>
      <c r="I116" s="207"/>
      <c r="J116" s="38"/>
      <c r="K116" s="38"/>
      <c r="L116" s="42"/>
      <c r="M116" s="208"/>
      <c r="N116" s="20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119</v>
      </c>
      <c r="AU116" s="15" t="s">
        <v>78</v>
      </c>
    </row>
    <row r="117" s="2" customFormat="1">
      <c r="A117" s="36"/>
      <c r="B117" s="37"/>
      <c r="C117" s="38"/>
      <c r="D117" s="205" t="s">
        <v>133</v>
      </c>
      <c r="E117" s="38"/>
      <c r="F117" s="210" t="s">
        <v>167</v>
      </c>
      <c r="G117" s="38"/>
      <c r="H117" s="38"/>
      <c r="I117" s="207"/>
      <c r="J117" s="38"/>
      <c r="K117" s="38"/>
      <c r="L117" s="42"/>
      <c r="M117" s="208"/>
      <c r="N117" s="209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133</v>
      </c>
      <c r="AU117" s="15" t="s">
        <v>78</v>
      </c>
    </row>
    <row r="118" s="2" customFormat="1" ht="16.5" customHeight="1">
      <c r="A118" s="36"/>
      <c r="B118" s="37"/>
      <c r="C118" s="191" t="s">
        <v>168</v>
      </c>
      <c r="D118" s="191" t="s">
        <v>113</v>
      </c>
      <c r="E118" s="192" t="s">
        <v>169</v>
      </c>
      <c r="F118" s="193" t="s">
        <v>170</v>
      </c>
      <c r="G118" s="194" t="s">
        <v>124</v>
      </c>
      <c r="H118" s="195">
        <v>136</v>
      </c>
      <c r="I118" s="196"/>
      <c r="J118" s="197">
        <f>ROUND(I118*H118,2)</f>
        <v>0</v>
      </c>
      <c r="K118" s="198"/>
      <c r="L118" s="42"/>
      <c r="M118" s="199" t="s">
        <v>19</v>
      </c>
      <c r="N118" s="200" t="s">
        <v>42</v>
      </c>
      <c r="O118" s="82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3" t="s">
        <v>117</v>
      </c>
      <c r="AT118" s="203" t="s">
        <v>113</v>
      </c>
      <c r="AU118" s="203" t="s">
        <v>78</v>
      </c>
      <c r="AY118" s="15" t="s">
        <v>112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5" t="s">
        <v>78</v>
      </c>
      <c r="BK118" s="204">
        <f>ROUND(I118*H118,2)</f>
        <v>0</v>
      </c>
      <c r="BL118" s="15" t="s">
        <v>117</v>
      </c>
      <c r="BM118" s="203" t="s">
        <v>171</v>
      </c>
    </row>
    <row r="119" s="2" customFormat="1">
      <c r="A119" s="36"/>
      <c r="B119" s="37"/>
      <c r="C119" s="38"/>
      <c r="D119" s="205" t="s">
        <v>119</v>
      </c>
      <c r="E119" s="38"/>
      <c r="F119" s="206" t="s">
        <v>170</v>
      </c>
      <c r="G119" s="38"/>
      <c r="H119" s="38"/>
      <c r="I119" s="207"/>
      <c r="J119" s="38"/>
      <c r="K119" s="38"/>
      <c r="L119" s="42"/>
      <c r="M119" s="208"/>
      <c r="N119" s="209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119</v>
      </c>
      <c r="AU119" s="15" t="s">
        <v>78</v>
      </c>
    </row>
    <row r="120" s="2" customFormat="1">
      <c r="A120" s="36"/>
      <c r="B120" s="37"/>
      <c r="C120" s="38"/>
      <c r="D120" s="205" t="s">
        <v>133</v>
      </c>
      <c r="E120" s="38"/>
      <c r="F120" s="210" t="s">
        <v>172</v>
      </c>
      <c r="G120" s="38"/>
      <c r="H120" s="38"/>
      <c r="I120" s="207"/>
      <c r="J120" s="38"/>
      <c r="K120" s="38"/>
      <c r="L120" s="42"/>
      <c r="M120" s="208"/>
      <c r="N120" s="20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133</v>
      </c>
      <c r="AU120" s="15" t="s">
        <v>78</v>
      </c>
    </row>
    <row r="121" s="2" customFormat="1" ht="16.5" customHeight="1">
      <c r="A121" s="36"/>
      <c r="B121" s="37"/>
      <c r="C121" s="191" t="s">
        <v>173</v>
      </c>
      <c r="D121" s="191" t="s">
        <v>113</v>
      </c>
      <c r="E121" s="192" t="s">
        <v>174</v>
      </c>
      <c r="F121" s="193" t="s">
        <v>175</v>
      </c>
      <c r="G121" s="194" t="s">
        <v>124</v>
      </c>
      <c r="H121" s="195">
        <v>208</v>
      </c>
      <c r="I121" s="196"/>
      <c r="J121" s="197">
        <f>ROUND(I121*H121,2)</f>
        <v>0</v>
      </c>
      <c r="K121" s="198"/>
      <c r="L121" s="42"/>
      <c r="M121" s="199" t="s">
        <v>19</v>
      </c>
      <c r="N121" s="200" t="s">
        <v>42</v>
      </c>
      <c r="O121" s="82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3" t="s">
        <v>117</v>
      </c>
      <c r="AT121" s="203" t="s">
        <v>113</v>
      </c>
      <c r="AU121" s="203" t="s">
        <v>78</v>
      </c>
      <c r="AY121" s="15" t="s">
        <v>112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5" t="s">
        <v>78</v>
      </c>
      <c r="BK121" s="204">
        <f>ROUND(I121*H121,2)</f>
        <v>0</v>
      </c>
      <c r="BL121" s="15" t="s">
        <v>117</v>
      </c>
      <c r="BM121" s="203" t="s">
        <v>176</v>
      </c>
    </row>
    <row r="122" s="2" customFormat="1">
      <c r="A122" s="36"/>
      <c r="B122" s="37"/>
      <c r="C122" s="38"/>
      <c r="D122" s="205" t="s">
        <v>119</v>
      </c>
      <c r="E122" s="38"/>
      <c r="F122" s="206" t="s">
        <v>175</v>
      </c>
      <c r="G122" s="38"/>
      <c r="H122" s="38"/>
      <c r="I122" s="207"/>
      <c r="J122" s="38"/>
      <c r="K122" s="38"/>
      <c r="L122" s="42"/>
      <c r="M122" s="208"/>
      <c r="N122" s="20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119</v>
      </c>
      <c r="AU122" s="15" t="s">
        <v>78</v>
      </c>
    </row>
    <row r="123" s="2" customFormat="1">
      <c r="A123" s="36"/>
      <c r="B123" s="37"/>
      <c r="C123" s="38"/>
      <c r="D123" s="205" t="s">
        <v>133</v>
      </c>
      <c r="E123" s="38"/>
      <c r="F123" s="210" t="s">
        <v>177</v>
      </c>
      <c r="G123" s="38"/>
      <c r="H123" s="38"/>
      <c r="I123" s="207"/>
      <c r="J123" s="38"/>
      <c r="K123" s="38"/>
      <c r="L123" s="42"/>
      <c r="M123" s="208"/>
      <c r="N123" s="209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133</v>
      </c>
      <c r="AU123" s="15" t="s">
        <v>78</v>
      </c>
    </row>
    <row r="124" s="2" customFormat="1" ht="16.5" customHeight="1">
      <c r="A124" s="36"/>
      <c r="B124" s="37"/>
      <c r="C124" s="191" t="s">
        <v>178</v>
      </c>
      <c r="D124" s="191" t="s">
        <v>113</v>
      </c>
      <c r="E124" s="192" t="s">
        <v>179</v>
      </c>
      <c r="F124" s="193" t="s">
        <v>180</v>
      </c>
      <c r="G124" s="194" t="s">
        <v>124</v>
      </c>
      <c r="H124" s="195">
        <v>4</v>
      </c>
      <c r="I124" s="196"/>
      <c r="J124" s="197">
        <f>ROUND(I124*H124,2)</f>
        <v>0</v>
      </c>
      <c r="K124" s="198"/>
      <c r="L124" s="42"/>
      <c r="M124" s="199" t="s">
        <v>19</v>
      </c>
      <c r="N124" s="200" t="s">
        <v>42</v>
      </c>
      <c r="O124" s="82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3" t="s">
        <v>117</v>
      </c>
      <c r="AT124" s="203" t="s">
        <v>113</v>
      </c>
      <c r="AU124" s="203" t="s">
        <v>78</v>
      </c>
      <c r="AY124" s="15" t="s">
        <v>112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5" t="s">
        <v>78</v>
      </c>
      <c r="BK124" s="204">
        <f>ROUND(I124*H124,2)</f>
        <v>0</v>
      </c>
      <c r="BL124" s="15" t="s">
        <v>117</v>
      </c>
      <c r="BM124" s="203" t="s">
        <v>181</v>
      </c>
    </row>
    <row r="125" s="2" customFormat="1">
      <c r="A125" s="36"/>
      <c r="B125" s="37"/>
      <c r="C125" s="38"/>
      <c r="D125" s="205" t="s">
        <v>119</v>
      </c>
      <c r="E125" s="38"/>
      <c r="F125" s="206" t="s">
        <v>180</v>
      </c>
      <c r="G125" s="38"/>
      <c r="H125" s="38"/>
      <c r="I125" s="207"/>
      <c r="J125" s="38"/>
      <c r="K125" s="38"/>
      <c r="L125" s="42"/>
      <c r="M125" s="208"/>
      <c r="N125" s="209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119</v>
      </c>
      <c r="AU125" s="15" t="s">
        <v>78</v>
      </c>
    </row>
    <row r="126" s="2" customFormat="1" ht="16.5" customHeight="1">
      <c r="A126" s="36"/>
      <c r="B126" s="37"/>
      <c r="C126" s="191" t="s">
        <v>182</v>
      </c>
      <c r="D126" s="191" t="s">
        <v>113</v>
      </c>
      <c r="E126" s="192" t="s">
        <v>183</v>
      </c>
      <c r="F126" s="193" t="s">
        <v>184</v>
      </c>
      <c r="G126" s="194" t="s">
        <v>124</v>
      </c>
      <c r="H126" s="195">
        <v>296</v>
      </c>
      <c r="I126" s="196"/>
      <c r="J126" s="197">
        <f>ROUND(I126*H126,2)</f>
        <v>0</v>
      </c>
      <c r="K126" s="198"/>
      <c r="L126" s="42"/>
      <c r="M126" s="199" t="s">
        <v>19</v>
      </c>
      <c r="N126" s="200" t="s">
        <v>42</v>
      </c>
      <c r="O126" s="82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3" t="s">
        <v>117</v>
      </c>
      <c r="AT126" s="203" t="s">
        <v>113</v>
      </c>
      <c r="AU126" s="203" t="s">
        <v>78</v>
      </c>
      <c r="AY126" s="15" t="s">
        <v>112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5" t="s">
        <v>78</v>
      </c>
      <c r="BK126" s="204">
        <f>ROUND(I126*H126,2)</f>
        <v>0</v>
      </c>
      <c r="BL126" s="15" t="s">
        <v>117</v>
      </c>
      <c r="BM126" s="203" t="s">
        <v>185</v>
      </c>
    </row>
    <row r="127" s="2" customFormat="1">
      <c r="A127" s="36"/>
      <c r="B127" s="37"/>
      <c r="C127" s="38"/>
      <c r="D127" s="205" t="s">
        <v>119</v>
      </c>
      <c r="E127" s="38"/>
      <c r="F127" s="206" t="s">
        <v>184</v>
      </c>
      <c r="G127" s="38"/>
      <c r="H127" s="38"/>
      <c r="I127" s="207"/>
      <c r="J127" s="38"/>
      <c r="K127" s="38"/>
      <c r="L127" s="42"/>
      <c r="M127" s="208"/>
      <c r="N127" s="209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119</v>
      </c>
      <c r="AU127" s="15" t="s">
        <v>78</v>
      </c>
    </row>
    <row r="128" s="2" customFormat="1" ht="16.5" customHeight="1">
      <c r="A128" s="36"/>
      <c r="B128" s="37"/>
      <c r="C128" s="191" t="s">
        <v>186</v>
      </c>
      <c r="D128" s="191" t="s">
        <v>113</v>
      </c>
      <c r="E128" s="192" t="s">
        <v>187</v>
      </c>
      <c r="F128" s="193" t="s">
        <v>188</v>
      </c>
      <c r="G128" s="194" t="s">
        <v>124</v>
      </c>
      <c r="H128" s="195">
        <v>120</v>
      </c>
      <c r="I128" s="196"/>
      <c r="J128" s="197">
        <f>ROUND(I128*H128,2)</f>
        <v>0</v>
      </c>
      <c r="K128" s="198"/>
      <c r="L128" s="42"/>
      <c r="M128" s="199" t="s">
        <v>19</v>
      </c>
      <c r="N128" s="200" t="s">
        <v>42</v>
      </c>
      <c r="O128" s="8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3" t="s">
        <v>117</v>
      </c>
      <c r="AT128" s="203" t="s">
        <v>113</v>
      </c>
      <c r="AU128" s="203" t="s">
        <v>78</v>
      </c>
      <c r="AY128" s="15" t="s">
        <v>112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5" t="s">
        <v>78</v>
      </c>
      <c r="BK128" s="204">
        <f>ROUND(I128*H128,2)</f>
        <v>0</v>
      </c>
      <c r="BL128" s="15" t="s">
        <v>117</v>
      </c>
      <c r="BM128" s="203" t="s">
        <v>189</v>
      </c>
    </row>
    <row r="129" s="2" customFormat="1">
      <c r="A129" s="36"/>
      <c r="B129" s="37"/>
      <c r="C129" s="38"/>
      <c r="D129" s="205" t="s">
        <v>119</v>
      </c>
      <c r="E129" s="38"/>
      <c r="F129" s="206" t="s">
        <v>188</v>
      </c>
      <c r="G129" s="38"/>
      <c r="H129" s="38"/>
      <c r="I129" s="207"/>
      <c r="J129" s="38"/>
      <c r="K129" s="38"/>
      <c r="L129" s="42"/>
      <c r="M129" s="208"/>
      <c r="N129" s="209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119</v>
      </c>
      <c r="AU129" s="15" t="s">
        <v>78</v>
      </c>
    </row>
    <row r="130" s="11" customFormat="1" ht="25.92" customHeight="1">
      <c r="A130" s="11"/>
      <c r="B130" s="177"/>
      <c r="C130" s="178"/>
      <c r="D130" s="179" t="s">
        <v>70</v>
      </c>
      <c r="E130" s="180" t="s">
        <v>190</v>
      </c>
      <c r="F130" s="180" t="s">
        <v>191</v>
      </c>
      <c r="G130" s="178"/>
      <c r="H130" s="178"/>
      <c r="I130" s="181"/>
      <c r="J130" s="182">
        <f>BK130</f>
        <v>0</v>
      </c>
      <c r="K130" s="178"/>
      <c r="L130" s="183"/>
      <c r="M130" s="184"/>
      <c r="N130" s="185"/>
      <c r="O130" s="185"/>
      <c r="P130" s="186">
        <f>SUM(P131:P162)</f>
        <v>0</v>
      </c>
      <c r="Q130" s="185"/>
      <c r="R130" s="186">
        <f>SUM(R131:R162)</f>
        <v>0</v>
      </c>
      <c r="S130" s="185"/>
      <c r="T130" s="187">
        <f>SUM(T131:T162)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88" t="s">
        <v>78</v>
      </c>
      <c r="AT130" s="189" t="s">
        <v>70</v>
      </c>
      <c r="AU130" s="189" t="s">
        <v>71</v>
      </c>
      <c r="AY130" s="188" t="s">
        <v>112</v>
      </c>
      <c r="BK130" s="190">
        <f>SUM(BK131:BK162)</f>
        <v>0</v>
      </c>
    </row>
    <row r="131" s="2" customFormat="1" ht="16.5" customHeight="1">
      <c r="A131" s="36"/>
      <c r="B131" s="37"/>
      <c r="C131" s="191" t="s">
        <v>192</v>
      </c>
      <c r="D131" s="191" t="s">
        <v>113</v>
      </c>
      <c r="E131" s="192" t="s">
        <v>193</v>
      </c>
      <c r="F131" s="193" t="s">
        <v>194</v>
      </c>
      <c r="G131" s="194" t="s">
        <v>116</v>
      </c>
      <c r="H131" s="195">
        <v>1</v>
      </c>
      <c r="I131" s="196"/>
      <c r="J131" s="197">
        <f>ROUND(I131*H131,2)</f>
        <v>0</v>
      </c>
      <c r="K131" s="198"/>
      <c r="L131" s="42"/>
      <c r="M131" s="199" t="s">
        <v>19</v>
      </c>
      <c r="N131" s="200" t="s">
        <v>42</v>
      </c>
      <c r="O131" s="8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3" t="s">
        <v>117</v>
      </c>
      <c r="AT131" s="203" t="s">
        <v>113</v>
      </c>
      <c r="AU131" s="203" t="s">
        <v>78</v>
      </c>
      <c r="AY131" s="15" t="s">
        <v>112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5" t="s">
        <v>78</v>
      </c>
      <c r="BK131" s="204">
        <f>ROUND(I131*H131,2)</f>
        <v>0</v>
      </c>
      <c r="BL131" s="15" t="s">
        <v>117</v>
      </c>
      <c r="BM131" s="203" t="s">
        <v>195</v>
      </c>
    </row>
    <row r="132" s="2" customFormat="1">
      <c r="A132" s="36"/>
      <c r="B132" s="37"/>
      <c r="C132" s="38"/>
      <c r="D132" s="205" t="s">
        <v>119</v>
      </c>
      <c r="E132" s="38"/>
      <c r="F132" s="206" t="s">
        <v>194</v>
      </c>
      <c r="G132" s="38"/>
      <c r="H132" s="38"/>
      <c r="I132" s="207"/>
      <c r="J132" s="38"/>
      <c r="K132" s="38"/>
      <c r="L132" s="42"/>
      <c r="M132" s="208"/>
      <c r="N132" s="20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119</v>
      </c>
      <c r="AU132" s="15" t="s">
        <v>78</v>
      </c>
    </row>
    <row r="133" s="2" customFormat="1" ht="16.5" customHeight="1">
      <c r="A133" s="36"/>
      <c r="B133" s="37"/>
      <c r="C133" s="191" t="s">
        <v>196</v>
      </c>
      <c r="D133" s="191" t="s">
        <v>113</v>
      </c>
      <c r="E133" s="192" t="s">
        <v>197</v>
      </c>
      <c r="F133" s="193" t="s">
        <v>198</v>
      </c>
      <c r="G133" s="194" t="s">
        <v>116</v>
      </c>
      <c r="H133" s="195">
        <v>2</v>
      </c>
      <c r="I133" s="196"/>
      <c r="J133" s="197">
        <f>ROUND(I133*H133,2)</f>
        <v>0</v>
      </c>
      <c r="K133" s="198"/>
      <c r="L133" s="42"/>
      <c r="M133" s="199" t="s">
        <v>19</v>
      </c>
      <c r="N133" s="200" t="s">
        <v>42</v>
      </c>
      <c r="O133" s="8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3" t="s">
        <v>117</v>
      </c>
      <c r="AT133" s="203" t="s">
        <v>113</v>
      </c>
      <c r="AU133" s="203" t="s">
        <v>78</v>
      </c>
      <c r="AY133" s="15" t="s">
        <v>112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5" t="s">
        <v>78</v>
      </c>
      <c r="BK133" s="204">
        <f>ROUND(I133*H133,2)</f>
        <v>0</v>
      </c>
      <c r="BL133" s="15" t="s">
        <v>117</v>
      </c>
      <c r="BM133" s="203" t="s">
        <v>199</v>
      </c>
    </row>
    <row r="134" s="2" customFormat="1">
      <c r="A134" s="36"/>
      <c r="B134" s="37"/>
      <c r="C134" s="38"/>
      <c r="D134" s="205" t="s">
        <v>119</v>
      </c>
      <c r="E134" s="38"/>
      <c r="F134" s="206" t="s">
        <v>198</v>
      </c>
      <c r="G134" s="38"/>
      <c r="H134" s="38"/>
      <c r="I134" s="207"/>
      <c r="J134" s="38"/>
      <c r="K134" s="38"/>
      <c r="L134" s="42"/>
      <c r="M134" s="208"/>
      <c r="N134" s="20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119</v>
      </c>
      <c r="AU134" s="15" t="s">
        <v>78</v>
      </c>
    </row>
    <row r="135" s="2" customFormat="1" ht="16.5" customHeight="1">
      <c r="A135" s="36"/>
      <c r="B135" s="37"/>
      <c r="C135" s="191" t="s">
        <v>200</v>
      </c>
      <c r="D135" s="191" t="s">
        <v>113</v>
      </c>
      <c r="E135" s="192" t="s">
        <v>201</v>
      </c>
      <c r="F135" s="193" t="s">
        <v>202</v>
      </c>
      <c r="G135" s="194" t="s">
        <v>116</v>
      </c>
      <c r="H135" s="195">
        <v>2</v>
      </c>
      <c r="I135" s="196"/>
      <c r="J135" s="197">
        <f>ROUND(I135*H135,2)</f>
        <v>0</v>
      </c>
      <c r="K135" s="198"/>
      <c r="L135" s="42"/>
      <c r="M135" s="199" t="s">
        <v>19</v>
      </c>
      <c r="N135" s="200" t="s">
        <v>42</v>
      </c>
      <c r="O135" s="8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3" t="s">
        <v>117</v>
      </c>
      <c r="AT135" s="203" t="s">
        <v>113</v>
      </c>
      <c r="AU135" s="203" t="s">
        <v>78</v>
      </c>
      <c r="AY135" s="15" t="s">
        <v>112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5" t="s">
        <v>78</v>
      </c>
      <c r="BK135" s="204">
        <f>ROUND(I135*H135,2)</f>
        <v>0</v>
      </c>
      <c r="BL135" s="15" t="s">
        <v>117</v>
      </c>
      <c r="BM135" s="203" t="s">
        <v>203</v>
      </c>
    </row>
    <row r="136" s="2" customFormat="1">
      <c r="A136" s="36"/>
      <c r="B136" s="37"/>
      <c r="C136" s="38"/>
      <c r="D136" s="205" t="s">
        <v>119</v>
      </c>
      <c r="E136" s="38"/>
      <c r="F136" s="206" t="s">
        <v>202</v>
      </c>
      <c r="G136" s="38"/>
      <c r="H136" s="38"/>
      <c r="I136" s="207"/>
      <c r="J136" s="38"/>
      <c r="K136" s="38"/>
      <c r="L136" s="42"/>
      <c r="M136" s="208"/>
      <c r="N136" s="20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119</v>
      </c>
      <c r="AU136" s="15" t="s">
        <v>78</v>
      </c>
    </row>
    <row r="137" s="2" customFormat="1" ht="16.5" customHeight="1">
      <c r="A137" s="36"/>
      <c r="B137" s="37"/>
      <c r="C137" s="191" t="s">
        <v>7</v>
      </c>
      <c r="D137" s="191" t="s">
        <v>113</v>
      </c>
      <c r="E137" s="192" t="s">
        <v>204</v>
      </c>
      <c r="F137" s="193" t="s">
        <v>205</v>
      </c>
      <c r="G137" s="194" t="s">
        <v>116</v>
      </c>
      <c r="H137" s="195">
        <v>2</v>
      </c>
      <c r="I137" s="196"/>
      <c r="J137" s="197">
        <f>ROUND(I137*H137,2)</f>
        <v>0</v>
      </c>
      <c r="K137" s="198"/>
      <c r="L137" s="42"/>
      <c r="M137" s="199" t="s">
        <v>19</v>
      </c>
      <c r="N137" s="200" t="s">
        <v>42</v>
      </c>
      <c r="O137" s="8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3" t="s">
        <v>117</v>
      </c>
      <c r="AT137" s="203" t="s">
        <v>113</v>
      </c>
      <c r="AU137" s="203" t="s">
        <v>78</v>
      </c>
      <c r="AY137" s="15" t="s">
        <v>112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5" t="s">
        <v>78</v>
      </c>
      <c r="BK137" s="204">
        <f>ROUND(I137*H137,2)</f>
        <v>0</v>
      </c>
      <c r="BL137" s="15" t="s">
        <v>117</v>
      </c>
      <c r="BM137" s="203" t="s">
        <v>206</v>
      </c>
    </row>
    <row r="138" s="2" customFormat="1">
      <c r="A138" s="36"/>
      <c r="B138" s="37"/>
      <c r="C138" s="38"/>
      <c r="D138" s="205" t="s">
        <v>119</v>
      </c>
      <c r="E138" s="38"/>
      <c r="F138" s="206" t="s">
        <v>205</v>
      </c>
      <c r="G138" s="38"/>
      <c r="H138" s="38"/>
      <c r="I138" s="207"/>
      <c r="J138" s="38"/>
      <c r="K138" s="38"/>
      <c r="L138" s="42"/>
      <c r="M138" s="208"/>
      <c r="N138" s="20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119</v>
      </c>
      <c r="AU138" s="15" t="s">
        <v>78</v>
      </c>
    </row>
    <row r="139" s="2" customFormat="1" ht="16.5" customHeight="1">
      <c r="A139" s="36"/>
      <c r="B139" s="37"/>
      <c r="C139" s="191" t="s">
        <v>207</v>
      </c>
      <c r="D139" s="191" t="s">
        <v>113</v>
      </c>
      <c r="E139" s="192" t="s">
        <v>208</v>
      </c>
      <c r="F139" s="193" t="s">
        <v>209</v>
      </c>
      <c r="G139" s="194" t="s">
        <v>116</v>
      </c>
      <c r="H139" s="195">
        <v>1</v>
      </c>
      <c r="I139" s="196"/>
      <c r="J139" s="197">
        <f>ROUND(I139*H139,2)</f>
        <v>0</v>
      </c>
      <c r="K139" s="198"/>
      <c r="L139" s="42"/>
      <c r="M139" s="199" t="s">
        <v>19</v>
      </c>
      <c r="N139" s="200" t="s">
        <v>42</v>
      </c>
      <c r="O139" s="8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3" t="s">
        <v>117</v>
      </c>
      <c r="AT139" s="203" t="s">
        <v>113</v>
      </c>
      <c r="AU139" s="203" t="s">
        <v>78</v>
      </c>
      <c r="AY139" s="15" t="s">
        <v>112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5" t="s">
        <v>78</v>
      </c>
      <c r="BK139" s="204">
        <f>ROUND(I139*H139,2)</f>
        <v>0</v>
      </c>
      <c r="BL139" s="15" t="s">
        <v>117</v>
      </c>
      <c r="BM139" s="203" t="s">
        <v>210</v>
      </c>
    </row>
    <row r="140" s="2" customFormat="1">
      <c r="A140" s="36"/>
      <c r="B140" s="37"/>
      <c r="C140" s="38"/>
      <c r="D140" s="205" t="s">
        <v>119</v>
      </c>
      <c r="E140" s="38"/>
      <c r="F140" s="206" t="s">
        <v>209</v>
      </c>
      <c r="G140" s="38"/>
      <c r="H140" s="38"/>
      <c r="I140" s="207"/>
      <c r="J140" s="38"/>
      <c r="K140" s="38"/>
      <c r="L140" s="42"/>
      <c r="M140" s="208"/>
      <c r="N140" s="20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119</v>
      </c>
      <c r="AU140" s="15" t="s">
        <v>78</v>
      </c>
    </row>
    <row r="141" s="2" customFormat="1" ht="16.5" customHeight="1">
      <c r="A141" s="36"/>
      <c r="B141" s="37"/>
      <c r="C141" s="191" t="s">
        <v>211</v>
      </c>
      <c r="D141" s="191" t="s">
        <v>113</v>
      </c>
      <c r="E141" s="192" t="s">
        <v>212</v>
      </c>
      <c r="F141" s="193" t="s">
        <v>213</v>
      </c>
      <c r="G141" s="194" t="s">
        <v>214</v>
      </c>
      <c r="H141" s="195">
        <v>50</v>
      </c>
      <c r="I141" s="196"/>
      <c r="J141" s="197">
        <f>ROUND(I141*H141,2)</f>
        <v>0</v>
      </c>
      <c r="K141" s="198"/>
      <c r="L141" s="42"/>
      <c r="M141" s="199" t="s">
        <v>19</v>
      </c>
      <c r="N141" s="200" t="s">
        <v>42</v>
      </c>
      <c r="O141" s="8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3" t="s">
        <v>117</v>
      </c>
      <c r="AT141" s="203" t="s">
        <v>113</v>
      </c>
      <c r="AU141" s="203" t="s">
        <v>78</v>
      </c>
      <c r="AY141" s="15" t="s">
        <v>112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5" t="s">
        <v>78</v>
      </c>
      <c r="BK141" s="204">
        <f>ROUND(I141*H141,2)</f>
        <v>0</v>
      </c>
      <c r="BL141" s="15" t="s">
        <v>117</v>
      </c>
      <c r="BM141" s="203" t="s">
        <v>215</v>
      </c>
    </row>
    <row r="142" s="2" customFormat="1">
      <c r="A142" s="36"/>
      <c r="B142" s="37"/>
      <c r="C142" s="38"/>
      <c r="D142" s="205" t="s">
        <v>119</v>
      </c>
      <c r="E142" s="38"/>
      <c r="F142" s="206" t="s">
        <v>213</v>
      </c>
      <c r="G142" s="38"/>
      <c r="H142" s="38"/>
      <c r="I142" s="207"/>
      <c r="J142" s="38"/>
      <c r="K142" s="38"/>
      <c r="L142" s="42"/>
      <c r="M142" s="208"/>
      <c r="N142" s="20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119</v>
      </c>
      <c r="AU142" s="15" t="s">
        <v>78</v>
      </c>
    </row>
    <row r="143" s="2" customFormat="1" ht="16.5" customHeight="1">
      <c r="A143" s="36"/>
      <c r="B143" s="37"/>
      <c r="C143" s="191" t="s">
        <v>216</v>
      </c>
      <c r="D143" s="191" t="s">
        <v>113</v>
      </c>
      <c r="E143" s="192" t="s">
        <v>217</v>
      </c>
      <c r="F143" s="193" t="s">
        <v>218</v>
      </c>
      <c r="G143" s="194" t="s">
        <v>214</v>
      </c>
      <c r="H143" s="195">
        <v>50</v>
      </c>
      <c r="I143" s="196"/>
      <c r="J143" s="197">
        <f>ROUND(I143*H143,2)</f>
        <v>0</v>
      </c>
      <c r="K143" s="198"/>
      <c r="L143" s="42"/>
      <c r="M143" s="199" t="s">
        <v>19</v>
      </c>
      <c r="N143" s="200" t="s">
        <v>42</v>
      </c>
      <c r="O143" s="8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3" t="s">
        <v>117</v>
      </c>
      <c r="AT143" s="203" t="s">
        <v>113</v>
      </c>
      <c r="AU143" s="203" t="s">
        <v>78</v>
      </c>
      <c r="AY143" s="15" t="s">
        <v>112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5" t="s">
        <v>78</v>
      </c>
      <c r="BK143" s="204">
        <f>ROUND(I143*H143,2)</f>
        <v>0</v>
      </c>
      <c r="BL143" s="15" t="s">
        <v>117</v>
      </c>
      <c r="BM143" s="203" t="s">
        <v>219</v>
      </c>
    </row>
    <row r="144" s="2" customFormat="1">
      <c r="A144" s="36"/>
      <c r="B144" s="37"/>
      <c r="C144" s="38"/>
      <c r="D144" s="205" t="s">
        <v>119</v>
      </c>
      <c r="E144" s="38"/>
      <c r="F144" s="206" t="s">
        <v>218</v>
      </c>
      <c r="G144" s="38"/>
      <c r="H144" s="38"/>
      <c r="I144" s="207"/>
      <c r="J144" s="38"/>
      <c r="K144" s="38"/>
      <c r="L144" s="42"/>
      <c r="M144" s="208"/>
      <c r="N144" s="209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119</v>
      </c>
      <c r="AU144" s="15" t="s">
        <v>78</v>
      </c>
    </row>
    <row r="145" s="2" customFormat="1" ht="16.5" customHeight="1">
      <c r="A145" s="36"/>
      <c r="B145" s="37"/>
      <c r="C145" s="191" t="s">
        <v>220</v>
      </c>
      <c r="D145" s="191" t="s">
        <v>113</v>
      </c>
      <c r="E145" s="192" t="s">
        <v>221</v>
      </c>
      <c r="F145" s="193" t="s">
        <v>222</v>
      </c>
      <c r="G145" s="194" t="s">
        <v>214</v>
      </c>
      <c r="H145" s="195">
        <v>50</v>
      </c>
      <c r="I145" s="196"/>
      <c r="J145" s="197">
        <f>ROUND(I145*H145,2)</f>
        <v>0</v>
      </c>
      <c r="K145" s="198"/>
      <c r="L145" s="42"/>
      <c r="M145" s="199" t="s">
        <v>19</v>
      </c>
      <c r="N145" s="200" t="s">
        <v>42</v>
      </c>
      <c r="O145" s="8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3" t="s">
        <v>117</v>
      </c>
      <c r="AT145" s="203" t="s">
        <v>113</v>
      </c>
      <c r="AU145" s="203" t="s">
        <v>78</v>
      </c>
      <c r="AY145" s="15" t="s">
        <v>112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5" t="s">
        <v>78</v>
      </c>
      <c r="BK145" s="204">
        <f>ROUND(I145*H145,2)</f>
        <v>0</v>
      </c>
      <c r="BL145" s="15" t="s">
        <v>117</v>
      </c>
      <c r="BM145" s="203" t="s">
        <v>223</v>
      </c>
    </row>
    <row r="146" s="2" customFormat="1">
      <c r="A146" s="36"/>
      <c r="B146" s="37"/>
      <c r="C146" s="38"/>
      <c r="D146" s="205" t="s">
        <v>119</v>
      </c>
      <c r="E146" s="38"/>
      <c r="F146" s="206" t="s">
        <v>222</v>
      </c>
      <c r="G146" s="38"/>
      <c r="H146" s="38"/>
      <c r="I146" s="207"/>
      <c r="J146" s="38"/>
      <c r="K146" s="38"/>
      <c r="L146" s="42"/>
      <c r="M146" s="208"/>
      <c r="N146" s="20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119</v>
      </c>
      <c r="AU146" s="15" t="s">
        <v>78</v>
      </c>
    </row>
    <row r="147" s="2" customFormat="1" ht="16.5" customHeight="1">
      <c r="A147" s="36"/>
      <c r="B147" s="37"/>
      <c r="C147" s="191" t="s">
        <v>224</v>
      </c>
      <c r="D147" s="191" t="s">
        <v>113</v>
      </c>
      <c r="E147" s="192" t="s">
        <v>225</v>
      </c>
      <c r="F147" s="193" t="s">
        <v>226</v>
      </c>
      <c r="G147" s="194" t="s">
        <v>214</v>
      </c>
      <c r="H147" s="195">
        <v>15</v>
      </c>
      <c r="I147" s="196"/>
      <c r="J147" s="197">
        <f>ROUND(I147*H147,2)</f>
        <v>0</v>
      </c>
      <c r="K147" s="198"/>
      <c r="L147" s="42"/>
      <c r="M147" s="199" t="s">
        <v>19</v>
      </c>
      <c r="N147" s="200" t="s">
        <v>42</v>
      </c>
      <c r="O147" s="8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3" t="s">
        <v>117</v>
      </c>
      <c r="AT147" s="203" t="s">
        <v>113</v>
      </c>
      <c r="AU147" s="203" t="s">
        <v>78</v>
      </c>
      <c r="AY147" s="15" t="s">
        <v>112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5" t="s">
        <v>78</v>
      </c>
      <c r="BK147" s="204">
        <f>ROUND(I147*H147,2)</f>
        <v>0</v>
      </c>
      <c r="BL147" s="15" t="s">
        <v>117</v>
      </c>
      <c r="BM147" s="203" t="s">
        <v>227</v>
      </c>
    </row>
    <row r="148" s="2" customFormat="1">
      <c r="A148" s="36"/>
      <c r="B148" s="37"/>
      <c r="C148" s="38"/>
      <c r="D148" s="205" t="s">
        <v>119</v>
      </c>
      <c r="E148" s="38"/>
      <c r="F148" s="206" t="s">
        <v>226</v>
      </c>
      <c r="G148" s="38"/>
      <c r="H148" s="38"/>
      <c r="I148" s="207"/>
      <c r="J148" s="38"/>
      <c r="K148" s="38"/>
      <c r="L148" s="42"/>
      <c r="M148" s="208"/>
      <c r="N148" s="20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119</v>
      </c>
      <c r="AU148" s="15" t="s">
        <v>78</v>
      </c>
    </row>
    <row r="149" s="2" customFormat="1" ht="16.5" customHeight="1">
      <c r="A149" s="36"/>
      <c r="B149" s="37"/>
      <c r="C149" s="191" t="s">
        <v>228</v>
      </c>
      <c r="D149" s="191" t="s">
        <v>113</v>
      </c>
      <c r="E149" s="192" t="s">
        <v>229</v>
      </c>
      <c r="F149" s="193" t="s">
        <v>230</v>
      </c>
      <c r="G149" s="194" t="s">
        <v>124</v>
      </c>
      <c r="H149" s="195">
        <v>46</v>
      </c>
      <c r="I149" s="196"/>
      <c r="J149" s="197">
        <f>ROUND(I149*H149,2)</f>
        <v>0</v>
      </c>
      <c r="K149" s="198"/>
      <c r="L149" s="42"/>
      <c r="M149" s="199" t="s">
        <v>19</v>
      </c>
      <c r="N149" s="200" t="s">
        <v>42</v>
      </c>
      <c r="O149" s="8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3" t="s">
        <v>117</v>
      </c>
      <c r="AT149" s="203" t="s">
        <v>113</v>
      </c>
      <c r="AU149" s="203" t="s">
        <v>78</v>
      </c>
      <c r="AY149" s="15" t="s">
        <v>112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5" t="s">
        <v>78</v>
      </c>
      <c r="BK149" s="204">
        <f>ROUND(I149*H149,2)</f>
        <v>0</v>
      </c>
      <c r="BL149" s="15" t="s">
        <v>117</v>
      </c>
      <c r="BM149" s="203" t="s">
        <v>231</v>
      </c>
    </row>
    <row r="150" s="2" customFormat="1">
      <c r="A150" s="36"/>
      <c r="B150" s="37"/>
      <c r="C150" s="38"/>
      <c r="D150" s="205" t="s">
        <v>119</v>
      </c>
      <c r="E150" s="38"/>
      <c r="F150" s="206" t="s">
        <v>230</v>
      </c>
      <c r="G150" s="38"/>
      <c r="H150" s="38"/>
      <c r="I150" s="207"/>
      <c r="J150" s="38"/>
      <c r="K150" s="38"/>
      <c r="L150" s="42"/>
      <c r="M150" s="208"/>
      <c r="N150" s="209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119</v>
      </c>
      <c r="AU150" s="15" t="s">
        <v>78</v>
      </c>
    </row>
    <row r="151" s="2" customFormat="1" ht="16.5" customHeight="1">
      <c r="A151" s="36"/>
      <c r="B151" s="37"/>
      <c r="C151" s="191" t="s">
        <v>232</v>
      </c>
      <c r="D151" s="191" t="s">
        <v>113</v>
      </c>
      <c r="E151" s="192" t="s">
        <v>233</v>
      </c>
      <c r="F151" s="193" t="s">
        <v>234</v>
      </c>
      <c r="G151" s="194" t="s">
        <v>124</v>
      </c>
      <c r="H151" s="195">
        <v>48</v>
      </c>
      <c r="I151" s="196"/>
      <c r="J151" s="197">
        <f>ROUND(I151*H151,2)</f>
        <v>0</v>
      </c>
      <c r="K151" s="198"/>
      <c r="L151" s="42"/>
      <c r="M151" s="199" t="s">
        <v>19</v>
      </c>
      <c r="N151" s="200" t="s">
        <v>42</v>
      </c>
      <c r="O151" s="8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3" t="s">
        <v>117</v>
      </c>
      <c r="AT151" s="203" t="s">
        <v>113</v>
      </c>
      <c r="AU151" s="203" t="s">
        <v>78</v>
      </c>
      <c r="AY151" s="15" t="s">
        <v>112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5" t="s">
        <v>78</v>
      </c>
      <c r="BK151" s="204">
        <f>ROUND(I151*H151,2)</f>
        <v>0</v>
      </c>
      <c r="BL151" s="15" t="s">
        <v>117</v>
      </c>
      <c r="BM151" s="203" t="s">
        <v>235</v>
      </c>
    </row>
    <row r="152" s="2" customFormat="1">
      <c r="A152" s="36"/>
      <c r="B152" s="37"/>
      <c r="C152" s="38"/>
      <c r="D152" s="205" t="s">
        <v>119</v>
      </c>
      <c r="E152" s="38"/>
      <c r="F152" s="206" t="s">
        <v>234</v>
      </c>
      <c r="G152" s="38"/>
      <c r="H152" s="38"/>
      <c r="I152" s="207"/>
      <c r="J152" s="38"/>
      <c r="K152" s="38"/>
      <c r="L152" s="42"/>
      <c r="M152" s="208"/>
      <c r="N152" s="209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119</v>
      </c>
      <c r="AU152" s="15" t="s">
        <v>78</v>
      </c>
    </row>
    <row r="153" s="2" customFormat="1" ht="16.5" customHeight="1">
      <c r="A153" s="36"/>
      <c r="B153" s="37"/>
      <c r="C153" s="191" t="s">
        <v>236</v>
      </c>
      <c r="D153" s="191" t="s">
        <v>113</v>
      </c>
      <c r="E153" s="192" t="s">
        <v>237</v>
      </c>
      <c r="F153" s="193" t="s">
        <v>238</v>
      </c>
      <c r="G153" s="194" t="s">
        <v>124</v>
      </c>
      <c r="H153" s="195">
        <v>6</v>
      </c>
      <c r="I153" s="196"/>
      <c r="J153" s="197">
        <f>ROUND(I153*H153,2)</f>
        <v>0</v>
      </c>
      <c r="K153" s="198"/>
      <c r="L153" s="42"/>
      <c r="M153" s="199" t="s">
        <v>19</v>
      </c>
      <c r="N153" s="200" t="s">
        <v>42</v>
      </c>
      <c r="O153" s="8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3" t="s">
        <v>117</v>
      </c>
      <c r="AT153" s="203" t="s">
        <v>113</v>
      </c>
      <c r="AU153" s="203" t="s">
        <v>78</v>
      </c>
      <c r="AY153" s="15" t="s">
        <v>112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5" t="s">
        <v>78</v>
      </c>
      <c r="BK153" s="204">
        <f>ROUND(I153*H153,2)</f>
        <v>0</v>
      </c>
      <c r="BL153" s="15" t="s">
        <v>117</v>
      </c>
      <c r="BM153" s="203" t="s">
        <v>239</v>
      </c>
    </row>
    <row r="154" s="2" customFormat="1">
      <c r="A154" s="36"/>
      <c r="B154" s="37"/>
      <c r="C154" s="38"/>
      <c r="D154" s="205" t="s">
        <v>119</v>
      </c>
      <c r="E154" s="38"/>
      <c r="F154" s="206" t="s">
        <v>238</v>
      </c>
      <c r="G154" s="38"/>
      <c r="H154" s="38"/>
      <c r="I154" s="207"/>
      <c r="J154" s="38"/>
      <c r="K154" s="38"/>
      <c r="L154" s="42"/>
      <c r="M154" s="208"/>
      <c r="N154" s="209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119</v>
      </c>
      <c r="AU154" s="15" t="s">
        <v>78</v>
      </c>
    </row>
    <row r="155" s="2" customFormat="1" ht="16.5" customHeight="1">
      <c r="A155" s="36"/>
      <c r="B155" s="37"/>
      <c r="C155" s="191" t="s">
        <v>240</v>
      </c>
      <c r="D155" s="191" t="s">
        <v>113</v>
      </c>
      <c r="E155" s="192" t="s">
        <v>241</v>
      </c>
      <c r="F155" s="193" t="s">
        <v>242</v>
      </c>
      <c r="G155" s="194" t="s">
        <v>124</v>
      </c>
      <c r="H155" s="195">
        <v>4</v>
      </c>
      <c r="I155" s="196"/>
      <c r="J155" s="197">
        <f>ROUND(I155*H155,2)</f>
        <v>0</v>
      </c>
      <c r="K155" s="198"/>
      <c r="L155" s="42"/>
      <c r="M155" s="199" t="s">
        <v>19</v>
      </c>
      <c r="N155" s="200" t="s">
        <v>42</v>
      </c>
      <c r="O155" s="8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3" t="s">
        <v>117</v>
      </c>
      <c r="AT155" s="203" t="s">
        <v>113</v>
      </c>
      <c r="AU155" s="203" t="s">
        <v>78</v>
      </c>
      <c r="AY155" s="15" t="s">
        <v>112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5" t="s">
        <v>78</v>
      </c>
      <c r="BK155" s="204">
        <f>ROUND(I155*H155,2)</f>
        <v>0</v>
      </c>
      <c r="BL155" s="15" t="s">
        <v>117</v>
      </c>
      <c r="BM155" s="203" t="s">
        <v>243</v>
      </c>
    </row>
    <row r="156" s="2" customFormat="1">
      <c r="A156" s="36"/>
      <c r="B156" s="37"/>
      <c r="C156" s="38"/>
      <c r="D156" s="205" t="s">
        <v>119</v>
      </c>
      <c r="E156" s="38"/>
      <c r="F156" s="206" t="s">
        <v>242</v>
      </c>
      <c r="G156" s="38"/>
      <c r="H156" s="38"/>
      <c r="I156" s="207"/>
      <c r="J156" s="38"/>
      <c r="K156" s="38"/>
      <c r="L156" s="42"/>
      <c r="M156" s="208"/>
      <c r="N156" s="20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119</v>
      </c>
      <c r="AU156" s="15" t="s">
        <v>78</v>
      </c>
    </row>
    <row r="157" s="2" customFormat="1" ht="16.5" customHeight="1">
      <c r="A157" s="36"/>
      <c r="B157" s="37"/>
      <c r="C157" s="191" t="s">
        <v>244</v>
      </c>
      <c r="D157" s="191" t="s">
        <v>113</v>
      </c>
      <c r="E157" s="192" t="s">
        <v>245</v>
      </c>
      <c r="F157" s="193" t="s">
        <v>246</v>
      </c>
      <c r="G157" s="194" t="s">
        <v>124</v>
      </c>
      <c r="H157" s="195">
        <v>4</v>
      </c>
      <c r="I157" s="196"/>
      <c r="J157" s="197">
        <f>ROUND(I157*H157,2)</f>
        <v>0</v>
      </c>
      <c r="K157" s="198"/>
      <c r="L157" s="42"/>
      <c r="M157" s="199" t="s">
        <v>19</v>
      </c>
      <c r="N157" s="200" t="s">
        <v>42</v>
      </c>
      <c r="O157" s="82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3" t="s">
        <v>117</v>
      </c>
      <c r="AT157" s="203" t="s">
        <v>113</v>
      </c>
      <c r="AU157" s="203" t="s">
        <v>78</v>
      </c>
      <c r="AY157" s="15" t="s">
        <v>112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5" t="s">
        <v>78</v>
      </c>
      <c r="BK157" s="204">
        <f>ROUND(I157*H157,2)</f>
        <v>0</v>
      </c>
      <c r="BL157" s="15" t="s">
        <v>117</v>
      </c>
      <c r="BM157" s="203" t="s">
        <v>247</v>
      </c>
    </row>
    <row r="158" s="2" customFormat="1">
      <c r="A158" s="36"/>
      <c r="B158" s="37"/>
      <c r="C158" s="38"/>
      <c r="D158" s="205" t="s">
        <v>119</v>
      </c>
      <c r="E158" s="38"/>
      <c r="F158" s="206" t="s">
        <v>246</v>
      </c>
      <c r="G158" s="38"/>
      <c r="H158" s="38"/>
      <c r="I158" s="207"/>
      <c r="J158" s="38"/>
      <c r="K158" s="38"/>
      <c r="L158" s="42"/>
      <c r="M158" s="208"/>
      <c r="N158" s="20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119</v>
      </c>
      <c r="AU158" s="15" t="s">
        <v>78</v>
      </c>
    </row>
    <row r="159" s="2" customFormat="1" ht="16.5" customHeight="1">
      <c r="A159" s="36"/>
      <c r="B159" s="37"/>
      <c r="C159" s="191" t="s">
        <v>248</v>
      </c>
      <c r="D159" s="191" t="s">
        <v>113</v>
      </c>
      <c r="E159" s="192" t="s">
        <v>249</v>
      </c>
      <c r="F159" s="193" t="s">
        <v>250</v>
      </c>
      <c r="G159" s="194" t="s">
        <v>124</v>
      </c>
      <c r="H159" s="195">
        <v>4</v>
      </c>
      <c r="I159" s="196"/>
      <c r="J159" s="197">
        <f>ROUND(I159*H159,2)</f>
        <v>0</v>
      </c>
      <c r="K159" s="198"/>
      <c r="L159" s="42"/>
      <c r="M159" s="199" t="s">
        <v>19</v>
      </c>
      <c r="N159" s="200" t="s">
        <v>42</v>
      </c>
      <c r="O159" s="82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3" t="s">
        <v>117</v>
      </c>
      <c r="AT159" s="203" t="s">
        <v>113</v>
      </c>
      <c r="AU159" s="203" t="s">
        <v>78</v>
      </c>
      <c r="AY159" s="15" t="s">
        <v>112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5" t="s">
        <v>78</v>
      </c>
      <c r="BK159" s="204">
        <f>ROUND(I159*H159,2)</f>
        <v>0</v>
      </c>
      <c r="BL159" s="15" t="s">
        <v>117</v>
      </c>
      <c r="BM159" s="203" t="s">
        <v>251</v>
      </c>
    </row>
    <row r="160" s="2" customFormat="1">
      <c r="A160" s="36"/>
      <c r="B160" s="37"/>
      <c r="C160" s="38"/>
      <c r="D160" s="205" t="s">
        <v>119</v>
      </c>
      <c r="E160" s="38"/>
      <c r="F160" s="206" t="s">
        <v>250</v>
      </c>
      <c r="G160" s="38"/>
      <c r="H160" s="38"/>
      <c r="I160" s="207"/>
      <c r="J160" s="38"/>
      <c r="K160" s="38"/>
      <c r="L160" s="42"/>
      <c r="M160" s="208"/>
      <c r="N160" s="20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119</v>
      </c>
      <c r="AU160" s="15" t="s">
        <v>78</v>
      </c>
    </row>
    <row r="161" s="2" customFormat="1" ht="16.5" customHeight="1">
      <c r="A161" s="36"/>
      <c r="B161" s="37"/>
      <c r="C161" s="191" t="s">
        <v>252</v>
      </c>
      <c r="D161" s="191" t="s">
        <v>113</v>
      </c>
      <c r="E161" s="192" t="s">
        <v>253</v>
      </c>
      <c r="F161" s="193" t="s">
        <v>254</v>
      </c>
      <c r="G161" s="194" t="s">
        <v>116</v>
      </c>
      <c r="H161" s="195">
        <v>1</v>
      </c>
      <c r="I161" s="196"/>
      <c r="J161" s="197">
        <f>ROUND(I161*H161,2)</f>
        <v>0</v>
      </c>
      <c r="K161" s="198"/>
      <c r="L161" s="42"/>
      <c r="M161" s="199" t="s">
        <v>19</v>
      </c>
      <c r="N161" s="200" t="s">
        <v>42</v>
      </c>
      <c r="O161" s="8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3" t="s">
        <v>117</v>
      </c>
      <c r="AT161" s="203" t="s">
        <v>113</v>
      </c>
      <c r="AU161" s="203" t="s">
        <v>78</v>
      </c>
      <c r="AY161" s="15" t="s">
        <v>112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5" t="s">
        <v>78</v>
      </c>
      <c r="BK161" s="204">
        <f>ROUND(I161*H161,2)</f>
        <v>0</v>
      </c>
      <c r="BL161" s="15" t="s">
        <v>117</v>
      </c>
      <c r="BM161" s="203" t="s">
        <v>255</v>
      </c>
    </row>
    <row r="162" s="2" customFormat="1">
      <c r="A162" s="36"/>
      <c r="B162" s="37"/>
      <c r="C162" s="38"/>
      <c r="D162" s="205" t="s">
        <v>119</v>
      </c>
      <c r="E162" s="38"/>
      <c r="F162" s="206" t="s">
        <v>254</v>
      </c>
      <c r="G162" s="38"/>
      <c r="H162" s="38"/>
      <c r="I162" s="207"/>
      <c r="J162" s="38"/>
      <c r="K162" s="38"/>
      <c r="L162" s="42"/>
      <c r="M162" s="208"/>
      <c r="N162" s="20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119</v>
      </c>
      <c r="AU162" s="15" t="s">
        <v>78</v>
      </c>
    </row>
    <row r="163" s="11" customFormat="1" ht="25.92" customHeight="1">
      <c r="A163" s="11"/>
      <c r="B163" s="177"/>
      <c r="C163" s="178"/>
      <c r="D163" s="179" t="s">
        <v>70</v>
      </c>
      <c r="E163" s="180" t="s">
        <v>256</v>
      </c>
      <c r="F163" s="180" t="s">
        <v>257</v>
      </c>
      <c r="G163" s="178"/>
      <c r="H163" s="178"/>
      <c r="I163" s="181"/>
      <c r="J163" s="182">
        <f>BK163</f>
        <v>0</v>
      </c>
      <c r="K163" s="178"/>
      <c r="L163" s="183"/>
      <c r="M163" s="184"/>
      <c r="N163" s="185"/>
      <c r="O163" s="185"/>
      <c r="P163" s="186">
        <f>SUM(P164:P223)</f>
        <v>0</v>
      </c>
      <c r="Q163" s="185"/>
      <c r="R163" s="186">
        <f>SUM(R164:R223)</f>
        <v>0</v>
      </c>
      <c r="S163" s="185"/>
      <c r="T163" s="187">
        <f>SUM(T164:T223)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88" t="s">
        <v>78</v>
      </c>
      <c r="AT163" s="189" t="s">
        <v>70</v>
      </c>
      <c r="AU163" s="189" t="s">
        <v>71</v>
      </c>
      <c r="AY163" s="188" t="s">
        <v>112</v>
      </c>
      <c r="BK163" s="190">
        <f>SUM(BK164:BK223)</f>
        <v>0</v>
      </c>
    </row>
    <row r="164" s="2" customFormat="1" ht="16.5" customHeight="1">
      <c r="A164" s="36"/>
      <c r="B164" s="37"/>
      <c r="C164" s="191" t="s">
        <v>258</v>
      </c>
      <c r="D164" s="191" t="s">
        <v>113</v>
      </c>
      <c r="E164" s="192" t="s">
        <v>259</v>
      </c>
      <c r="F164" s="193" t="s">
        <v>260</v>
      </c>
      <c r="G164" s="194" t="s">
        <v>124</v>
      </c>
      <c r="H164" s="195">
        <v>120</v>
      </c>
      <c r="I164" s="196"/>
      <c r="J164" s="197">
        <f>ROUND(I164*H164,2)</f>
        <v>0</v>
      </c>
      <c r="K164" s="198"/>
      <c r="L164" s="42"/>
      <c r="M164" s="199" t="s">
        <v>19</v>
      </c>
      <c r="N164" s="200" t="s">
        <v>42</v>
      </c>
      <c r="O164" s="8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3" t="s">
        <v>117</v>
      </c>
      <c r="AT164" s="203" t="s">
        <v>113</v>
      </c>
      <c r="AU164" s="203" t="s">
        <v>78</v>
      </c>
      <c r="AY164" s="15" t="s">
        <v>112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5" t="s">
        <v>78</v>
      </c>
      <c r="BK164" s="204">
        <f>ROUND(I164*H164,2)</f>
        <v>0</v>
      </c>
      <c r="BL164" s="15" t="s">
        <v>117</v>
      </c>
      <c r="BM164" s="203" t="s">
        <v>261</v>
      </c>
    </row>
    <row r="165" s="2" customFormat="1">
      <c r="A165" s="36"/>
      <c r="B165" s="37"/>
      <c r="C165" s="38"/>
      <c r="D165" s="205" t="s">
        <v>119</v>
      </c>
      <c r="E165" s="38"/>
      <c r="F165" s="206" t="s">
        <v>260</v>
      </c>
      <c r="G165" s="38"/>
      <c r="H165" s="38"/>
      <c r="I165" s="207"/>
      <c r="J165" s="38"/>
      <c r="K165" s="38"/>
      <c r="L165" s="42"/>
      <c r="M165" s="208"/>
      <c r="N165" s="209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119</v>
      </c>
      <c r="AU165" s="15" t="s">
        <v>78</v>
      </c>
    </row>
    <row r="166" s="2" customFormat="1" ht="16.5" customHeight="1">
      <c r="A166" s="36"/>
      <c r="B166" s="37"/>
      <c r="C166" s="191" t="s">
        <v>262</v>
      </c>
      <c r="D166" s="191" t="s">
        <v>113</v>
      </c>
      <c r="E166" s="192" t="s">
        <v>263</v>
      </c>
      <c r="F166" s="193" t="s">
        <v>264</v>
      </c>
      <c r="G166" s="194" t="s">
        <v>124</v>
      </c>
      <c r="H166" s="195">
        <v>360</v>
      </c>
      <c r="I166" s="196"/>
      <c r="J166" s="197">
        <f>ROUND(I166*H166,2)</f>
        <v>0</v>
      </c>
      <c r="K166" s="198"/>
      <c r="L166" s="42"/>
      <c r="M166" s="199" t="s">
        <v>19</v>
      </c>
      <c r="N166" s="200" t="s">
        <v>42</v>
      </c>
      <c r="O166" s="8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3" t="s">
        <v>117</v>
      </c>
      <c r="AT166" s="203" t="s">
        <v>113</v>
      </c>
      <c r="AU166" s="203" t="s">
        <v>78</v>
      </c>
      <c r="AY166" s="15" t="s">
        <v>112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5" t="s">
        <v>78</v>
      </c>
      <c r="BK166" s="204">
        <f>ROUND(I166*H166,2)</f>
        <v>0</v>
      </c>
      <c r="BL166" s="15" t="s">
        <v>117</v>
      </c>
      <c r="BM166" s="203" t="s">
        <v>265</v>
      </c>
    </row>
    <row r="167" s="2" customFormat="1">
      <c r="A167" s="36"/>
      <c r="B167" s="37"/>
      <c r="C167" s="38"/>
      <c r="D167" s="205" t="s">
        <v>119</v>
      </c>
      <c r="E167" s="38"/>
      <c r="F167" s="206" t="s">
        <v>264</v>
      </c>
      <c r="G167" s="38"/>
      <c r="H167" s="38"/>
      <c r="I167" s="207"/>
      <c r="J167" s="38"/>
      <c r="K167" s="38"/>
      <c r="L167" s="42"/>
      <c r="M167" s="208"/>
      <c r="N167" s="209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119</v>
      </c>
      <c r="AU167" s="15" t="s">
        <v>78</v>
      </c>
    </row>
    <row r="168" s="2" customFormat="1" ht="16.5" customHeight="1">
      <c r="A168" s="36"/>
      <c r="B168" s="37"/>
      <c r="C168" s="191" t="s">
        <v>266</v>
      </c>
      <c r="D168" s="191" t="s">
        <v>113</v>
      </c>
      <c r="E168" s="192" t="s">
        <v>267</v>
      </c>
      <c r="F168" s="193" t="s">
        <v>268</v>
      </c>
      <c r="G168" s="194" t="s">
        <v>124</v>
      </c>
      <c r="H168" s="195">
        <v>61</v>
      </c>
      <c r="I168" s="196"/>
      <c r="J168" s="197">
        <f>ROUND(I168*H168,2)</f>
        <v>0</v>
      </c>
      <c r="K168" s="198"/>
      <c r="L168" s="42"/>
      <c r="M168" s="199" t="s">
        <v>19</v>
      </c>
      <c r="N168" s="200" t="s">
        <v>42</v>
      </c>
      <c r="O168" s="8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3" t="s">
        <v>117</v>
      </c>
      <c r="AT168" s="203" t="s">
        <v>113</v>
      </c>
      <c r="AU168" s="203" t="s">
        <v>78</v>
      </c>
      <c r="AY168" s="15" t="s">
        <v>112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5" t="s">
        <v>78</v>
      </c>
      <c r="BK168" s="204">
        <f>ROUND(I168*H168,2)</f>
        <v>0</v>
      </c>
      <c r="BL168" s="15" t="s">
        <v>117</v>
      </c>
      <c r="BM168" s="203" t="s">
        <v>269</v>
      </c>
    </row>
    <row r="169" s="2" customFormat="1">
      <c r="A169" s="36"/>
      <c r="B169" s="37"/>
      <c r="C169" s="38"/>
      <c r="D169" s="205" t="s">
        <v>119</v>
      </c>
      <c r="E169" s="38"/>
      <c r="F169" s="206" t="s">
        <v>268</v>
      </c>
      <c r="G169" s="38"/>
      <c r="H169" s="38"/>
      <c r="I169" s="207"/>
      <c r="J169" s="38"/>
      <c r="K169" s="38"/>
      <c r="L169" s="42"/>
      <c r="M169" s="208"/>
      <c r="N169" s="20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119</v>
      </c>
      <c r="AU169" s="15" t="s">
        <v>78</v>
      </c>
    </row>
    <row r="170" s="2" customFormat="1" ht="16.5" customHeight="1">
      <c r="A170" s="36"/>
      <c r="B170" s="37"/>
      <c r="C170" s="191" t="s">
        <v>270</v>
      </c>
      <c r="D170" s="191" t="s">
        <v>113</v>
      </c>
      <c r="E170" s="192" t="s">
        <v>271</v>
      </c>
      <c r="F170" s="193" t="s">
        <v>272</v>
      </c>
      <c r="G170" s="194" t="s">
        <v>214</v>
      </c>
      <c r="H170" s="195">
        <v>950</v>
      </c>
      <c r="I170" s="196"/>
      <c r="J170" s="197">
        <f>ROUND(I170*H170,2)</f>
        <v>0</v>
      </c>
      <c r="K170" s="198"/>
      <c r="L170" s="42"/>
      <c r="M170" s="199" t="s">
        <v>19</v>
      </c>
      <c r="N170" s="200" t="s">
        <v>42</v>
      </c>
      <c r="O170" s="82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3" t="s">
        <v>117</v>
      </c>
      <c r="AT170" s="203" t="s">
        <v>113</v>
      </c>
      <c r="AU170" s="203" t="s">
        <v>78</v>
      </c>
      <c r="AY170" s="15" t="s">
        <v>112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5" t="s">
        <v>78</v>
      </c>
      <c r="BK170" s="204">
        <f>ROUND(I170*H170,2)</f>
        <v>0</v>
      </c>
      <c r="BL170" s="15" t="s">
        <v>117</v>
      </c>
      <c r="BM170" s="203" t="s">
        <v>273</v>
      </c>
    </row>
    <row r="171" s="2" customFormat="1">
      <c r="A171" s="36"/>
      <c r="B171" s="37"/>
      <c r="C171" s="38"/>
      <c r="D171" s="205" t="s">
        <v>119</v>
      </c>
      <c r="E171" s="38"/>
      <c r="F171" s="206" t="s">
        <v>272</v>
      </c>
      <c r="G171" s="38"/>
      <c r="H171" s="38"/>
      <c r="I171" s="207"/>
      <c r="J171" s="38"/>
      <c r="K171" s="38"/>
      <c r="L171" s="42"/>
      <c r="M171" s="208"/>
      <c r="N171" s="20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119</v>
      </c>
      <c r="AU171" s="15" t="s">
        <v>78</v>
      </c>
    </row>
    <row r="172" s="2" customFormat="1" ht="16.5" customHeight="1">
      <c r="A172" s="36"/>
      <c r="B172" s="37"/>
      <c r="C172" s="191" t="s">
        <v>274</v>
      </c>
      <c r="D172" s="191" t="s">
        <v>113</v>
      </c>
      <c r="E172" s="192" t="s">
        <v>275</v>
      </c>
      <c r="F172" s="193" t="s">
        <v>276</v>
      </c>
      <c r="G172" s="194" t="s">
        <v>116</v>
      </c>
      <c r="H172" s="195">
        <v>40</v>
      </c>
      <c r="I172" s="196"/>
      <c r="J172" s="197">
        <f>ROUND(I172*H172,2)</f>
        <v>0</v>
      </c>
      <c r="K172" s="198"/>
      <c r="L172" s="42"/>
      <c r="M172" s="199" t="s">
        <v>19</v>
      </c>
      <c r="N172" s="200" t="s">
        <v>42</v>
      </c>
      <c r="O172" s="8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3" t="s">
        <v>117</v>
      </c>
      <c r="AT172" s="203" t="s">
        <v>113</v>
      </c>
      <c r="AU172" s="203" t="s">
        <v>78</v>
      </c>
      <c r="AY172" s="15" t="s">
        <v>112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5" t="s">
        <v>78</v>
      </c>
      <c r="BK172" s="204">
        <f>ROUND(I172*H172,2)</f>
        <v>0</v>
      </c>
      <c r="BL172" s="15" t="s">
        <v>117</v>
      </c>
      <c r="BM172" s="203" t="s">
        <v>277</v>
      </c>
    </row>
    <row r="173" s="2" customFormat="1">
      <c r="A173" s="36"/>
      <c r="B173" s="37"/>
      <c r="C173" s="38"/>
      <c r="D173" s="205" t="s">
        <v>119</v>
      </c>
      <c r="E173" s="38"/>
      <c r="F173" s="206" t="s">
        <v>276</v>
      </c>
      <c r="G173" s="38"/>
      <c r="H173" s="38"/>
      <c r="I173" s="207"/>
      <c r="J173" s="38"/>
      <c r="K173" s="38"/>
      <c r="L173" s="42"/>
      <c r="M173" s="208"/>
      <c r="N173" s="209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119</v>
      </c>
      <c r="AU173" s="15" t="s">
        <v>78</v>
      </c>
    </row>
    <row r="174" s="2" customFormat="1" ht="16.5" customHeight="1">
      <c r="A174" s="36"/>
      <c r="B174" s="37"/>
      <c r="C174" s="191" t="s">
        <v>278</v>
      </c>
      <c r="D174" s="191" t="s">
        <v>113</v>
      </c>
      <c r="E174" s="192" t="s">
        <v>279</v>
      </c>
      <c r="F174" s="193" t="s">
        <v>280</v>
      </c>
      <c r="G174" s="194" t="s">
        <v>214</v>
      </c>
      <c r="H174" s="195">
        <v>95</v>
      </c>
      <c r="I174" s="196"/>
      <c r="J174" s="197">
        <f>ROUND(I174*H174,2)</f>
        <v>0</v>
      </c>
      <c r="K174" s="198"/>
      <c r="L174" s="42"/>
      <c r="M174" s="199" t="s">
        <v>19</v>
      </c>
      <c r="N174" s="200" t="s">
        <v>42</v>
      </c>
      <c r="O174" s="8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3" t="s">
        <v>117</v>
      </c>
      <c r="AT174" s="203" t="s">
        <v>113</v>
      </c>
      <c r="AU174" s="203" t="s">
        <v>78</v>
      </c>
      <c r="AY174" s="15" t="s">
        <v>112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5" t="s">
        <v>78</v>
      </c>
      <c r="BK174" s="204">
        <f>ROUND(I174*H174,2)</f>
        <v>0</v>
      </c>
      <c r="BL174" s="15" t="s">
        <v>117</v>
      </c>
      <c r="BM174" s="203" t="s">
        <v>281</v>
      </c>
    </row>
    <row r="175" s="2" customFormat="1">
      <c r="A175" s="36"/>
      <c r="B175" s="37"/>
      <c r="C175" s="38"/>
      <c r="D175" s="205" t="s">
        <v>119</v>
      </c>
      <c r="E175" s="38"/>
      <c r="F175" s="206" t="s">
        <v>280</v>
      </c>
      <c r="G175" s="38"/>
      <c r="H175" s="38"/>
      <c r="I175" s="207"/>
      <c r="J175" s="38"/>
      <c r="K175" s="38"/>
      <c r="L175" s="42"/>
      <c r="M175" s="208"/>
      <c r="N175" s="209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119</v>
      </c>
      <c r="AU175" s="15" t="s">
        <v>78</v>
      </c>
    </row>
    <row r="176" s="2" customFormat="1" ht="16.5" customHeight="1">
      <c r="A176" s="36"/>
      <c r="B176" s="37"/>
      <c r="C176" s="191" t="s">
        <v>282</v>
      </c>
      <c r="D176" s="191" t="s">
        <v>113</v>
      </c>
      <c r="E176" s="192" t="s">
        <v>283</v>
      </c>
      <c r="F176" s="193" t="s">
        <v>284</v>
      </c>
      <c r="G176" s="194" t="s">
        <v>214</v>
      </c>
      <c r="H176" s="195">
        <v>30</v>
      </c>
      <c r="I176" s="196"/>
      <c r="J176" s="197">
        <f>ROUND(I176*H176,2)</f>
        <v>0</v>
      </c>
      <c r="K176" s="198"/>
      <c r="L176" s="42"/>
      <c r="M176" s="199" t="s">
        <v>19</v>
      </c>
      <c r="N176" s="200" t="s">
        <v>42</v>
      </c>
      <c r="O176" s="8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3" t="s">
        <v>117</v>
      </c>
      <c r="AT176" s="203" t="s">
        <v>113</v>
      </c>
      <c r="AU176" s="203" t="s">
        <v>78</v>
      </c>
      <c r="AY176" s="15" t="s">
        <v>112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5" t="s">
        <v>78</v>
      </c>
      <c r="BK176" s="204">
        <f>ROUND(I176*H176,2)</f>
        <v>0</v>
      </c>
      <c r="BL176" s="15" t="s">
        <v>117</v>
      </c>
      <c r="BM176" s="203" t="s">
        <v>285</v>
      </c>
    </row>
    <row r="177" s="2" customFormat="1">
      <c r="A177" s="36"/>
      <c r="B177" s="37"/>
      <c r="C177" s="38"/>
      <c r="D177" s="205" t="s">
        <v>119</v>
      </c>
      <c r="E177" s="38"/>
      <c r="F177" s="206" t="s">
        <v>284</v>
      </c>
      <c r="G177" s="38"/>
      <c r="H177" s="38"/>
      <c r="I177" s="207"/>
      <c r="J177" s="38"/>
      <c r="K177" s="38"/>
      <c r="L177" s="42"/>
      <c r="M177" s="208"/>
      <c r="N177" s="209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119</v>
      </c>
      <c r="AU177" s="15" t="s">
        <v>78</v>
      </c>
    </row>
    <row r="178" s="2" customFormat="1" ht="16.5" customHeight="1">
      <c r="A178" s="36"/>
      <c r="B178" s="37"/>
      <c r="C178" s="191" t="s">
        <v>286</v>
      </c>
      <c r="D178" s="191" t="s">
        <v>113</v>
      </c>
      <c r="E178" s="192" t="s">
        <v>287</v>
      </c>
      <c r="F178" s="193" t="s">
        <v>288</v>
      </c>
      <c r="G178" s="194" t="s">
        <v>214</v>
      </c>
      <c r="H178" s="195">
        <v>40</v>
      </c>
      <c r="I178" s="196"/>
      <c r="J178" s="197">
        <f>ROUND(I178*H178,2)</f>
        <v>0</v>
      </c>
      <c r="K178" s="198"/>
      <c r="L178" s="42"/>
      <c r="M178" s="199" t="s">
        <v>19</v>
      </c>
      <c r="N178" s="200" t="s">
        <v>42</v>
      </c>
      <c r="O178" s="8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3" t="s">
        <v>117</v>
      </c>
      <c r="AT178" s="203" t="s">
        <v>113</v>
      </c>
      <c r="AU178" s="203" t="s">
        <v>78</v>
      </c>
      <c r="AY178" s="15" t="s">
        <v>112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5" t="s">
        <v>78</v>
      </c>
      <c r="BK178" s="204">
        <f>ROUND(I178*H178,2)</f>
        <v>0</v>
      </c>
      <c r="BL178" s="15" t="s">
        <v>117</v>
      </c>
      <c r="BM178" s="203" t="s">
        <v>289</v>
      </c>
    </row>
    <row r="179" s="2" customFormat="1">
      <c r="A179" s="36"/>
      <c r="B179" s="37"/>
      <c r="C179" s="38"/>
      <c r="D179" s="205" t="s">
        <v>119</v>
      </c>
      <c r="E179" s="38"/>
      <c r="F179" s="206" t="s">
        <v>288</v>
      </c>
      <c r="G179" s="38"/>
      <c r="H179" s="38"/>
      <c r="I179" s="207"/>
      <c r="J179" s="38"/>
      <c r="K179" s="38"/>
      <c r="L179" s="42"/>
      <c r="M179" s="208"/>
      <c r="N179" s="209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119</v>
      </c>
      <c r="AU179" s="15" t="s">
        <v>78</v>
      </c>
    </row>
    <row r="180" s="2" customFormat="1" ht="16.5" customHeight="1">
      <c r="A180" s="36"/>
      <c r="B180" s="37"/>
      <c r="C180" s="191" t="s">
        <v>290</v>
      </c>
      <c r="D180" s="191" t="s">
        <v>113</v>
      </c>
      <c r="E180" s="192" t="s">
        <v>291</v>
      </c>
      <c r="F180" s="193" t="s">
        <v>292</v>
      </c>
      <c r="G180" s="194" t="s">
        <v>116</v>
      </c>
      <c r="H180" s="195">
        <v>8</v>
      </c>
      <c r="I180" s="196"/>
      <c r="J180" s="197">
        <f>ROUND(I180*H180,2)</f>
        <v>0</v>
      </c>
      <c r="K180" s="198"/>
      <c r="L180" s="42"/>
      <c r="M180" s="199" t="s">
        <v>19</v>
      </c>
      <c r="N180" s="200" t="s">
        <v>42</v>
      </c>
      <c r="O180" s="8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3" t="s">
        <v>117</v>
      </c>
      <c r="AT180" s="203" t="s">
        <v>113</v>
      </c>
      <c r="AU180" s="203" t="s">
        <v>78</v>
      </c>
      <c r="AY180" s="15" t="s">
        <v>112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5" t="s">
        <v>78</v>
      </c>
      <c r="BK180" s="204">
        <f>ROUND(I180*H180,2)</f>
        <v>0</v>
      </c>
      <c r="BL180" s="15" t="s">
        <v>117</v>
      </c>
      <c r="BM180" s="203" t="s">
        <v>293</v>
      </c>
    </row>
    <row r="181" s="2" customFormat="1">
      <c r="A181" s="36"/>
      <c r="B181" s="37"/>
      <c r="C181" s="38"/>
      <c r="D181" s="205" t="s">
        <v>119</v>
      </c>
      <c r="E181" s="38"/>
      <c r="F181" s="206" t="s">
        <v>292</v>
      </c>
      <c r="G181" s="38"/>
      <c r="H181" s="38"/>
      <c r="I181" s="207"/>
      <c r="J181" s="38"/>
      <c r="K181" s="38"/>
      <c r="L181" s="42"/>
      <c r="M181" s="208"/>
      <c r="N181" s="209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119</v>
      </c>
      <c r="AU181" s="15" t="s">
        <v>78</v>
      </c>
    </row>
    <row r="182" s="2" customFormat="1" ht="16.5" customHeight="1">
      <c r="A182" s="36"/>
      <c r="B182" s="37"/>
      <c r="C182" s="191" t="s">
        <v>294</v>
      </c>
      <c r="D182" s="191" t="s">
        <v>113</v>
      </c>
      <c r="E182" s="192" t="s">
        <v>295</v>
      </c>
      <c r="F182" s="193" t="s">
        <v>296</v>
      </c>
      <c r="G182" s="194" t="s">
        <v>124</v>
      </c>
      <c r="H182" s="195">
        <v>160</v>
      </c>
      <c r="I182" s="196"/>
      <c r="J182" s="197">
        <f>ROUND(I182*H182,2)</f>
        <v>0</v>
      </c>
      <c r="K182" s="198"/>
      <c r="L182" s="42"/>
      <c r="M182" s="199" t="s">
        <v>19</v>
      </c>
      <c r="N182" s="200" t="s">
        <v>42</v>
      </c>
      <c r="O182" s="8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3" t="s">
        <v>117</v>
      </c>
      <c r="AT182" s="203" t="s">
        <v>113</v>
      </c>
      <c r="AU182" s="203" t="s">
        <v>78</v>
      </c>
      <c r="AY182" s="15" t="s">
        <v>112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5" t="s">
        <v>78</v>
      </c>
      <c r="BK182" s="204">
        <f>ROUND(I182*H182,2)</f>
        <v>0</v>
      </c>
      <c r="BL182" s="15" t="s">
        <v>117</v>
      </c>
      <c r="BM182" s="203" t="s">
        <v>297</v>
      </c>
    </row>
    <row r="183" s="2" customFormat="1">
      <c r="A183" s="36"/>
      <c r="B183" s="37"/>
      <c r="C183" s="38"/>
      <c r="D183" s="205" t="s">
        <v>119</v>
      </c>
      <c r="E183" s="38"/>
      <c r="F183" s="206" t="s">
        <v>296</v>
      </c>
      <c r="G183" s="38"/>
      <c r="H183" s="38"/>
      <c r="I183" s="207"/>
      <c r="J183" s="38"/>
      <c r="K183" s="38"/>
      <c r="L183" s="42"/>
      <c r="M183" s="208"/>
      <c r="N183" s="209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119</v>
      </c>
      <c r="AU183" s="15" t="s">
        <v>78</v>
      </c>
    </row>
    <row r="184" s="2" customFormat="1" ht="16.5" customHeight="1">
      <c r="A184" s="36"/>
      <c r="B184" s="37"/>
      <c r="C184" s="191" t="s">
        <v>298</v>
      </c>
      <c r="D184" s="191" t="s">
        <v>113</v>
      </c>
      <c r="E184" s="192" t="s">
        <v>299</v>
      </c>
      <c r="F184" s="193" t="s">
        <v>300</v>
      </c>
      <c r="G184" s="194" t="s">
        <v>214</v>
      </c>
      <c r="H184" s="195">
        <v>18</v>
      </c>
      <c r="I184" s="196"/>
      <c r="J184" s="197">
        <f>ROUND(I184*H184,2)</f>
        <v>0</v>
      </c>
      <c r="K184" s="198"/>
      <c r="L184" s="42"/>
      <c r="M184" s="199" t="s">
        <v>19</v>
      </c>
      <c r="N184" s="200" t="s">
        <v>42</v>
      </c>
      <c r="O184" s="8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3" t="s">
        <v>117</v>
      </c>
      <c r="AT184" s="203" t="s">
        <v>113</v>
      </c>
      <c r="AU184" s="203" t="s">
        <v>78</v>
      </c>
      <c r="AY184" s="15" t="s">
        <v>112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5" t="s">
        <v>78</v>
      </c>
      <c r="BK184" s="204">
        <f>ROUND(I184*H184,2)</f>
        <v>0</v>
      </c>
      <c r="BL184" s="15" t="s">
        <v>117</v>
      </c>
      <c r="BM184" s="203" t="s">
        <v>301</v>
      </c>
    </row>
    <row r="185" s="2" customFormat="1">
      <c r="A185" s="36"/>
      <c r="B185" s="37"/>
      <c r="C185" s="38"/>
      <c r="D185" s="205" t="s">
        <v>119</v>
      </c>
      <c r="E185" s="38"/>
      <c r="F185" s="206" t="s">
        <v>300</v>
      </c>
      <c r="G185" s="38"/>
      <c r="H185" s="38"/>
      <c r="I185" s="207"/>
      <c r="J185" s="38"/>
      <c r="K185" s="38"/>
      <c r="L185" s="42"/>
      <c r="M185" s="208"/>
      <c r="N185" s="209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119</v>
      </c>
      <c r="AU185" s="15" t="s">
        <v>78</v>
      </c>
    </row>
    <row r="186" s="2" customFormat="1" ht="16.5" customHeight="1">
      <c r="A186" s="36"/>
      <c r="B186" s="37"/>
      <c r="C186" s="191" t="s">
        <v>302</v>
      </c>
      <c r="D186" s="191" t="s">
        <v>113</v>
      </c>
      <c r="E186" s="192" t="s">
        <v>303</v>
      </c>
      <c r="F186" s="193" t="s">
        <v>304</v>
      </c>
      <c r="G186" s="194" t="s">
        <v>305</v>
      </c>
      <c r="H186" s="195">
        <v>0.20000000000000001</v>
      </c>
      <c r="I186" s="196"/>
      <c r="J186" s="197">
        <f>ROUND(I186*H186,2)</f>
        <v>0</v>
      </c>
      <c r="K186" s="198"/>
      <c r="L186" s="42"/>
      <c r="M186" s="199" t="s">
        <v>19</v>
      </c>
      <c r="N186" s="200" t="s">
        <v>42</v>
      </c>
      <c r="O186" s="8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3" t="s">
        <v>117</v>
      </c>
      <c r="AT186" s="203" t="s">
        <v>113</v>
      </c>
      <c r="AU186" s="203" t="s">
        <v>78</v>
      </c>
      <c r="AY186" s="15" t="s">
        <v>112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5" t="s">
        <v>78</v>
      </c>
      <c r="BK186" s="204">
        <f>ROUND(I186*H186,2)</f>
        <v>0</v>
      </c>
      <c r="BL186" s="15" t="s">
        <v>117</v>
      </c>
      <c r="BM186" s="203" t="s">
        <v>306</v>
      </c>
    </row>
    <row r="187" s="2" customFormat="1">
      <c r="A187" s="36"/>
      <c r="B187" s="37"/>
      <c r="C187" s="38"/>
      <c r="D187" s="205" t="s">
        <v>119</v>
      </c>
      <c r="E187" s="38"/>
      <c r="F187" s="206" t="s">
        <v>304</v>
      </c>
      <c r="G187" s="38"/>
      <c r="H187" s="38"/>
      <c r="I187" s="207"/>
      <c r="J187" s="38"/>
      <c r="K187" s="38"/>
      <c r="L187" s="42"/>
      <c r="M187" s="208"/>
      <c r="N187" s="209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119</v>
      </c>
      <c r="AU187" s="15" t="s">
        <v>78</v>
      </c>
    </row>
    <row r="188" s="2" customFormat="1" ht="16.5" customHeight="1">
      <c r="A188" s="36"/>
      <c r="B188" s="37"/>
      <c r="C188" s="191" t="s">
        <v>307</v>
      </c>
      <c r="D188" s="191" t="s">
        <v>113</v>
      </c>
      <c r="E188" s="192" t="s">
        <v>308</v>
      </c>
      <c r="F188" s="193" t="s">
        <v>309</v>
      </c>
      <c r="G188" s="194" t="s">
        <v>305</v>
      </c>
      <c r="H188" s="195">
        <v>0.20000000000000001</v>
      </c>
      <c r="I188" s="196"/>
      <c r="J188" s="197">
        <f>ROUND(I188*H188,2)</f>
        <v>0</v>
      </c>
      <c r="K188" s="198"/>
      <c r="L188" s="42"/>
      <c r="M188" s="199" t="s">
        <v>19</v>
      </c>
      <c r="N188" s="200" t="s">
        <v>42</v>
      </c>
      <c r="O188" s="8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3" t="s">
        <v>117</v>
      </c>
      <c r="AT188" s="203" t="s">
        <v>113</v>
      </c>
      <c r="AU188" s="203" t="s">
        <v>78</v>
      </c>
      <c r="AY188" s="15" t="s">
        <v>112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5" t="s">
        <v>78</v>
      </c>
      <c r="BK188" s="204">
        <f>ROUND(I188*H188,2)</f>
        <v>0</v>
      </c>
      <c r="BL188" s="15" t="s">
        <v>117</v>
      </c>
      <c r="BM188" s="203" t="s">
        <v>310</v>
      </c>
    </row>
    <row r="189" s="2" customFormat="1">
      <c r="A189" s="36"/>
      <c r="B189" s="37"/>
      <c r="C189" s="38"/>
      <c r="D189" s="205" t="s">
        <v>119</v>
      </c>
      <c r="E189" s="38"/>
      <c r="F189" s="206" t="s">
        <v>309</v>
      </c>
      <c r="G189" s="38"/>
      <c r="H189" s="38"/>
      <c r="I189" s="207"/>
      <c r="J189" s="38"/>
      <c r="K189" s="38"/>
      <c r="L189" s="42"/>
      <c r="M189" s="208"/>
      <c r="N189" s="209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119</v>
      </c>
      <c r="AU189" s="15" t="s">
        <v>78</v>
      </c>
    </row>
    <row r="190" s="2" customFormat="1" ht="16.5" customHeight="1">
      <c r="A190" s="36"/>
      <c r="B190" s="37"/>
      <c r="C190" s="191" t="s">
        <v>311</v>
      </c>
      <c r="D190" s="191" t="s">
        <v>113</v>
      </c>
      <c r="E190" s="192" t="s">
        <v>312</v>
      </c>
      <c r="F190" s="193" t="s">
        <v>313</v>
      </c>
      <c r="G190" s="194" t="s">
        <v>124</v>
      </c>
      <c r="H190" s="195">
        <v>4</v>
      </c>
      <c r="I190" s="196"/>
      <c r="J190" s="197">
        <f>ROUND(I190*H190,2)</f>
        <v>0</v>
      </c>
      <c r="K190" s="198"/>
      <c r="L190" s="42"/>
      <c r="M190" s="199" t="s">
        <v>19</v>
      </c>
      <c r="N190" s="200" t="s">
        <v>42</v>
      </c>
      <c r="O190" s="8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3" t="s">
        <v>117</v>
      </c>
      <c r="AT190" s="203" t="s">
        <v>113</v>
      </c>
      <c r="AU190" s="203" t="s">
        <v>78</v>
      </c>
      <c r="AY190" s="15" t="s">
        <v>112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5" t="s">
        <v>78</v>
      </c>
      <c r="BK190" s="204">
        <f>ROUND(I190*H190,2)</f>
        <v>0</v>
      </c>
      <c r="BL190" s="15" t="s">
        <v>117</v>
      </c>
      <c r="BM190" s="203" t="s">
        <v>314</v>
      </c>
    </row>
    <row r="191" s="2" customFormat="1">
      <c r="A191" s="36"/>
      <c r="B191" s="37"/>
      <c r="C191" s="38"/>
      <c r="D191" s="205" t="s">
        <v>119</v>
      </c>
      <c r="E191" s="38"/>
      <c r="F191" s="206" t="s">
        <v>313</v>
      </c>
      <c r="G191" s="38"/>
      <c r="H191" s="38"/>
      <c r="I191" s="207"/>
      <c r="J191" s="38"/>
      <c r="K191" s="38"/>
      <c r="L191" s="42"/>
      <c r="M191" s="208"/>
      <c r="N191" s="209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119</v>
      </c>
      <c r="AU191" s="15" t="s">
        <v>78</v>
      </c>
    </row>
    <row r="192" s="2" customFormat="1" ht="16.5" customHeight="1">
      <c r="A192" s="36"/>
      <c r="B192" s="37"/>
      <c r="C192" s="191" t="s">
        <v>315</v>
      </c>
      <c r="D192" s="191" t="s">
        <v>113</v>
      </c>
      <c r="E192" s="192" t="s">
        <v>316</v>
      </c>
      <c r="F192" s="193" t="s">
        <v>317</v>
      </c>
      <c r="G192" s="194" t="s">
        <v>214</v>
      </c>
      <c r="H192" s="195">
        <v>3</v>
      </c>
      <c r="I192" s="196"/>
      <c r="J192" s="197">
        <f>ROUND(I192*H192,2)</f>
        <v>0</v>
      </c>
      <c r="K192" s="198"/>
      <c r="L192" s="42"/>
      <c r="M192" s="199" t="s">
        <v>19</v>
      </c>
      <c r="N192" s="200" t="s">
        <v>42</v>
      </c>
      <c r="O192" s="8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3" t="s">
        <v>117</v>
      </c>
      <c r="AT192" s="203" t="s">
        <v>113</v>
      </c>
      <c r="AU192" s="203" t="s">
        <v>78</v>
      </c>
      <c r="AY192" s="15" t="s">
        <v>112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5" t="s">
        <v>78</v>
      </c>
      <c r="BK192" s="204">
        <f>ROUND(I192*H192,2)</f>
        <v>0</v>
      </c>
      <c r="BL192" s="15" t="s">
        <v>117</v>
      </c>
      <c r="BM192" s="203" t="s">
        <v>318</v>
      </c>
    </row>
    <row r="193" s="2" customFormat="1">
      <c r="A193" s="36"/>
      <c r="B193" s="37"/>
      <c r="C193" s="38"/>
      <c r="D193" s="205" t="s">
        <v>119</v>
      </c>
      <c r="E193" s="38"/>
      <c r="F193" s="206" t="s">
        <v>317</v>
      </c>
      <c r="G193" s="38"/>
      <c r="H193" s="38"/>
      <c r="I193" s="207"/>
      <c r="J193" s="38"/>
      <c r="K193" s="38"/>
      <c r="L193" s="42"/>
      <c r="M193" s="208"/>
      <c r="N193" s="209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119</v>
      </c>
      <c r="AU193" s="15" t="s">
        <v>78</v>
      </c>
    </row>
    <row r="194" s="2" customFormat="1" ht="16.5" customHeight="1">
      <c r="A194" s="36"/>
      <c r="B194" s="37"/>
      <c r="C194" s="191" t="s">
        <v>319</v>
      </c>
      <c r="D194" s="191" t="s">
        <v>113</v>
      </c>
      <c r="E194" s="192" t="s">
        <v>320</v>
      </c>
      <c r="F194" s="193" t="s">
        <v>321</v>
      </c>
      <c r="G194" s="194" t="s">
        <v>124</v>
      </c>
      <c r="H194" s="195">
        <v>1</v>
      </c>
      <c r="I194" s="196"/>
      <c r="J194" s="197">
        <f>ROUND(I194*H194,2)</f>
        <v>0</v>
      </c>
      <c r="K194" s="198"/>
      <c r="L194" s="42"/>
      <c r="M194" s="199" t="s">
        <v>19</v>
      </c>
      <c r="N194" s="200" t="s">
        <v>42</v>
      </c>
      <c r="O194" s="8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3" t="s">
        <v>117</v>
      </c>
      <c r="AT194" s="203" t="s">
        <v>113</v>
      </c>
      <c r="AU194" s="203" t="s">
        <v>78</v>
      </c>
      <c r="AY194" s="15" t="s">
        <v>112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5" t="s">
        <v>78</v>
      </c>
      <c r="BK194" s="204">
        <f>ROUND(I194*H194,2)</f>
        <v>0</v>
      </c>
      <c r="BL194" s="15" t="s">
        <v>117</v>
      </c>
      <c r="BM194" s="203" t="s">
        <v>322</v>
      </c>
    </row>
    <row r="195" s="2" customFormat="1">
      <c r="A195" s="36"/>
      <c r="B195" s="37"/>
      <c r="C195" s="38"/>
      <c r="D195" s="205" t="s">
        <v>119</v>
      </c>
      <c r="E195" s="38"/>
      <c r="F195" s="206" t="s">
        <v>321</v>
      </c>
      <c r="G195" s="38"/>
      <c r="H195" s="38"/>
      <c r="I195" s="207"/>
      <c r="J195" s="38"/>
      <c r="K195" s="38"/>
      <c r="L195" s="42"/>
      <c r="M195" s="208"/>
      <c r="N195" s="209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119</v>
      </c>
      <c r="AU195" s="15" t="s">
        <v>78</v>
      </c>
    </row>
    <row r="196" s="2" customFormat="1" ht="16.5" customHeight="1">
      <c r="A196" s="36"/>
      <c r="B196" s="37"/>
      <c r="C196" s="191" t="s">
        <v>323</v>
      </c>
      <c r="D196" s="191" t="s">
        <v>113</v>
      </c>
      <c r="E196" s="192" t="s">
        <v>324</v>
      </c>
      <c r="F196" s="193" t="s">
        <v>325</v>
      </c>
      <c r="G196" s="194" t="s">
        <v>214</v>
      </c>
      <c r="H196" s="195">
        <v>60</v>
      </c>
      <c r="I196" s="196"/>
      <c r="J196" s="197">
        <f>ROUND(I196*H196,2)</f>
        <v>0</v>
      </c>
      <c r="K196" s="198"/>
      <c r="L196" s="42"/>
      <c r="M196" s="199" t="s">
        <v>19</v>
      </c>
      <c r="N196" s="200" t="s">
        <v>42</v>
      </c>
      <c r="O196" s="82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3" t="s">
        <v>117</v>
      </c>
      <c r="AT196" s="203" t="s">
        <v>113</v>
      </c>
      <c r="AU196" s="203" t="s">
        <v>78</v>
      </c>
      <c r="AY196" s="15" t="s">
        <v>112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5" t="s">
        <v>78</v>
      </c>
      <c r="BK196" s="204">
        <f>ROUND(I196*H196,2)</f>
        <v>0</v>
      </c>
      <c r="BL196" s="15" t="s">
        <v>117</v>
      </c>
      <c r="BM196" s="203" t="s">
        <v>326</v>
      </c>
    </row>
    <row r="197" s="2" customFormat="1">
      <c r="A197" s="36"/>
      <c r="B197" s="37"/>
      <c r="C197" s="38"/>
      <c r="D197" s="205" t="s">
        <v>119</v>
      </c>
      <c r="E197" s="38"/>
      <c r="F197" s="206" t="s">
        <v>325</v>
      </c>
      <c r="G197" s="38"/>
      <c r="H197" s="38"/>
      <c r="I197" s="207"/>
      <c r="J197" s="38"/>
      <c r="K197" s="38"/>
      <c r="L197" s="42"/>
      <c r="M197" s="208"/>
      <c r="N197" s="209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119</v>
      </c>
      <c r="AU197" s="15" t="s">
        <v>78</v>
      </c>
    </row>
    <row r="198" s="2" customFormat="1" ht="16.5" customHeight="1">
      <c r="A198" s="36"/>
      <c r="B198" s="37"/>
      <c r="C198" s="191" t="s">
        <v>327</v>
      </c>
      <c r="D198" s="191" t="s">
        <v>113</v>
      </c>
      <c r="E198" s="192" t="s">
        <v>328</v>
      </c>
      <c r="F198" s="193" t="s">
        <v>329</v>
      </c>
      <c r="G198" s="194" t="s">
        <v>124</v>
      </c>
      <c r="H198" s="195">
        <v>1</v>
      </c>
      <c r="I198" s="196"/>
      <c r="J198" s="197">
        <f>ROUND(I198*H198,2)</f>
        <v>0</v>
      </c>
      <c r="K198" s="198"/>
      <c r="L198" s="42"/>
      <c r="M198" s="199" t="s">
        <v>19</v>
      </c>
      <c r="N198" s="200" t="s">
        <v>42</v>
      </c>
      <c r="O198" s="8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3" t="s">
        <v>117</v>
      </c>
      <c r="AT198" s="203" t="s">
        <v>113</v>
      </c>
      <c r="AU198" s="203" t="s">
        <v>78</v>
      </c>
      <c r="AY198" s="15" t="s">
        <v>112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5" t="s">
        <v>78</v>
      </c>
      <c r="BK198" s="204">
        <f>ROUND(I198*H198,2)</f>
        <v>0</v>
      </c>
      <c r="BL198" s="15" t="s">
        <v>117</v>
      </c>
      <c r="BM198" s="203" t="s">
        <v>330</v>
      </c>
    </row>
    <row r="199" s="2" customFormat="1">
      <c r="A199" s="36"/>
      <c r="B199" s="37"/>
      <c r="C199" s="38"/>
      <c r="D199" s="205" t="s">
        <v>119</v>
      </c>
      <c r="E199" s="38"/>
      <c r="F199" s="206" t="s">
        <v>329</v>
      </c>
      <c r="G199" s="38"/>
      <c r="H199" s="38"/>
      <c r="I199" s="207"/>
      <c r="J199" s="38"/>
      <c r="K199" s="38"/>
      <c r="L199" s="42"/>
      <c r="M199" s="208"/>
      <c r="N199" s="209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119</v>
      </c>
      <c r="AU199" s="15" t="s">
        <v>78</v>
      </c>
    </row>
    <row r="200" s="2" customFormat="1" ht="16.5" customHeight="1">
      <c r="A200" s="36"/>
      <c r="B200" s="37"/>
      <c r="C200" s="191" t="s">
        <v>331</v>
      </c>
      <c r="D200" s="191" t="s">
        <v>113</v>
      </c>
      <c r="E200" s="192" t="s">
        <v>332</v>
      </c>
      <c r="F200" s="193" t="s">
        <v>333</v>
      </c>
      <c r="G200" s="194" t="s">
        <v>214</v>
      </c>
      <c r="H200" s="195">
        <v>60</v>
      </c>
      <c r="I200" s="196"/>
      <c r="J200" s="197">
        <f>ROUND(I200*H200,2)</f>
        <v>0</v>
      </c>
      <c r="K200" s="198"/>
      <c r="L200" s="42"/>
      <c r="M200" s="199" t="s">
        <v>19</v>
      </c>
      <c r="N200" s="200" t="s">
        <v>42</v>
      </c>
      <c r="O200" s="82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3" t="s">
        <v>117</v>
      </c>
      <c r="AT200" s="203" t="s">
        <v>113</v>
      </c>
      <c r="AU200" s="203" t="s">
        <v>78</v>
      </c>
      <c r="AY200" s="15" t="s">
        <v>112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5" t="s">
        <v>78</v>
      </c>
      <c r="BK200" s="204">
        <f>ROUND(I200*H200,2)</f>
        <v>0</v>
      </c>
      <c r="BL200" s="15" t="s">
        <v>117</v>
      </c>
      <c r="BM200" s="203" t="s">
        <v>334</v>
      </c>
    </row>
    <row r="201" s="2" customFormat="1">
      <c r="A201" s="36"/>
      <c r="B201" s="37"/>
      <c r="C201" s="38"/>
      <c r="D201" s="205" t="s">
        <v>119</v>
      </c>
      <c r="E201" s="38"/>
      <c r="F201" s="206" t="s">
        <v>333</v>
      </c>
      <c r="G201" s="38"/>
      <c r="H201" s="38"/>
      <c r="I201" s="207"/>
      <c r="J201" s="38"/>
      <c r="K201" s="38"/>
      <c r="L201" s="42"/>
      <c r="M201" s="208"/>
      <c r="N201" s="209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119</v>
      </c>
      <c r="AU201" s="15" t="s">
        <v>78</v>
      </c>
    </row>
    <row r="202" s="2" customFormat="1" ht="16.5" customHeight="1">
      <c r="A202" s="36"/>
      <c r="B202" s="37"/>
      <c r="C202" s="191" t="s">
        <v>335</v>
      </c>
      <c r="D202" s="191" t="s">
        <v>113</v>
      </c>
      <c r="E202" s="192" t="s">
        <v>336</v>
      </c>
      <c r="F202" s="193" t="s">
        <v>337</v>
      </c>
      <c r="G202" s="194" t="s">
        <v>214</v>
      </c>
      <c r="H202" s="195">
        <v>60</v>
      </c>
      <c r="I202" s="196"/>
      <c r="J202" s="197">
        <f>ROUND(I202*H202,2)</f>
        <v>0</v>
      </c>
      <c r="K202" s="198"/>
      <c r="L202" s="42"/>
      <c r="M202" s="199" t="s">
        <v>19</v>
      </c>
      <c r="N202" s="200" t="s">
        <v>42</v>
      </c>
      <c r="O202" s="8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3" t="s">
        <v>117</v>
      </c>
      <c r="AT202" s="203" t="s">
        <v>113</v>
      </c>
      <c r="AU202" s="203" t="s">
        <v>78</v>
      </c>
      <c r="AY202" s="15" t="s">
        <v>112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5" t="s">
        <v>78</v>
      </c>
      <c r="BK202" s="204">
        <f>ROUND(I202*H202,2)</f>
        <v>0</v>
      </c>
      <c r="BL202" s="15" t="s">
        <v>117</v>
      </c>
      <c r="BM202" s="203" t="s">
        <v>338</v>
      </c>
    </row>
    <row r="203" s="2" customFormat="1">
      <c r="A203" s="36"/>
      <c r="B203" s="37"/>
      <c r="C203" s="38"/>
      <c r="D203" s="205" t="s">
        <v>119</v>
      </c>
      <c r="E203" s="38"/>
      <c r="F203" s="206" t="s">
        <v>337</v>
      </c>
      <c r="G203" s="38"/>
      <c r="H203" s="38"/>
      <c r="I203" s="207"/>
      <c r="J203" s="38"/>
      <c r="K203" s="38"/>
      <c r="L203" s="42"/>
      <c r="M203" s="208"/>
      <c r="N203" s="209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119</v>
      </c>
      <c r="AU203" s="15" t="s">
        <v>78</v>
      </c>
    </row>
    <row r="204" s="2" customFormat="1" ht="16.5" customHeight="1">
      <c r="A204" s="36"/>
      <c r="B204" s="37"/>
      <c r="C204" s="191" t="s">
        <v>339</v>
      </c>
      <c r="D204" s="191" t="s">
        <v>113</v>
      </c>
      <c r="E204" s="192" t="s">
        <v>340</v>
      </c>
      <c r="F204" s="193" t="s">
        <v>341</v>
      </c>
      <c r="G204" s="194" t="s">
        <v>124</v>
      </c>
      <c r="H204" s="195">
        <v>10</v>
      </c>
      <c r="I204" s="196"/>
      <c r="J204" s="197">
        <f>ROUND(I204*H204,2)</f>
        <v>0</v>
      </c>
      <c r="K204" s="198"/>
      <c r="L204" s="42"/>
      <c r="M204" s="199" t="s">
        <v>19</v>
      </c>
      <c r="N204" s="200" t="s">
        <v>42</v>
      </c>
      <c r="O204" s="8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3" t="s">
        <v>117</v>
      </c>
      <c r="AT204" s="203" t="s">
        <v>113</v>
      </c>
      <c r="AU204" s="203" t="s">
        <v>78</v>
      </c>
      <c r="AY204" s="15" t="s">
        <v>112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5" t="s">
        <v>78</v>
      </c>
      <c r="BK204" s="204">
        <f>ROUND(I204*H204,2)</f>
        <v>0</v>
      </c>
      <c r="BL204" s="15" t="s">
        <v>117</v>
      </c>
      <c r="BM204" s="203" t="s">
        <v>342</v>
      </c>
    </row>
    <row r="205" s="2" customFormat="1">
      <c r="A205" s="36"/>
      <c r="B205" s="37"/>
      <c r="C205" s="38"/>
      <c r="D205" s="205" t="s">
        <v>119</v>
      </c>
      <c r="E205" s="38"/>
      <c r="F205" s="206" t="s">
        <v>341</v>
      </c>
      <c r="G205" s="38"/>
      <c r="H205" s="38"/>
      <c r="I205" s="207"/>
      <c r="J205" s="38"/>
      <c r="K205" s="38"/>
      <c r="L205" s="42"/>
      <c r="M205" s="208"/>
      <c r="N205" s="209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119</v>
      </c>
      <c r="AU205" s="15" t="s">
        <v>78</v>
      </c>
    </row>
    <row r="206" s="2" customFormat="1" ht="16.5" customHeight="1">
      <c r="A206" s="36"/>
      <c r="B206" s="37"/>
      <c r="C206" s="191" t="s">
        <v>343</v>
      </c>
      <c r="D206" s="191" t="s">
        <v>113</v>
      </c>
      <c r="E206" s="192" t="s">
        <v>233</v>
      </c>
      <c r="F206" s="193" t="s">
        <v>234</v>
      </c>
      <c r="G206" s="194" t="s">
        <v>124</v>
      </c>
      <c r="H206" s="195">
        <v>2</v>
      </c>
      <c r="I206" s="196"/>
      <c r="J206" s="197">
        <f>ROUND(I206*H206,2)</f>
        <v>0</v>
      </c>
      <c r="K206" s="198"/>
      <c r="L206" s="42"/>
      <c r="M206" s="199" t="s">
        <v>19</v>
      </c>
      <c r="N206" s="200" t="s">
        <v>42</v>
      </c>
      <c r="O206" s="8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3" t="s">
        <v>117</v>
      </c>
      <c r="AT206" s="203" t="s">
        <v>113</v>
      </c>
      <c r="AU206" s="203" t="s">
        <v>78</v>
      </c>
      <c r="AY206" s="15" t="s">
        <v>112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5" t="s">
        <v>78</v>
      </c>
      <c r="BK206" s="204">
        <f>ROUND(I206*H206,2)</f>
        <v>0</v>
      </c>
      <c r="BL206" s="15" t="s">
        <v>117</v>
      </c>
      <c r="BM206" s="203" t="s">
        <v>344</v>
      </c>
    </row>
    <row r="207" s="2" customFormat="1">
      <c r="A207" s="36"/>
      <c r="B207" s="37"/>
      <c r="C207" s="38"/>
      <c r="D207" s="205" t="s">
        <v>119</v>
      </c>
      <c r="E207" s="38"/>
      <c r="F207" s="206" t="s">
        <v>234</v>
      </c>
      <c r="G207" s="38"/>
      <c r="H207" s="38"/>
      <c r="I207" s="207"/>
      <c r="J207" s="38"/>
      <c r="K207" s="38"/>
      <c r="L207" s="42"/>
      <c r="M207" s="208"/>
      <c r="N207" s="209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119</v>
      </c>
      <c r="AU207" s="15" t="s">
        <v>78</v>
      </c>
    </row>
    <row r="208" s="2" customFormat="1" ht="16.5" customHeight="1">
      <c r="A208" s="36"/>
      <c r="B208" s="37"/>
      <c r="C208" s="191" t="s">
        <v>345</v>
      </c>
      <c r="D208" s="191" t="s">
        <v>113</v>
      </c>
      <c r="E208" s="192" t="s">
        <v>346</v>
      </c>
      <c r="F208" s="193" t="s">
        <v>347</v>
      </c>
      <c r="G208" s="194" t="s">
        <v>124</v>
      </c>
      <c r="H208" s="195">
        <v>2</v>
      </c>
      <c r="I208" s="196"/>
      <c r="J208" s="197">
        <f>ROUND(I208*H208,2)</f>
        <v>0</v>
      </c>
      <c r="K208" s="198"/>
      <c r="L208" s="42"/>
      <c r="M208" s="199" t="s">
        <v>19</v>
      </c>
      <c r="N208" s="200" t="s">
        <v>42</v>
      </c>
      <c r="O208" s="8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3" t="s">
        <v>117</v>
      </c>
      <c r="AT208" s="203" t="s">
        <v>113</v>
      </c>
      <c r="AU208" s="203" t="s">
        <v>78</v>
      </c>
      <c r="AY208" s="15" t="s">
        <v>112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5" t="s">
        <v>78</v>
      </c>
      <c r="BK208" s="204">
        <f>ROUND(I208*H208,2)</f>
        <v>0</v>
      </c>
      <c r="BL208" s="15" t="s">
        <v>117</v>
      </c>
      <c r="BM208" s="203" t="s">
        <v>348</v>
      </c>
    </row>
    <row r="209" s="2" customFormat="1">
      <c r="A209" s="36"/>
      <c r="B209" s="37"/>
      <c r="C209" s="38"/>
      <c r="D209" s="205" t="s">
        <v>119</v>
      </c>
      <c r="E209" s="38"/>
      <c r="F209" s="206" t="s">
        <v>347</v>
      </c>
      <c r="G209" s="38"/>
      <c r="H209" s="38"/>
      <c r="I209" s="207"/>
      <c r="J209" s="38"/>
      <c r="K209" s="38"/>
      <c r="L209" s="42"/>
      <c r="M209" s="208"/>
      <c r="N209" s="209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119</v>
      </c>
      <c r="AU209" s="15" t="s">
        <v>78</v>
      </c>
    </row>
    <row r="210" s="2" customFormat="1" ht="16.5" customHeight="1">
      <c r="A210" s="36"/>
      <c r="B210" s="37"/>
      <c r="C210" s="191" t="s">
        <v>349</v>
      </c>
      <c r="D210" s="191" t="s">
        <v>113</v>
      </c>
      <c r="E210" s="192" t="s">
        <v>350</v>
      </c>
      <c r="F210" s="193" t="s">
        <v>351</v>
      </c>
      <c r="G210" s="194" t="s">
        <v>116</v>
      </c>
      <c r="H210" s="195">
        <v>1</v>
      </c>
      <c r="I210" s="196"/>
      <c r="J210" s="197">
        <f>ROUND(I210*H210,2)</f>
        <v>0</v>
      </c>
      <c r="K210" s="198"/>
      <c r="L210" s="42"/>
      <c r="M210" s="199" t="s">
        <v>19</v>
      </c>
      <c r="N210" s="200" t="s">
        <v>42</v>
      </c>
      <c r="O210" s="8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3" t="s">
        <v>117</v>
      </c>
      <c r="AT210" s="203" t="s">
        <v>113</v>
      </c>
      <c r="AU210" s="203" t="s">
        <v>78</v>
      </c>
      <c r="AY210" s="15" t="s">
        <v>112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5" t="s">
        <v>78</v>
      </c>
      <c r="BK210" s="204">
        <f>ROUND(I210*H210,2)</f>
        <v>0</v>
      </c>
      <c r="BL210" s="15" t="s">
        <v>117</v>
      </c>
      <c r="BM210" s="203" t="s">
        <v>352</v>
      </c>
    </row>
    <row r="211" s="2" customFormat="1">
      <c r="A211" s="36"/>
      <c r="B211" s="37"/>
      <c r="C211" s="38"/>
      <c r="D211" s="205" t="s">
        <v>119</v>
      </c>
      <c r="E211" s="38"/>
      <c r="F211" s="206" t="s">
        <v>351</v>
      </c>
      <c r="G211" s="38"/>
      <c r="H211" s="38"/>
      <c r="I211" s="207"/>
      <c r="J211" s="38"/>
      <c r="K211" s="38"/>
      <c r="L211" s="42"/>
      <c r="M211" s="208"/>
      <c r="N211" s="209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119</v>
      </c>
      <c r="AU211" s="15" t="s">
        <v>78</v>
      </c>
    </row>
    <row r="212" s="2" customFormat="1" ht="16.5" customHeight="1">
      <c r="A212" s="36"/>
      <c r="B212" s="37"/>
      <c r="C212" s="191" t="s">
        <v>353</v>
      </c>
      <c r="D212" s="191" t="s">
        <v>113</v>
      </c>
      <c r="E212" s="192" t="s">
        <v>354</v>
      </c>
      <c r="F212" s="193" t="s">
        <v>355</v>
      </c>
      <c r="G212" s="194" t="s">
        <v>116</v>
      </c>
      <c r="H212" s="195">
        <v>1</v>
      </c>
      <c r="I212" s="196"/>
      <c r="J212" s="197">
        <f>ROUND(I212*H212,2)</f>
        <v>0</v>
      </c>
      <c r="K212" s="198"/>
      <c r="L212" s="42"/>
      <c r="M212" s="199" t="s">
        <v>19</v>
      </c>
      <c r="N212" s="200" t="s">
        <v>42</v>
      </c>
      <c r="O212" s="82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3" t="s">
        <v>117</v>
      </c>
      <c r="AT212" s="203" t="s">
        <v>113</v>
      </c>
      <c r="AU212" s="203" t="s">
        <v>78</v>
      </c>
      <c r="AY212" s="15" t="s">
        <v>112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5" t="s">
        <v>78</v>
      </c>
      <c r="BK212" s="204">
        <f>ROUND(I212*H212,2)</f>
        <v>0</v>
      </c>
      <c r="BL212" s="15" t="s">
        <v>117</v>
      </c>
      <c r="BM212" s="203" t="s">
        <v>356</v>
      </c>
    </row>
    <row r="213" s="2" customFormat="1">
      <c r="A213" s="36"/>
      <c r="B213" s="37"/>
      <c r="C213" s="38"/>
      <c r="D213" s="205" t="s">
        <v>119</v>
      </c>
      <c r="E213" s="38"/>
      <c r="F213" s="206" t="s">
        <v>355</v>
      </c>
      <c r="G213" s="38"/>
      <c r="H213" s="38"/>
      <c r="I213" s="207"/>
      <c r="J213" s="38"/>
      <c r="K213" s="38"/>
      <c r="L213" s="42"/>
      <c r="M213" s="208"/>
      <c r="N213" s="209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119</v>
      </c>
      <c r="AU213" s="15" t="s">
        <v>78</v>
      </c>
    </row>
    <row r="214" s="2" customFormat="1" ht="16.5" customHeight="1">
      <c r="A214" s="36"/>
      <c r="B214" s="37"/>
      <c r="C214" s="191" t="s">
        <v>357</v>
      </c>
      <c r="D214" s="191" t="s">
        <v>113</v>
      </c>
      <c r="E214" s="192" t="s">
        <v>358</v>
      </c>
      <c r="F214" s="193" t="s">
        <v>359</v>
      </c>
      <c r="G214" s="194" t="s">
        <v>124</v>
      </c>
      <c r="H214" s="195">
        <v>1</v>
      </c>
      <c r="I214" s="196"/>
      <c r="J214" s="197">
        <f>ROUND(I214*H214,2)</f>
        <v>0</v>
      </c>
      <c r="K214" s="198"/>
      <c r="L214" s="42"/>
      <c r="M214" s="199" t="s">
        <v>19</v>
      </c>
      <c r="N214" s="200" t="s">
        <v>42</v>
      </c>
      <c r="O214" s="8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3" t="s">
        <v>117</v>
      </c>
      <c r="AT214" s="203" t="s">
        <v>113</v>
      </c>
      <c r="AU214" s="203" t="s">
        <v>78</v>
      </c>
      <c r="AY214" s="15" t="s">
        <v>112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5" t="s">
        <v>78</v>
      </c>
      <c r="BK214" s="204">
        <f>ROUND(I214*H214,2)</f>
        <v>0</v>
      </c>
      <c r="BL214" s="15" t="s">
        <v>117</v>
      </c>
      <c r="BM214" s="203" t="s">
        <v>360</v>
      </c>
    </row>
    <row r="215" s="2" customFormat="1">
      <c r="A215" s="36"/>
      <c r="B215" s="37"/>
      <c r="C215" s="38"/>
      <c r="D215" s="205" t="s">
        <v>119</v>
      </c>
      <c r="E215" s="38"/>
      <c r="F215" s="206" t="s">
        <v>359</v>
      </c>
      <c r="G215" s="38"/>
      <c r="H215" s="38"/>
      <c r="I215" s="207"/>
      <c r="J215" s="38"/>
      <c r="K215" s="38"/>
      <c r="L215" s="42"/>
      <c r="M215" s="208"/>
      <c r="N215" s="209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119</v>
      </c>
      <c r="AU215" s="15" t="s">
        <v>78</v>
      </c>
    </row>
    <row r="216" s="2" customFormat="1" ht="16.5" customHeight="1">
      <c r="A216" s="36"/>
      <c r="B216" s="37"/>
      <c r="C216" s="191" t="s">
        <v>361</v>
      </c>
      <c r="D216" s="191" t="s">
        <v>113</v>
      </c>
      <c r="E216" s="192" t="s">
        <v>362</v>
      </c>
      <c r="F216" s="193" t="s">
        <v>363</v>
      </c>
      <c r="G216" s="194" t="s">
        <v>214</v>
      </c>
      <c r="H216" s="195">
        <v>60</v>
      </c>
      <c r="I216" s="196"/>
      <c r="J216" s="197">
        <f>ROUND(I216*H216,2)</f>
        <v>0</v>
      </c>
      <c r="K216" s="198"/>
      <c r="L216" s="42"/>
      <c r="M216" s="199" t="s">
        <v>19</v>
      </c>
      <c r="N216" s="200" t="s">
        <v>42</v>
      </c>
      <c r="O216" s="8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3" t="s">
        <v>117</v>
      </c>
      <c r="AT216" s="203" t="s">
        <v>113</v>
      </c>
      <c r="AU216" s="203" t="s">
        <v>78</v>
      </c>
      <c r="AY216" s="15" t="s">
        <v>112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5" t="s">
        <v>78</v>
      </c>
      <c r="BK216" s="204">
        <f>ROUND(I216*H216,2)</f>
        <v>0</v>
      </c>
      <c r="BL216" s="15" t="s">
        <v>117</v>
      </c>
      <c r="BM216" s="203" t="s">
        <v>364</v>
      </c>
    </row>
    <row r="217" s="2" customFormat="1">
      <c r="A217" s="36"/>
      <c r="B217" s="37"/>
      <c r="C217" s="38"/>
      <c r="D217" s="205" t="s">
        <v>119</v>
      </c>
      <c r="E217" s="38"/>
      <c r="F217" s="206" t="s">
        <v>363</v>
      </c>
      <c r="G217" s="38"/>
      <c r="H217" s="38"/>
      <c r="I217" s="207"/>
      <c r="J217" s="38"/>
      <c r="K217" s="38"/>
      <c r="L217" s="42"/>
      <c r="M217" s="208"/>
      <c r="N217" s="209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119</v>
      </c>
      <c r="AU217" s="15" t="s">
        <v>78</v>
      </c>
    </row>
    <row r="218" s="2" customFormat="1" ht="16.5" customHeight="1">
      <c r="A218" s="36"/>
      <c r="B218" s="37"/>
      <c r="C218" s="191" t="s">
        <v>365</v>
      </c>
      <c r="D218" s="191" t="s">
        <v>113</v>
      </c>
      <c r="E218" s="192" t="s">
        <v>366</v>
      </c>
      <c r="F218" s="193" t="s">
        <v>367</v>
      </c>
      <c r="G218" s="194" t="s">
        <v>214</v>
      </c>
      <c r="H218" s="195">
        <v>60</v>
      </c>
      <c r="I218" s="196"/>
      <c r="J218" s="197">
        <f>ROUND(I218*H218,2)</f>
        <v>0</v>
      </c>
      <c r="K218" s="198"/>
      <c r="L218" s="42"/>
      <c r="M218" s="199" t="s">
        <v>19</v>
      </c>
      <c r="N218" s="200" t="s">
        <v>42</v>
      </c>
      <c r="O218" s="82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3" t="s">
        <v>117</v>
      </c>
      <c r="AT218" s="203" t="s">
        <v>113</v>
      </c>
      <c r="AU218" s="203" t="s">
        <v>78</v>
      </c>
      <c r="AY218" s="15" t="s">
        <v>112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5" t="s">
        <v>78</v>
      </c>
      <c r="BK218" s="204">
        <f>ROUND(I218*H218,2)</f>
        <v>0</v>
      </c>
      <c r="BL218" s="15" t="s">
        <v>117</v>
      </c>
      <c r="BM218" s="203" t="s">
        <v>368</v>
      </c>
    </row>
    <row r="219" s="2" customFormat="1">
      <c r="A219" s="36"/>
      <c r="B219" s="37"/>
      <c r="C219" s="38"/>
      <c r="D219" s="205" t="s">
        <v>119</v>
      </c>
      <c r="E219" s="38"/>
      <c r="F219" s="206" t="s">
        <v>367</v>
      </c>
      <c r="G219" s="38"/>
      <c r="H219" s="38"/>
      <c r="I219" s="207"/>
      <c r="J219" s="38"/>
      <c r="K219" s="38"/>
      <c r="L219" s="42"/>
      <c r="M219" s="208"/>
      <c r="N219" s="209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119</v>
      </c>
      <c r="AU219" s="15" t="s">
        <v>78</v>
      </c>
    </row>
    <row r="220" s="2" customFormat="1" ht="16.5" customHeight="1">
      <c r="A220" s="36"/>
      <c r="B220" s="37"/>
      <c r="C220" s="191" t="s">
        <v>369</v>
      </c>
      <c r="D220" s="191" t="s">
        <v>113</v>
      </c>
      <c r="E220" s="192" t="s">
        <v>370</v>
      </c>
      <c r="F220" s="193" t="s">
        <v>371</v>
      </c>
      <c r="G220" s="194" t="s">
        <v>372</v>
      </c>
      <c r="H220" s="195">
        <v>12</v>
      </c>
      <c r="I220" s="196"/>
      <c r="J220" s="197">
        <f>ROUND(I220*H220,2)</f>
        <v>0</v>
      </c>
      <c r="K220" s="198"/>
      <c r="L220" s="42"/>
      <c r="M220" s="199" t="s">
        <v>19</v>
      </c>
      <c r="N220" s="200" t="s">
        <v>42</v>
      </c>
      <c r="O220" s="82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3" t="s">
        <v>117</v>
      </c>
      <c r="AT220" s="203" t="s">
        <v>113</v>
      </c>
      <c r="AU220" s="203" t="s">
        <v>78</v>
      </c>
      <c r="AY220" s="15" t="s">
        <v>112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5" t="s">
        <v>78</v>
      </c>
      <c r="BK220" s="204">
        <f>ROUND(I220*H220,2)</f>
        <v>0</v>
      </c>
      <c r="BL220" s="15" t="s">
        <v>117</v>
      </c>
      <c r="BM220" s="203" t="s">
        <v>373</v>
      </c>
    </row>
    <row r="221" s="2" customFormat="1">
      <c r="A221" s="36"/>
      <c r="B221" s="37"/>
      <c r="C221" s="38"/>
      <c r="D221" s="205" t="s">
        <v>119</v>
      </c>
      <c r="E221" s="38"/>
      <c r="F221" s="206" t="s">
        <v>371</v>
      </c>
      <c r="G221" s="38"/>
      <c r="H221" s="38"/>
      <c r="I221" s="207"/>
      <c r="J221" s="38"/>
      <c r="K221" s="38"/>
      <c r="L221" s="42"/>
      <c r="M221" s="208"/>
      <c r="N221" s="209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119</v>
      </c>
      <c r="AU221" s="15" t="s">
        <v>78</v>
      </c>
    </row>
    <row r="222" s="2" customFormat="1" ht="16.5" customHeight="1">
      <c r="A222" s="36"/>
      <c r="B222" s="37"/>
      <c r="C222" s="191" t="s">
        <v>374</v>
      </c>
      <c r="D222" s="191" t="s">
        <v>113</v>
      </c>
      <c r="E222" s="192" t="s">
        <v>375</v>
      </c>
      <c r="F222" s="193" t="s">
        <v>254</v>
      </c>
      <c r="G222" s="194" t="s">
        <v>116</v>
      </c>
      <c r="H222" s="195">
        <v>1</v>
      </c>
      <c r="I222" s="196"/>
      <c r="J222" s="197">
        <f>ROUND(I222*H222,2)</f>
        <v>0</v>
      </c>
      <c r="K222" s="198"/>
      <c r="L222" s="42"/>
      <c r="M222" s="199" t="s">
        <v>19</v>
      </c>
      <c r="N222" s="200" t="s">
        <v>42</v>
      </c>
      <c r="O222" s="82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3" t="s">
        <v>117</v>
      </c>
      <c r="AT222" s="203" t="s">
        <v>113</v>
      </c>
      <c r="AU222" s="203" t="s">
        <v>78</v>
      </c>
      <c r="AY222" s="15" t="s">
        <v>112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5" t="s">
        <v>78</v>
      </c>
      <c r="BK222" s="204">
        <f>ROUND(I222*H222,2)</f>
        <v>0</v>
      </c>
      <c r="BL222" s="15" t="s">
        <v>117</v>
      </c>
      <c r="BM222" s="203" t="s">
        <v>376</v>
      </c>
    </row>
    <row r="223" s="2" customFormat="1">
      <c r="A223" s="36"/>
      <c r="B223" s="37"/>
      <c r="C223" s="38"/>
      <c r="D223" s="205" t="s">
        <v>119</v>
      </c>
      <c r="E223" s="38"/>
      <c r="F223" s="206" t="s">
        <v>254</v>
      </c>
      <c r="G223" s="38"/>
      <c r="H223" s="38"/>
      <c r="I223" s="207"/>
      <c r="J223" s="38"/>
      <c r="K223" s="38"/>
      <c r="L223" s="42"/>
      <c r="M223" s="208"/>
      <c r="N223" s="209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119</v>
      </c>
      <c r="AU223" s="15" t="s">
        <v>78</v>
      </c>
    </row>
    <row r="224" s="11" customFormat="1" ht="25.92" customHeight="1">
      <c r="A224" s="11"/>
      <c r="B224" s="177"/>
      <c r="C224" s="178"/>
      <c r="D224" s="179" t="s">
        <v>70</v>
      </c>
      <c r="E224" s="180" t="s">
        <v>377</v>
      </c>
      <c r="F224" s="180" t="s">
        <v>378</v>
      </c>
      <c r="G224" s="178"/>
      <c r="H224" s="178"/>
      <c r="I224" s="181"/>
      <c r="J224" s="182">
        <f>BK224</f>
        <v>0</v>
      </c>
      <c r="K224" s="178"/>
      <c r="L224" s="183"/>
      <c r="M224" s="184"/>
      <c r="N224" s="185"/>
      <c r="O224" s="185"/>
      <c r="P224" s="186">
        <f>SUM(P225:P230)</f>
        <v>0</v>
      </c>
      <c r="Q224" s="185"/>
      <c r="R224" s="186">
        <f>SUM(R225:R230)</f>
        <v>0</v>
      </c>
      <c r="S224" s="185"/>
      <c r="T224" s="187">
        <f>SUM(T225:T230)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88" t="s">
        <v>78</v>
      </c>
      <c r="AT224" s="189" t="s">
        <v>70</v>
      </c>
      <c r="AU224" s="189" t="s">
        <v>71</v>
      </c>
      <c r="AY224" s="188" t="s">
        <v>112</v>
      </c>
      <c r="BK224" s="190">
        <f>SUM(BK225:BK230)</f>
        <v>0</v>
      </c>
    </row>
    <row r="225" s="2" customFormat="1" ht="16.5" customHeight="1">
      <c r="A225" s="36"/>
      <c r="B225" s="37"/>
      <c r="C225" s="191" t="s">
        <v>379</v>
      </c>
      <c r="D225" s="191" t="s">
        <v>113</v>
      </c>
      <c r="E225" s="192" t="s">
        <v>380</v>
      </c>
      <c r="F225" s="193" t="s">
        <v>381</v>
      </c>
      <c r="G225" s="194" t="s">
        <v>116</v>
      </c>
      <c r="H225" s="195">
        <v>1</v>
      </c>
      <c r="I225" s="196"/>
      <c r="J225" s="197">
        <f>ROUND(I225*H225,2)</f>
        <v>0</v>
      </c>
      <c r="K225" s="198"/>
      <c r="L225" s="42"/>
      <c r="M225" s="199" t="s">
        <v>19</v>
      </c>
      <c r="N225" s="200" t="s">
        <v>42</v>
      </c>
      <c r="O225" s="82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3" t="s">
        <v>117</v>
      </c>
      <c r="AT225" s="203" t="s">
        <v>113</v>
      </c>
      <c r="AU225" s="203" t="s">
        <v>78</v>
      </c>
      <c r="AY225" s="15" t="s">
        <v>112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5" t="s">
        <v>78</v>
      </c>
      <c r="BK225" s="204">
        <f>ROUND(I225*H225,2)</f>
        <v>0</v>
      </c>
      <c r="BL225" s="15" t="s">
        <v>117</v>
      </c>
      <c r="BM225" s="203" t="s">
        <v>382</v>
      </c>
    </row>
    <row r="226" s="2" customFormat="1">
      <c r="A226" s="36"/>
      <c r="B226" s="37"/>
      <c r="C226" s="38"/>
      <c r="D226" s="205" t="s">
        <v>119</v>
      </c>
      <c r="E226" s="38"/>
      <c r="F226" s="206" t="s">
        <v>381</v>
      </c>
      <c r="G226" s="38"/>
      <c r="H226" s="38"/>
      <c r="I226" s="207"/>
      <c r="J226" s="38"/>
      <c r="K226" s="38"/>
      <c r="L226" s="42"/>
      <c r="M226" s="208"/>
      <c r="N226" s="209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119</v>
      </c>
      <c r="AU226" s="15" t="s">
        <v>78</v>
      </c>
    </row>
    <row r="227" s="2" customFormat="1" ht="16.5" customHeight="1">
      <c r="A227" s="36"/>
      <c r="B227" s="37"/>
      <c r="C227" s="191" t="s">
        <v>383</v>
      </c>
      <c r="D227" s="191" t="s">
        <v>113</v>
      </c>
      <c r="E227" s="192" t="s">
        <v>384</v>
      </c>
      <c r="F227" s="193" t="s">
        <v>385</v>
      </c>
      <c r="G227" s="194" t="s">
        <v>124</v>
      </c>
      <c r="H227" s="195">
        <v>1</v>
      </c>
      <c r="I227" s="196"/>
      <c r="J227" s="197">
        <f>ROUND(I227*H227,2)</f>
        <v>0</v>
      </c>
      <c r="K227" s="198"/>
      <c r="L227" s="42"/>
      <c r="M227" s="199" t="s">
        <v>19</v>
      </c>
      <c r="N227" s="200" t="s">
        <v>42</v>
      </c>
      <c r="O227" s="8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3" t="s">
        <v>117</v>
      </c>
      <c r="AT227" s="203" t="s">
        <v>113</v>
      </c>
      <c r="AU227" s="203" t="s">
        <v>78</v>
      </c>
      <c r="AY227" s="15" t="s">
        <v>112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5" t="s">
        <v>78</v>
      </c>
      <c r="BK227" s="204">
        <f>ROUND(I227*H227,2)</f>
        <v>0</v>
      </c>
      <c r="BL227" s="15" t="s">
        <v>117</v>
      </c>
      <c r="BM227" s="203" t="s">
        <v>386</v>
      </c>
    </row>
    <row r="228" s="2" customFormat="1">
      <c r="A228" s="36"/>
      <c r="B228" s="37"/>
      <c r="C228" s="38"/>
      <c r="D228" s="205" t="s">
        <v>119</v>
      </c>
      <c r="E228" s="38"/>
      <c r="F228" s="206" t="s">
        <v>385</v>
      </c>
      <c r="G228" s="38"/>
      <c r="H228" s="38"/>
      <c r="I228" s="207"/>
      <c r="J228" s="38"/>
      <c r="K228" s="38"/>
      <c r="L228" s="42"/>
      <c r="M228" s="208"/>
      <c r="N228" s="209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119</v>
      </c>
      <c r="AU228" s="15" t="s">
        <v>78</v>
      </c>
    </row>
    <row r="229" s="2" customFormat="1" ht="16.5" customHeight="1">
      <c r="A229" s="36"/>
      <c r="B229" s="37"/>
      <c r="C229" s="191" t="s">
        <v>387</v>
      </c>
      <c r="D229" s="191" t="s">
        <v>113</v>
      </c>
      <c r="E229" s="192" t="s">
        <v>388</v>
      </c>
      <c r="F229" s="193" t="s">
        <v>389</v>
      </c>
      <c r="G229" s="194" t="s">
        <v>124</v>
      </c>
      <c r="H229" s="195">
        <v>2</v>
      </c>
      <c r="I229" s="196"/>
      <c r="J229" s="197">
        <f>ROUND(I229*H229,2)</f>
        <v>0</v>
      </c>
      <c r="K229" s="198"/>
      <c r="L229" s="42"/>
      <c r="M229" s="199" t="s">
        <v>19</v>
      </c>
      <c r="N229" s="200" t="s">
        <v>42</v>
      </c>
      <c r="O229" s="8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3" t="s">
        <v>117</v>
      </c>
      <c r="AT229" s="203" t="s">
        <v>113</v>
      </c>
      <c r="AU229" s="203" t="s">
        <v>78</v>
      </c>
      <c r="AY229" s="15" t="s">
        <v>112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5" t="s">
        <v>78</v>
      </c>
      <c r="BK229" s="204">
        <f>ROUND(I229*H229,2)</f>
        <v>0</v>
      </c>
      <c r="BL229" s="15" t="s">
        <v>117</v>
      </c>
      <c r="BM229" s="203" t="s">
        <v>390</v>
      </c>
    </row>
    <row r="230" s="2" customFormat="1">
      <c r="A230" s="36"/>
      <c r="B230" s="37"/>
      <c r="C230" s="38"/>
      <c r="D230" s="205" t="s">
        <v>119</v>
      </c>
      <c r="E230" s="38"/>
      <c r="F230" s="206" t="s">
        <v>389</v>
      </c>
      <c r="G230" s="38"/>
      <c r="H230" s="38"/>
      <c r="I230" s="207"/>
      <c r="J230" s="38"/>
      <c r="K230" s="38"/>
      <c r="L230" s="42"/>
      <c r="M230" s="208"/>
      <c r="N230" s="209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119</v>
      </c>
      <c r="AU230" s="15" t="s">
        <v>78</v>
      </c>
    </row>
    <row r="231" s="11" customFormat="1" ht="25.92" customHeight="1">
      <c r="A231" s="11"/>
      <c r="B231" s="177"/>
      <c r="C231" s="178"/>
      <c r="D231" s="179" t="s">
        <v>70</v>
      </c>
      <c r="E231" s="180" t="s">
        <v>391</v>
      </c>
      <c r="F231" s="180" t="s">
        <v>392</v>
      </c>
      <c r="G231" s="178"/>
      <c r="H231" s="178"/>
      <c r="I231" s="181"/>
      <c r="J231" s="182">
        <f>BK231</f>
        <v>0</v>
      </c>
      <c r="K231" s="178"/>
      <c r="L231" s="183"/>
      <c r="M231" s="184"/>
      <c r="N231" s="185"/>
      <c r="O231" s="185"/>
      <c r="P231" s="186">
        <f>SUM(P232:P273)</f>
        <v>0</v>
      </c>
      <c r="Q231" s="185"/>
      <c r="R231" s="186">
        <f>SUM(R232:R273)</f>
        <v>0</v>
      </c>
      <c r="S231" s="185"/>
      <c r="T231" s="187">
        <f>SUM(T232:T273)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188" t="s">
        <v>78</v>
      </c>
      <c r="AT231" s="189" t="s">
        <v>70</v>
      </c>
      <c r="AU231" s="189" t="s">
        <v>71</v>
      </c>
      <c r="AY231" s="188" t="s">
        <v>112</v>
      </c>
      <c r="BK231" s="190">
        <f>SUM(BK232:BK273)</f>
        <v>0</v>
      </c>
    </row>
    <row r="232" s="2" customFormat="1" ht="16.5" customHeight="1">
      <c r="A232" s="36"/>
      <c r="B232" s="37"/>
      <c r="C232" s="191" t="s">
        <v>393</v>
      </c>
      <c r="D232" s="191" t="s">
        <v>113</v>
      </c>
      <c r="E232" s="192" t="s">
        <v>394</v>
      </c>
      <c r="F232" s="193" t="s">
        <v>395</v>
      </c>
      <c r="G232" s="194" t="s">
        <v>124</v>
      </c>
      <c r="H232" s="195">
        <v>1</v>
      </c>
      <c r="I232" s="196"/>
      <c r="J232" s="197">
        <f>ROUND(I232*H232,2)</f>
        <v>0</v>
      </c>
      <c r="K232" s="198"/>
      <c r="L232" s="42"/>
      <c r="M232" s="199" t="s">
        <v>19</v>
      </c>
      <c r="N232" s="200" t="s">
        <v>42</v>
      </c>
      <c r="O232" s="8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3" t="s">
        <v>117</v>
      </c>
      <c r="AT232" s="203" t="s">
        <v>113</v>
      </c>
      <c r="AU232" s="203" t="s">
        <v>78</v>
      </c>
      <c r="AY232" s="15" t="s">
        <v>112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5" t="s">
        <v>78</v>
      </c>
      <c r="BK232" s="204">
        <f>ROUND(I232*H232,2)</f>
        <v>0</v>
      </c>
      <c r="BL232" s="15" t="s">
        <v>117</v>
      </c>
      <c r="BM232" s="203" t="s">
        <v>396</v>
      </c>
    </row>
    <row r="233" s="2" customFormat="1">
      <c r="A233" s="36"/>
      <c r="B233" s="37"/>
      <c r="C233" s="38"/>
      <c r="D233" s="205" t="s">
        <v>119</v>
      </c>
      <c r="E233" s="38"/>
      <c r="F233" s="206" t="s">
        <v>395</v>
      </c>
      <c r="G233" s="38"/>
      <c r="H233" s="38"/>
      <c r="I233" s="207"/>
      <c r="J233" s="38"/>
      <c r="K233" s="38"/>
      <c r="L233" s="42"/>
      <c r="M233" s="208"/>
      <c r="N233" s="209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119</v>
      </c>
      <c r="AU233" s="15" t="s">
        <v>78</v>
      </c>
    </row>
    <row r="234" s="2" customFormat="1" ht="16.5" customHeight="1">
      <c r="A234" s="36"/>
      <c r="B234" s="37"/>
      <c r="C234" s="191" t="s">
        <v>397</v>
      </c>
      <c r="D234" s="191" t="s">
        <v>113</v>
      </c>
      <c r="E234" s="192" t="s">
        <v>398</v>
      </c>
      <c r="F234" s="193" t="s">
        <v>399</v>
      </c>
      <c r="G234" s="194" t="s">
        <v>214</v>
      </c>
      <c r="H234" s="195">
        <v>300</v>
      </c>
      <c r="I234" s="196"/>
      <c r="J234" s="197">
        <f>ROUND(I234*H234,2)</f>
        <v>0</v>
      </c>
      <c r="K234" s="198"/>
      <c r="L234" s="42"/>
      <c r="M234" s="199" t="s">
        <v>19</v>
      </c>
      <c r="N234" s="200" t="s">
        <v>42</v>
      </c>
      <c r="O234" s="82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3" t="s">
        <v>117</v>
      </c>
      <c r="AT234" s="203" t="s">
        <v>113</v>
      </c>
      <c r="AU234" s="203" t="s">
        <v>78</v>
      </c>
      <c r="AY234" s="15" t="s">
        <v>112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5" t="s">
        <v>78</v>
      </c>
      <c r="BK234" s="204">
        <f>ROUND(I234*H234,2)</f>
        <v>0</v>
      </c>
      <c r="BL234" s="15" t="s">
        <v>117</v>
      </c>
      <c r="BM234" s="203" t="s">
        <v>400</v>
      </c>
    </row>
    <row r="235" s="2" customFormat="1">
      <c r="A235" s="36"/>
      <c r="B235" s="37"/>
      <c r="C235" s="38"/>
      <c r="D235" s="205" t="s">
        <v>119</v>
      </c>
      <c r="E235" s="38"/>
      <c r="F235" s="206" t="s">
        <v>401</v>
      </c>
      <c r="G235" s="38"/>
      <c r="H235" s="38"/>
      <c r="I235" s="207"/>
      <c r="J235" s="38"/>
      <c r="K235" s="38"/>
      <c r="L235" s="42"/>
      <c r="M235" s="208"/>
      <c r="N235" s="209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119</v>
      </c>
      <c r="AU235" s="15" t="s">
        <v>78</v>
      </c>
    </row>
    <row r="236" s="2" customFormat="1" ht="16.5" customHeight="1">
      <c r="A236" s="36"/>
      <c r="B236" s="37"/>
      <c r="C236" s="191" t="s">
        <v>402</v>
      </c>
      <c r="D236" s="191" t="s">
        <v>113</v>
      </c>
      <c r="E236" s="192" t="s">
        <v>403</v>
      </c>
      <c r="F236" s="193" t="s">
        <v>404</v>
      </c>
      <c r="G236" s="194" t="s">
        <v>214</v>
      </c>
      <c r="H236" s="195">
        <v>110</v>
      </c>
      <c r="I236" s="196"/>
      <c r="J236" s="197">
        <f>ROUND(I236*H236,2)</f>
        <v>0</v>
      </c>
      <c r="K236" s="198"/>
      <c r="L236" s="42"/>
      <c r="M236" s="199" t="s">
        <v>19</v>
      </c>
      <c r="N236" s="200" t="s">
        <v>42</v>
      </c>
      <c r="O236" s="8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3" t="s">
        <v>117</v>
      </c>
      <c r="AT236" s="203" t="s">
        <v>113</v>
      </c>
      <c r="AU236" s="203" t="s">
        <v>78</v>
      </c>
      <c r="AY236" s="15" t="s">
        <v>112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5" t="s">
        <v>78</v>
      </c>
      <c r="BK236" s="204">
        <f>ROUND(I236*H236,2)</f>
        <v>0</v>
      </c>
      <c r="BL236" s="15" t="s">
        <v>117</v>
      </c>
      <c r="BM236" s="203" t="s">
        <v>405</v>
      </c>
    </row>
    <row r="237" s="2" customFormat="1">
      <c r="A237" s="36"/>
      <c r="B237" s="37"/>
      <c r="C237" s="38"/>
      <c r="D237" s="205" t="s">
        <v>119</v>
      </c>
      <c r="E237" s="38"/>
      <c r="F237" s="206" t="s">
        <v>404</v>
      </c>
      <c r="G237" s="38"/>
      <c r="H237" s="38"/>
      <c r="I237" s="207"/>
      <c r="J237" s="38"/>
      <c r="K237" s="38"/>
      <c r="L237" s="42"/>
      <c r="M237" s="208"/>
      <c r="N237" s="209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119</v>
      </c>
      <c r="AU237" s="15" t="s">
        <v>78</v>
      </c>
    </row>
    <row r="238" s="2" customFormat="1" ht="16.5" customHeight="1">
      <c r="A238" s="36"/>
      <c r="B238" s="37"/>
      <c r="C238" s="191" t="s">
        <v>406</v>
      </c>
      <c r="D238" s="191" t="s">
        <v>113</v>
      </c>
      <c r="E238" s="192" t="s">
        <v>407</v>
      </c>
      <c r="F238" s="193" t="s">
        <v>408</v>
      </c>
      <c r="G238" s="194" t="s">
        <v>214</v>
      </c>
      <c r="H238" s="195">
        <v>60</v>
      </c>
      <c r="I238" s="196"/>
      <c r="J238" s="197">
        <f>ROUND(I238*H238,2)</f>
        <v>0</v>
      </c>
      <c r="K238" s="198"/>
      <c r="L238" s="42"/>
      <c r="M238" s="199" t="s">
        <v>19</v>
      </c>
      <c r="N238" s="200" t="s">
        <v>42</v>
      </c>
      <c r="O238" s="82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3" t="s">
        <v>117</v>
      </c>
      <c r="AT238" s="203" t="s">
        <v>113</v>
      </c>
      <c r="AU238" s="203" t="s">
        <v>78</v>
      </c>
      <c r="AY238" s="15" t="s">
        <v>112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5" t="s">
        <v>78</v>
      </c>
      <c r="BK238" s="204">
        <f>ROUND(I238*H238,2)</f>
        <v>0</v>
      </c>
      <c r="BL238" s="15" t="s">
        <v>117</v>
      </c>
      <c r="BM238" s="203" t="s">
        <v>409</v>
      </c>
    </row>
    <row r="239" s="2" customFormat="1">
      <c r="A239" s="36"/>
      <c r="B239" s="37"/>
      <c r="C239" s="38"/>
      <c r="D239" s="205" t="s">
        <v>119</v>
      </c>
      <c r="E239" s="38"/>
      <c r="F239" s="206" t="s">
        <v>408</v>
      </c>
      <c r="G239" s="38"/>
      <c r="H239" s="38"/>
      <c r="I239" s="207"/>
      <c r="J239" s="38"/>
      <c r="K239" s="38"/>
      <c r="L239" s="42"/>
      <c r="M239" s="208"/>
      <c r="N239" s="209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119</v>
      </c>
      <c r="AU239" s="15" t="s">
        <v>78</v>
      </c>
    </row>
    <row r="240" s="2" customFormat="1" ht="16.5" customHeight="1">
      <c r="A240" s="36"/>
      <c r="B240" s="37"/>
      <c r="C240" s="191" t="s">
        <v>410</v>
      </c>
      <c r="D240" s="191" t="s">
        <v>113</v>
      </c>
      <c r="E240" s="192" t="s">
        <v>411</v>
      </c>
      <c r="F240" s="193" t="s">
        <v>412</v>
      </c>
      <c r="G240" s="194" t="s">
        <v>124</v>
      </c>
      <c r="H240" s="195">
        <v>4</v>
      </c>
      <c r="I240" s="196"/>
      <c r="J240" s="197">
        <f>ROUND(I240*H240,2)</f>
        <v>0</v>
      </c>
      <c r="K240" s="198"/>
      <c r="L240" s="42"/>
      <c r="M240" s="199" t="s">
        <v>19</v>
      </c>
      <c r="N240" s="200" t="s">
        <v>42</v>
      </c>
      <c r="O240" s="82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3" t="s">
        <v>117</v>
      </c>
      <c r="AT240" s="203" t="s">
        <v>113</v>
      </c>
      <c r="AU240" s="203" t="s">
        <v>78</v>
      </c>
      <c r="AY240" s="15" t="s">
        <v>112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5" t="s">
        <v>78</v>
      </c>
      <c r="BK240" s="204">
        <f>ROUND(I240*H240,2)</f>
        <v>0</v>
      </c>
      <c r="BL240" s="15" t="s">
        <v>117</v>
      </c>
      <c r="BM240" s="203" t="s">
        <v>413</v>
      </c>
    </row>
    <row r="241" s="2" customFormat="1">
      <c r="A241" s="36"/>
      <c r="B241" s="37"/>
      <c r="C241" s="38"/>
      <c r="D241" s="205" t="s">
        <v>119</v>
      </c>
      <c r="E241" s="38"/>
      <c r="F241" s="206" t="s">
        <v>412</v>
      </c>
      <c r="G241" s="38"/>
      <c r="H241" s="38"/>
      <c r="I241" s="207"/>
      <c r="J241" s="38"/>
      <c r="K241" s="38"/>
      <c r="L241" s="42"/>
      <c r="M241" s="208"/>
      <c r="N241" s="209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119</v>
      </c>
      <c r="AU241" s="15" t="s">
        <v>78</v>
      </c>
    </row>
    <row r="242" s="2" customFormat="1" ht="16.5" customHeight="1">
      <c r="A242" s="36"/>
      <c r="B242" s="37"/>
      <c r="C242" s="191" t="s">
        <v>414</v>
      </c>
      <c r="D242" s="191" t="s">
        <v>113</v>
      </c>
      <c r="E242" s="192" t="s">
        <v>415</v>
      </c>
      <c r="F242" s="193" t="s">
        <v>416</v>
      </c>
      <c r="G242" s="194" t="s">
        <v>124</v>
      </c>
      <c r="H242" s="195">
        <v>25</v>
      </c>
      <c r="I242" s="196"/>
      <c r="J242" s="197">
        <f>ROUND(I242*H242,2)</f>
        <v>0</v>
      </c>
      <c r="K242" s="198"/>
      <c r="L242" s="42"/>
      <c r="M242" s="199" t="s">
        <v>19</v>
      </c>
      <c r="N242" s="200" t="s">
        <v>42</v>
      </c>
      <c r="O242" s="82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3" t="s">
        <v>117</v>
      </c>
      <c r="AT242" s="203" t="s">
        <v>113</v>
      </c>
      <c r="AU242" s="203" t="s">
        <v>78</v>
      </c>
      <c r="AY242" s="15" t="s">
        <v>112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5" t="s">
        <v>78</v>
      </c>
      <c r="BK242" s="204">
        <f>ROUND(I242*H242,2)</f>
        <v>0</v>
      </c>
      <c r="BL242" s="15" t="s">
        <v>117</v>
      </c>
      <c r="BM242" s="203" t="s">
        <v>417</v>
      </c>
    </row>
    <row r="243" s="2" customFormat="1">
      <c r="A243" s="36"/>
      <c r="B243" s="37"/>
      <c r="C243" s="38"/>
      <c r="D243" s="205" t="s">
        <v>119</v>
      </c>
      <c r="E243" s="38"/>
      <c r="F243" s="206" t="s">
        <v>416</v>
      </c>
      <c r="G243" s="38"/>
      <c r="H243" s="38"/>
      <c r="I243" s="207"/>
      <c r="J243" s="38"/>
      <c r="K243" s="38"/>
      <c r="L243" s="42"/>
      <c r="M243" s="208"/>
      <c r="N243" s="209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119</v>
      </c>
      <c r="AU243" s="15" t="s">
        <v>78</v>
      </c>
    </row>
    <row r="244" s="2" customFormat="1" ht="16.5" customHeight="1">
      <c r="A244" s="36"/>
      <c r="B244" s="37"/>
      <c r="C244" s="191" t="s">
        <v>418</v>
      </c>
      <c r="D244" s="191" t="s">
        <v>113</v>
      </c>
      <c r="E244" s="192" t="s">
        <v>419</v>
      </c>
      <c r="F244" s="193" t="s">
        <v>420</v>
      </c>
      <c r="G244" s="194" t="s">
        <v>214</v>
      </c>
      <c r="H244" s="195">
        <v>183</v>
      </c>
      <c r="I244" s="196"/>
      <c r="J244" s="197">
        <f>ROUND(I244*H244,2)</f>
        <v>0</v>
      </c>
      <c r="K244" s="198"/>
      <c r="L244" s="42"/>
      <c r="M244" s="199" t="s">
        <v>19</v>
      </c>
      <c r="N244" s="200" t="s">
        <v>42</v>
      </c>
      <c r="O244" s="8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3" t="s">
        <v>117</v>
      </c>
      <c r="AT244" s="203" t="s">
        <v>113</v>
      </c>
      <c r="AU244" s="203" t="s">
        <v>78</v>
      </c>
      <c r="AY244" s="15" t="s">
        <v>112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5" t="s">
        <v>78</v>
      </c>
      <c r="BK244" s="204">
        <f>ROUND(I244*H244,2)</f>
        <v>0</v>
      </c>
      <c r="BL244" s="15" t="s">
        <v>117</v>
      </c>
      <c r="BM244" s="203" t="s">
        <v>421</v>
      </c>
    </row>
    <row r="245" s="2" customFormat="1">
      <c r="A245" s="36"/>
      <c r="B245" s="37"/>
      <c r="C245" s="38"/>
      <c r="D245" s="205" t="s">
        <v>119</v>
      </c>
      <c r="E245" s="38"/>
      <c r="F245" s="206" t="s">
        <v>420</v>
      </c>
      <c r="G245" s="38"/>
      <c r="H245" s="38"/>
      <c r="I245" s="207"/>
      <c r="J245" s="38"/>
      <c r="K245" s="38"/>
      <c r="L245" s="42"/>
      <c r="M245" s="208"/>
      <c r="N245" s="209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119</v>
      </c>
      <c r="AU245" s="15" t="s">
        <v>78</v>
      </c>
    </row>
    <row r="246" s="2" customFormat="1" ht="16.5" customHeight="1">
      <c r="A246" s="36"/>
      <c r="B246" s="37"/>
      <c r="C246" s="191" t="s">
        <v>422</v>
      </c>
      <c r="D246" s="191" t="s">
        <v>113</v>
      </c>
      <c r="E246" s="192" t="s">
        <v>423</v>
      </c>
      <c r="F246" s="193" t="s">
        <v>424</v>
      </c>
      <c r="G246" s="194" t="s">
        <v>425</v>
      </c>
      <c r="H246" s="195">
        <v>360</v>
      </c>
      <c r="I246" s="196"/>
      <c r="J246" s="197">
        <f>ROUND(I246*H246,2)</f>
        <v>0</v>
      </c>
      <c r="K246" s="198"/>
      <c r="L246" s="42"/>
      <c r="M246" s="199" t="s">
        <v>19</v>
      </c>
      <c r="N246" s="200" t="s">
        <v>42</v>
      </c>
      <c r="O246" s="8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3" t="s">
        <v>117</v>
      </c>
      <c r="AT246" s="203" t="s">
        <v>113</v>
      </c>
      <c r="AU246" s="203" t="s">
        <v>78</v>
      </c>
      <c r="AY246" s="15" t="s">
        <v>112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5" t="s">
        <v>78</v>
      </c>
      <c r="BK246" s="204">
        <f>ROUND(I246*H246,2)</f>
        <v>0</v>
      </c>
      <c r="BL246" s="15" t="s">
        <v>117</v>
      </c>
      <c r="BM246" s="203" t="s">
        <v>426</v>
      </c>
    </row>
    <row r="247" s="2" customFormat="1">
      <c r="A247" s="36"/>
      <c r="B247" s="37"/>
      <c r="C247" s="38"/>
      <c r="D247" s="205" t="s">
        <v>119</v>
      </c>
      <c r="E247" s="38"/>
      <c r="F247" s="206" t="s">
        <v>424</v>
      </c>
      <c r="G247" s="38"/>
      <c r="H247" s="38"/>
      <c r="I247" s="207"/>
      <c r="J247" s="38"/>
      <c r="K247" s="38"/>
      <c r="L247" s="42"/>
      <c r="M247" s="208"/>
      <c r="N247" s="209"/>
      <c r="O247" s="82"/>
      <c r="P247" s="82"/>
      <c r="Q247" s="82"/>
      <c r="R247" s="82"/>
      <c r="S247" s="82"/>
      <c r="T247" s="83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119</v>
      </c>
      <c r="AU247" s="15" t="s">
        <v>78</v>
      </c>
    </row>
    <row r="248" s="2" customFormat="1" ht="16.5" customHeight="1">
      <c r="A248" s="36"/>
      <c r="B248" s="37"/>
      <c r="C248" s="191" t="s">
        <v>427</v>
      </c>
      <c r="D248" s="191" t="s">
        <v>113</v>
      </c>
      <c r="E248" s="192" t="s">
        <v>428</v>
      </c>
      <c r="F248" s="193" t="s">
        <v>429</v>
      </c>
      <c r="G248" s="194" t="s">
        <v>116</v>
      </c>
      <c r="H248" s="195">
        <v>4</v>
      </c>
      <c r="I248" s="196"/>
      <c r="J248" s="197">
        <f>ROUND(I248*H248,2)</f>
        <v>0</v>
      </c>
      <c r="K248" s="198"/>
      <c r="L248" s="42"/>
      <c r="M248" s="199" t="s">
        <v>19</v>
      </c>
      <c r="N248" s="200" t="s">
        <v>42</v>
      </c>
      <c r="O248" s="8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3" t="s">
        <v>117</v>
      </c>
      <c r="AT248" s="203" t="s">
        <v>113</v>
      </c>
      <c r="AU248" s="203" t="s">
        <v>78</v>
      </c>
      <c r="AY248" s="15" t="s">
        <v>112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5" t="s">
        <v>78</v>
      </c>
      <c r="BK248" s="204">
        <f>ROUND(I248*H248,2)</f>
        <v>0</v>
      </c>
      <c r="BL248" s="15" t="s">
        <v>117</v>
      </c>
      <c r="BM248" s="203" t="s">
        <v>430</v>
      </c>
    </row>
    <row r="249" s="2" customFormat="1">
      <c r="A249" s="36"/>
      <c r="B249" s="37"/>
      <c r="C249" s="38"/>
      <c r="D249" s="205" t="s">
        <v>119</v>
      </c>
      <c r="E249" s="38"/>
      <c r="F249" s="206" t="s">
        <v>429</v>
      </c>
      <c r="G249" s="38"/>
      <c r="H249" s="38"/>
      <c r="I249" s="207"/>
      <c r="J249" s="38"/>
      <c r="K249" s="38"/>
      <c r="L249" s="42"/>
      <c r="M249" s="208"/>
      <c r="N249" s="209"/>
      <c r="O249" s="82"/>
      <c r="P249" s="82"/>
      <c r="Q249" s="82"/>
      <c r="R249" s="82"/>
      <c r="S249" s="82"/>
      <c r="T249" s="8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119</v>
      </c>
      <c r="AU249" s="15" t="s">
        <v>78</v>
      </c>
    </row>
    <row r="250" s="2" customFormat="1" ht="16.5" customHeight="1">
      <c r="A250" s="36"/>
      <c r="B250" s="37"/>
      <c r="C250" s="191" t="s">
        <v>431</v>
      </c>
      <c r="D250" s="191" t="s">
        <v>113</v>
      </c>
      <c r="E250" s="192" t="s">
        <v>432</v>
      </c>
      <c r="F250" s="193" t="s">
        <v>433</v>
      </c>
      <c r="G250" s="194" t="s">
        <v>116</v>
      </c>
      <c r="H250" s="195">
        <v>1</v>
      </c>
      <c r="I250" s="196"/>
      <c r="J250" s="197">
        <f>ROUND(I250*H250,2)</f>
        <v>0</v>
      </c>
      <c r="K250" s="198"/>
      <c r="L250" s="42"/>
      <c r="M250" s="199" t="s">
        <v>19</v>
      </c>
      <c r="N250" s="200" t="s">
        <v>42</v>
      </c>
      <c r="O250" s="82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3" t="s">
        <v>117</v>
      </c>
      <c r="AT250" s="203" t="s">
        <v>113</v>
      </c>
      <c r="AU250" s="203" t="s">
        <v>78</v>
      </c>
      <c r="AY250" s="15" t="s">
        <v>112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5" t="s">
        <v>78</v>
      </c>
      <c r="BK250" s="204">
        <f>ROUND(I250*H250,2)</f>
        <v>0</v>
      </c>
      <c r="BL250" s="15" t="s">
        <v>117</v>
      </c>
      <c r="BM250" s="203" t="s">
        <v>434</v>
      </c>
    </row>
    <row r="251" s="2" customFormat="1">
      <c r="A251" s="36"/>
      <c r="B251" s="37"/>
      <c r="C251" s="38"/>
      <c r="D251" s="205" t="s">
        <v>119</v>
      </c>
      <c r="E251" s="38"/>
      <c r="F251" s="206" t="s">
        <v>433</v>
      </c>
      <c r="G251" s="38"/>
      <c r="H251" s="38"/>
      <c r="I251" s="207"/>
      <c r="J251" s="38"/>
      <c r="K251" s="38"/>
      <c r="L251" s="42"/>
      <c r="M251" s="208"/>
      <c r="N251" s="209"/>
      <c r="O251" s="82"/>
      <c r="P251" s="82"/>
      <c r="Q251" s="82"/>
      <c r="R251" s="82"/>
      <c r="S251" s="82"/>
      <c r="T251" s="83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119</v>
      </c>
      <c r="AU251" s="15" t="s">
        <v>78</v>
      </c>
    </row>
    <row r="252" s="2" customFormat="1" ht="16.5" customHeight="1">
      <c r="A252" s="36"/>
      <c r="B252" s="37"/>
      <c r="C252" s="191" t="s">
        <v>435</v>
      </c>
      <c r="D252" s="191" t="s">
        <v>113</v>
      </c>
      <c r="E252" s="192" t="s">
        <v>436</v>
      </c>
      <c r="F252" s="193" t="s">
        <v>437</v>
      </c>
      <c r="G252" s="194" t="s">
        <v>214</v>
      </c>
      <c r="H252" s="195">
        <v>20</v>
      </c>
      <c r="I252" s="196"/>
      <c r="J252" s="197">
        <f>ROUND(I252*H252,2)</f>
        <v>0</v>
      </c>
      <c r="K252" s="198"/>
      <c r="L252" s="42"/>
      <c r="M252" s="199" t="s">
        <v>19</v>
      </c>
      <c r="N252" s="200" t="s">
        <v>42</v>
      </c>
      <c r="O252" s="8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3" t="s">
        <v>117</v>
      </c>
      <c r="AT252" s="203" t="s">
        <v>113</v>
      </c>
      <c r="AU252" s="203" t="s">
        <v>78</v>
      </c>
      <c r="AY252" s="15" t="s">
        <v>112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5" t="s">
        <v>78</v>
      </c>
      <c r="BK252" s="204">
        <f>ROUND(I252*H252,2)</f>
        <v>0</v>
      </c>
      <c r="BL252" s="15" t="s">
        <v>117</v>
      </c>
      <c r="BM252" s="203" t="s">
        <v>438</v>
      </c>
    </row>
    <row r="253" s="2" customFormat="1">
      <c r="A253" s="36"/>
      <c r="B253" s="37"/>
      <c r="C253" s="38"/>
      <c r="D253" s="205" t="s">
        <v>119</v>
      </c>
      <c r="E253" s="38"/>
      <c r="F253" s="206" t="s">
        <v>439</v>
      </c>
      <c r="G253" s="38"/>
      <c r="H253" s="38"/>
      <c r="I253" s="207"/>
      <c r="J253" s="38"/>
      <c r="K253" s="38"/>
      <c r="L253" s="42"/>
      <c r="M253" s="208"/>
      <c r="N253" s="209"/>
      <c r="O253" s="82"/>
      <c r="P253" s="82"/>
      <c r="Q253" s="82"/>
      <c r="R253" s="82"/>
      <c r="S253" s="82"/>
      <c r="T253" s="83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119</v>
      </c>
      <c r="AU253" s="15" t="s">
        <v>78</v>
      </c>
    </row>
    <row r="254" s="2" customFormat="1" ht="16.5" customHeight="1">
      <c r="A254" s="36"/>
      <c r="B254" s="37"/>
      <c r="C254" s="191" t="s">
        <v>440</v>
      </c>
      <c r="D254" s="191" t="s">
        <v>113</v>
      </c>
      <c r="E254" s="192" t="s">
        <v>441</v>
      </c>
      <c r="F254" s="193" t="s">
        <v>442</v>
      </c>
      <c r="G254" s="194" t="s">
        <v>124</v>
      </c>
      <c r="H254" s="195">
        <v>4</v>
      </c>
      <c r="I254" s="196"/>
      <c r="J254" s="197">
        <f>ROUND(I254*H254,2)</f>
        <v>0</v>
      </c>
      <c r="K254" s="198"/>
      <c r="L254" s="42"/>
      <c r="M254" s="199" t="s">
        <v>19</v>
      </c>
      <c r="N254" s="200" t="s">
        <v>42</v>
      </c>
      <c r="O254" s="82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3" t="s">
        <v>117</v>
      </c>
      <c r="AT254" s="203" t="s">
        <v>113</v>
      </c>
      <c r="AU254" s="203" t="s">
        <v>78</v>
      </c>
      <c r="AY254" s="15" t="s">
        <v>112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5" t="s">
        <v>78</v>
      </c>
      <c r="BK254" s="204">
        <f>ROUND(I254*H254,2)</f>
        <v>0</v>
      </c>
      <c r="BL254" s="15" t="s">
        <v>117</v>
      </c>
      <c r="BM254" s="203" t="s">
        <v>443</v>
      </c>
    </row>
    <row r="255" s="2" customFormat="1">
      <c r="A255" s="36"/>
      <c r="B255" s="37"/>
      <c r="C255" s="38"/>
      <c r="D255" s="205" t="s">
        <v>119</v>
      </c>
      <c r="E255" s="38"/>
      <c r="F255" s="206" t="s">
        <v>442</v>
      </c>
      <c r="G255" s="38"/>
      <c r="H255" s="38"/>
      <c r="I255" s="207"/>
      <c r="J255" s="38"/>
      <c r="K255" s="38"/>
      <c r="L255" s="42"/>
      <c r="M255" s="208"/>
      <c r="N255" s="209"/>
      <c r="O255" s="82"/>
      <c r="P255" s="82"/>
      <c r="Q255" s="82"/>
      <c r="R255" s="82"/>
      <c r="S255" s="82"/>
      <c r="T255" s="83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119</v>
      </c>
      <c r="AU255" s="15" t="s">
        <v>78</v>
      </c>
    </row>
    <row r="256" s="2" customFormat="1" ht="16.5" customHeight="1">
      <c r="A256" s="36"/>
      <c r="B256" s="37"/>
      <c r="C256" s="191" t="s">
        <v>444</v>
      </c>
      <c r="D256" s="191" t="s">
        <v>113</v>
      </c>
      <c r="E256" s="192" t="s">
        <v>445</v>
      </c>
      <c r="F256" s="193" t="s">
        <v>446</v>
      </c>
      <c r="G256" s="194" t="s">
        <v>214</v>
      </c>
      <c r="H256" s="195">
        <v>10</v>
      </c>
      <c r="I256" s="196"/>
      <c r="J256" s="197">
        <f>ROUND(I256*H256,2)</f>
        <v>0</v>
      </c>
      <c r="K256" s="198"/>
      <c r="L256" s="42"/>
      <c r="M256" s="199" t="s">
        <v>19</v>
      </c>
      <c r="N256" s="200" t="s">
        <v>42</v>
      </c>
      <c r="O256" s="82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3" t="s">
        <v>117</v>
      </c>
      <c r="AT256" s="203" t="s">
        <v>113</v>
      </c>
      <c r="AU256" s="203" t="s">
        <v>78</v>
      </c>
      <c r="AY256" s="15" t="s">
        <v>112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5" t="s">
        <v>78</v>
      </c>
      <c r="BK256" s="204">
        <f>ROUND(I256*H256,2)</f>
        <v>0</v>
      </c>
      <c r="BL256" s="15" t="s">
        <v>117</v>
      </c>
      <c r="BM256" s="203" t="s">
        <v>447</v>
      </c>
    </row>
    <row r="257" s="2" customFormat="1">
      <c r="A257" s="36"/>
      <c r="B257" s="37"/>
      <c r="C257" s="38"/>
      <c r="D257" s="205" t="s">
        <v>119</v>
      </c>
      <c r="E257" s="38"/>
      <c r="F257" s="206" t="s">
        <v>446</v>
      </c>
      <c r="G257" s="38"/>
      <c r="H257" s="38"/>
      <c r="I257" s="207"/>
      <c r="J257" s="38"/>
      <c r="K257" s="38"/>
      <c r="L257" s="42"/>
      <c r="M257" s="208"/>
      <c r="N257" s="209"/>
      <c r="O257" s="82"/>
      <c r="P257" s="82"/>
      <c r="Q257" s="82"/>
      <c r="R257" s="82"/>
      <c r="S257" s="82"/>
      <c r="T257" s="83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119</v>
      </c>
      <c r="AU257" s="15" t="s">
        <v>78</v>
      </c>
    </row>
    <row r="258" s="2" customFormat="1" ht="16.5" customHeight="1">
      <c r="A258" s="36"/>
      <c r="B258" s="37"/>
      <c r="C258" s="191" t="s">
        <v>448</v>
      </c>
      <c r="D258" s="191" t="s">
        <v>113</v>
      </c>
      <c r="E258" s="192" t="s">
        <v>449</v>
      </c>
      <c r="F258" s="193" t="s">
        <v>450</v>
      </c>
      <c r="G258" s="194" t="s">
        <v>214</v>
      </c>
      <c r="H258" s="195">
        <v>20</v>
      </c>
      <c r="I258" s="196"/>
      <c r="J258" s="197">
        <f>ROUND(I258*H258,2)</f>
        <v>0</v>
      </c>
      <c r="K258" s="198"/>
      <c r="L258" s="42"/>
      <c r="M258" s="199" t="s">
        <v>19</v>
      </c>
      <c r="N258" s="200" t="s">
        <v>42</v>
      </c>
      <c r="O258" s="82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3" t="s">
        <v>117</v>
      </c>
      <c r="AT258" s="203" t="s">
        <v>113</v>
      </c>
      <c r="AU258" s="203" t="s">
        <v>78</v>
      </c>
      <c r="AY258" s="15" t="s">
        <v>112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5" t="s">
        <v>78</v>
      </c>
      <c r="BK258" s="204">
        <f>ROUND(I258*H258,2)</f>
        <v>0</v>
      </c>
      <c r="BL258" s="15" t="s">
        <v>117</v>
      </c>
      <c r="BM258" s="203" t="s">
        <v>451</v>
      </c>
    </row>
    <row r="259" s="2" customFormat="1">
      <c r="A259" s="36"/>
      <c r="B259" s="37"/>
      <c r="C259" s="38"/>
      <c r="D259" s="205" t="s">
        <v>119</v>
      </c>
      <c r="E259" s="38"/>
      <c r="F259" s="206" t="s">
        <v>452</v>
      </c>
      <c r="G259" s="38"/>
      <c r="H259" s="38"/>
      <c r="I259" s="207"/>
      <c r="J259" s="38"/>
      <c r="K259" s="38"/>
      <c r="L259" s="42"/>
      <c r="M259" s="208"/>
      <c r="N259" s="209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119</v>
      </c>
      <c r="AU259" s="15" t="s">
        <v>78</v>
      </c>
    </row>
    <row r="260" s="2" customFormat="1" ht="16.5" customHeight="1">
      <c r="A260" s="36"/>
      <c r="B260" s="37"/>
      <c r="C260" s="191" t="s">
        <v>453</v>
      </c>
      <c r="D260" s="191" t="s">
        <v>113</v>
      </c>
      <c r="E260" s="192" t="s">
        <v>454</v>
      </c>
      <c r="F260" s="193" t="s">
        <v>455</v>
      </c>
      <c r="G260" s="194" t="s">
        <v>214</v>
      </c>
      <c r="H260" s="195">
        <v>20</v>
      </c>
      <c r="I260" s="196"/>
      <c r="J260" s="197">
        <f>ROUND(I260*H260,2)</f>
        <v>0</v>
      </c>
      <c r="K260" s="198"/>
      <c r="L260" s="42"/>
      <c r="M260" s="199" t="s">
        <v>19</v>
      </c>
      <c r="N260" s="200" t="s">
        <v>42</v>
      </c>
      <c r="O260" s="8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3" t="s">
        <v>117</v>
      </c>
      <c r="AT260" s="203" t="s">
        <v>113</v>
      </c>
      <c r="AU260" s="203" t="s">
        <v>78</v>
      </c>
      <c r="AY260" s="15" t="s">
        <v>112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5" t="s">
        <v>78</v>
      </c>
      <c r="BK260" s="204">
        <f>ROUND(I260*H260,2)</f>
        <v>0</v>
      </c>
      <c r="BL260" s="15" t="s">
        <v>117</v>
      </c>
      <c r="BM260" s="203" t="s">
        <v>456</v>
      </c>
    </row>
    <row r="261" s="2" customFormat="1">
      <c r="A261" s="36"/>
      <c r="B261" s="37"/>
      <c r="C261" s="38"/>
      <c r="D261" s="205" t="s">
        <v>119</v>
      </c>
      <c r="E261" s="38"/>
      <c r="F261" s="206" t="s">
        <v>455</v>
      </c>
      <c r="G261" s="38"/>
      <c r="H261" s="38"/>
      <c r="I261" s="207"/>
      <c r="J261" s="38"/>
      <c r="K261" s="38"/>
      <c r="L261" s="42"/>
      <c r="M261" s="208"/>
      <c r="N261" s="209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119</v>
      </c>
      <c r="AU261" s="15" t="s">
        <v>78</v>
      </c>
    </row>
    <row r="262" s="2" customFormat="1" ht="16.5" customHeight="1">
      <c r="A262" s="36"/>
      <c r="B262" s="37"/>
      <c r="C262" s="191" t="s">
        <v>457</v>
      </c>
      <c r="D262" s="191" t="s">
        <v>113</v>
      </c>
      <c r="E262" s="192" t="s">
        <v>458</v>
      </c>
      <c r="F262" s="193" t="s">
        <v>459</v>
      </c>
      <c r="G262" s="194" t="s">
        <v>124</v>
      </c>
      <c r="H262" s="195">
        <v>20</v>
      </c>
      <c r="I262" s="196"/>
      <c r="J262" s="197">
        <f>ROUND(I262*H262,2)</f>
        <v>0</v>
      </c>
      <c r="K262" s="198"/>
      <c r="L262" s="42"/>
      <c r="M262" s="199" t="s">
        <v>19</v>
      </c>
      <c r="N262" s="200" t="s">
        <v>42</v>
      </c>
      <c r="O262" s="82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3" t="s">
        <v>117</v>
      </c>
      <c r="AT262" s="203" t="s">
        <v>113</v>
      </c>
      <c r="AU262" s="203" t="s">
        <v>78</v>
      </c>
      <c r="AY262" s="15" t="s">
        <v>112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5" t="s">
        <v>78</v>
      </c>
      <c r="BK262" s="204">
        <f>ROUND(I262*H262,2)</f>
        <v>0</v>
      </c>
      <c r="BL262" s="15" t="s">
        <v>117</v>
      </c>
      <c r="BM262" s="203" t="s">
        <v>460</v>
      </c>
    </row>
    <row r="263" s="2" customFormat="1">
      <c r="A263" s="36"/>
      <c r="B263" s="37"/>
      <c r="C263" s="38"/>
      <c r="D263" s="205" t="s">
        <v>119</v>
      </c>
      <c r="E263" s="38"/>
      <c r="F263" s="206" t="s">
        <v>459</v>
      </c>
      <c r="G263" s="38"/>
      <c r="H263" s="38"/>
      <c r="I263" s="207"/>
      <c r="J263" s="38"/>
      <c r="K263" s="38"/>
      <c r="L263" s="42"/>
      <c r="M263" s="208"/>
      <c r="N263" s="209"/>
      <c r="O263" s="82"/>
      <c r="P263" s="82"/>
      <c r="Q263" s="82"/>
      <c r="R263" s="82"/>
      <c r="S263" s="82"/>
      <c r="T263" s="83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119</v>
      </c>
      <c r="AU263" s="15" t="s">
        <v>78</v>
      </c>
    </row>
    <row r="264" s="2" customFormat="1" ht="16.5" customHeight="1">
      <c r="A264" s="36"/>
      <c r="B264" s="37"/>
      <c r="C264" s="191" t="s">
        <v>461</v>
      </c>
      <c r="D264" s="191" t="s">
        <v>113</v>
      </c>
      <c r="E264" s="192" t="s">
        <v>462</v>
      </c>
      <c r="F264" s="193" t="s">
        <v>463</v>
      </c>
      <c r="G264" s="194" t="s">
        <v>124</v>
      </c>
      <c r="H264" s="195">
        <v>4</v>
      </c>
      <c r="I264" s="196"/>
      <c r="J264" s="197">
        <f>ROUND(I264*H264,2)</f>
        <v>0</v>
      </c>
      <c r="K264" s="198"/>
      <c r="L264" s="42"/>
      <c r="M264" s="199" t="s">
        <v>19</v>
      </c>
      <c r="N264" s="200" t="s">
        <v>42</v>
      </c>
      <c r="O264" s="82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3" t="s">
        <v>117</v>
      </c>
      <c r="AT264" s="203" t="s">
        <v>113</v>
      </c>
      <c r="AU264" s="203" t="s">
        <v>78</v>
      </c>
      <c r="AY264" s="15" t="s">
        <v>112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5" t="s">
        <v>78</v>
      </c>
      <c r="BK264" s="204">
        <f>ROUND(I264*H264,2)</f>
        <v>0</v>
      </c>
      <c r="BL264" s="15" t="s">
        <v>117</v>
      </c>
      <c r="BM264" s="203" t="s">
        <v>464</v>
      </c>
    </row>
    <row r="265" s="2" customFormat="1">
      <c r="A265" s="36"/>
      <c r="B265" s="37"/>
      <c r="C265" s="38"/>
      <c r="D265" s="205" t="s">
        <v>119</v>
      </c>
      <c r="E265" s="38"/>
      <c r="F265" s="206" t="s">
        <v>463</v>
      </c>
      <c r="G265" s="38"/>
      <c r="H265" s="38"/>
      <c r="I265" s="207"/>
      <c r="J265" s="38"/>
      <c r="K265" s="38"/>
      <c r="L265" s="42"/>
      <c r="M265" s="208"/>
      <c r="N265" s="209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119</v>
      </c>
      <c r="AU265" s="15" t="s">
        <v>78</v>
      </c>
    </row>
    <row r="266" s="2" customFormat="1" ht="16.5" customHeight="1">
      <c r="A266" s="36"/>
      <c r="B266" s="37"/>
      <c r="C266" s="191" t="s">
        <v>465</v>
      </c>
      <c r="D266" s="191" t="s">
        <v>113</v>
      </c>
      <c r="E266" s="192" t="s">
        <v>466</v>
      </c>
      <c r="F266" s="193" t="s">
        <v>467</v>
      </c>
      <c r="G266" s="194" t="s">
        <v>468</v>
      </c>
      <c r="H266" s="195">
        <v>1</v>
      </c>
      <c r="I266" s="196"/>
      <c r="J266" s="197">
        <f>ROUND(I266*H266,2)</f>
        <v>0</v>
      </c>
      <c r="K266" s="198"/>
      <c r="L266" s="42"/>
      <c r="M266" s="199" t="s">
        <v>19</v>
      </c>
      <c r="N266" s="200" t="s">
        <v>42</v>
      </c>
      <c r="O266" s="82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3" t="s">
        <v>117</v>
      </c>
      <c r="AT266" s="203" t="s">
        <v>113</v>
      </c>
      <c r="AU266" s="203" t="s">
        <v>78</v>
      </c>
      <c r="AY266" s="15" t="s">
        <v>112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5" t="s">
        <v>78</v>
      </c>
      <c r="BK266" s="204">
        <f>ROUND(I266*H266,2)</f>
        <v>0</v>
      </c>
      <c r="BL266" s="15" t="s">
        <v>117</v>
      </c>
      <c r="BM266" s="203" t="s">
        <v>469</v>
      </c>
    </row>
    <row r="267" s="2" customFormat="1">
      <c r="A267" s="36"/>
      <c r="B267" s="37"/>
      <c r="C267" s="38"/>
      <c r="D267" s="205" t="s">
        <v>119</v>
      </c>
      <c r="E267" s="38"/>
      <c r="F267" s="206" t="s">
        <v>467</v>
      </c>
      <c r="G267" s="38"/>
      <c r="H267" s="38"/>
      <c r="I267" s="207"/>
      <c r="J267" s="38"/>
      <c r="K267" s="38"/>
      <c r="L267" s="42"/>
      <c r="M267" s="208"/>
      <c r="N267" s="209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119</v>
      </c>
      <c r="AU267" s="15" t="s">
        <v>78</v>
      </c>
    </row>
    <row r="268" s="2" customFormat="1" ht="16.5" customHeight="1">
      <c r="A268" s="36"/>
      <c r="B268" s="37"/>
      <c r="C268" s="191" t="s">
        <v>470</v>
      </c>
      <c r="D268" s="191" t="s">
        <v>113</v>
      </c>
      <c r="E268" s="192" t="s">
        <v>471</v>
      </c>
      <c r="F268" s="193" t="s">
        <v>472</v>
      </c>
      <c r="G268" s="194" t="s">
        <v>124</v>
      </c>
      <c r="H268" s="195">
        <v>4</v>
      </c>
      <c r="I268" s="196"/>
      <c r="J268" s="197">
        <f>ROUND(I268*H268,2)</f>
        <v>0</v>
      </c>
      <c r="K268" s="198"/>
      <c r="L268" s="42"/>
      <c r="M268" s="199" t="s">
        <v>19</v>
      </c>
      <c r="N268" s="200" t="s">
        <v>42</v>
      </c>
      <c r="O268" s="82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3" t="s">
        <v>117</v>
      </c>
      <c r="AT268" s="203" t="s">
        <v>113</v>
      </c>
      <c r="AU268" s="203" t="s">
        <v>78</v>
      </c>
      <c r="AY268" s="15" t="s">
        <v>112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5" t="s">
        <v>78</v>
      </c>
      <c r="BK268" s="204">
        <f>ROUND(I268*H268,2)</f>
        <v>0</v>
      </c>
      <c r="BL268" s="15" t="s">
        <v>117</v>
      </c>
      <c r="BM268" s="203" t="s">
        <v>473</v>
      </c>
    </row>
    <row r="269" s="2" customFormat="1">
      <c r="A269" s="36"/>
      <c r="B269" s="37"/>
      <c r="C269" s="38"/>
      <c r="D269" s="205" t="s">
        <v>119</v>
      </c>
      <c r="E269" s="38"/>
      <c r="F269" s="206" t="s">
        <v>472</v>
      </c>
      <c r="G269" s="38"/>
      <c r="H269" s="38"/>
      <c r="I269" s="207"/>
      <c r="J269" s="38"/>
      <c r="K269" s="38"/>
      <c r="L269" s="42"/>
      <c r="M269" s="208"/>
      <c r="N269" s="209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119</v>
      </c>
      <c r="AU269" s="15" t="s">
        <v>78</v>
      </c>
    </row>
    <row r="270" s="2" customFormat="1" ht="16.5" customHeight="1">
      <c r="A270" s="36"/>
      <c r="B270" s="37"/>
      <c r="C270" s="191" t="s">
        <v>474</v>
      </c>
      <c r="D270" s="191" t="s">
        <v>113</v>
      </c>
      <c r="E270" s="192" t="s">
        <v>475</v>
      </c>
      <c r="F270" s="193" t="s">
        <v>476</v>
      </c>
      <c r="G270" s="194" t="s">
        <v>124</v>
      </c>
      <c r="H270" s="195">
        <v>4</v>
      </c>
      <c r="I270" s="196"/>
      <c r="J270" s="197">
        <f>ROUND(I270*H270,2)</f>
        <v>0</v>
      </c>
      <c r="K270" s="198"/>
      <c r="L270" s="42"/>
      <c r="M270" s="199" t="s">
        <v>19</v>
      </c>
      <c r="N270" s="200" t="s">
        <v>42</v>
      </c>
      <c r="O270" s="82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3" t="s">
        <v>117</v>
      </c>
      <c r="AT270" s="203" t="s">
        <v>113</v>
      </c>
      <c r="AU270" s="203" t="s">
        <v>78</v>
      </c>
      <c r="AY270" s="15" t="s">
        <v>112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5" t="s">
        <v>78</v>
      </c>
      <c r="BK270" s="204">
        <f>ROUND(I270*H270,2)</f>
        <v>0</v>
      </c>
      <c r="BL270" s="15" t="s">
        <v>117</v>
      </c>
      <c r="BM270" s="203" t="s">
        <v>477</v>
      </c>
    </row>
    <row r="271" s="2" customFormat="1">
      <c r="A271" s="36"/>
      <c r="B271" s="37"/>
      <c r="C271" s="38"/>
      <c r="D271" s="205" t="s">
        <v>119</v>
      </c>
      <c r="E271" s="38"/>
      <c r="F271" s="206" t="s">
        <v>476</v>
      </c>
      <c r="G271" s="38"/>
      <c r="H271" s="38"/>
      <c r="I271" s="207"/>
      <c r="J271" s="38"/>
      <c r="K271" s="38"/>
      <c r="L271" s="42"/>
      <c r="M271" s="208"/>
      <c r="N271" s="209"/>
      <c r="O271" s="82"/>
      <c r="P271" s="82"/>
      <c r="Q271" s="82"/>
      <c r="R271" s="82"/>
      <c r="S271" s="82"/>
      <c r="T271" s="83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119</v>
      </c>
      <c r="AU271" s="15" t="s">
        <v>78</v>
      </c>
    </row>
    <row r="272" s="2" customFormat="1" ht="16.5" customHeight="1">
      <c r="A272" s="36"/>
      <c r="B272" s="37"/>
      <c r="C272" s="191" t="s">
        <v>478</v>
      </c>
      <c r="D272" s="191" t="s">
        <v>113</v>
      </c>
      <c r="E272" s="192" t="s">
        <v>479</v>
      </c>
      <c r="F272" s="193" t="s">
        <v>254</v>
      </c>
      <c r="G272" s="194" t="s">
        <v>116</v>
      </c>
      <c r="H272" s="195">
        <v>1</v>
      </c>
      <c r="I272" s="196"/>
      <c r="J272" s="197">
        <f>ROUND(I272*H272,2)</f>
        <v>0</v>
      </c>
      <c r="K272" s="198"/>
      <c r="L272" s="42"/>
      <c r="M272" s="199" t="s">
        <v>19</v>
      </c>
      <c r="N272" s="200" t="s">
        <v>42</v>
      </c>
      <c r="O272" s="82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3" t="s">
        <v>117</v>
      </c>
      <c r="AT272" s="203" t="s">
        <v>113</v>
      </c>
      <c r="AU272" s="203" t="s">
        <v>78</v>
      </c>
      <c r="AY272" s="15" t="s">
        <v>112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5" t="s">
        <v>78</v>
      </c>
      <c r="BK272" s="204">
        <f>ROUND(I272*H272,2)</f>
        <v>0</v>
      </c>
      <c r="BL272" s="15" t="s">
        <v>117</v>
      </c>
      <c r="BM272" s="203" t="s">
        <v>480</v>
      </c>
    </row>
    <row r="273" s="2" customFormat="1">
      <c r="A273" s="36"/>
      <c r="B273" s="37"/>
      <c r="C273" s="38"/>
      <c r="D273" s="205" t="s">
        <v>119</v>
      </c>
      <c r="E273" s="38"/>
      <c r="F273" s="206" t="s">
        <v>254</v>
      </c>
      <c r="G273" s="38"/>
      <c r="H273" s="38"/>
      <c r="I273" s="207"/>
      <c r="J273" s="38"/>
      <c r="K273" s="38"/>
      <c r="L273" s="42"/>
      <c r="M273" s="208"/>
      <c r="N273" s="209"/>
      <c r="O273" s="82"/>
      <c r="P273" s="82"/>
      <c r="Q273" s="82"/>
      <c r="R273" s="82"/>
      <c r="S273" s="82"/>
      <c r="T273" s="83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119</v>
      </c>
      <c r="AU273" s="15" t="s">
        <v>78</v>
      </c>
    </row>
    <row r="274" s="11" customFormat="1" ht="25.92" customHeight="1">
      <c r="A274" s="11"/>
      <c r="B274" s="177"/>
      <c r="C274" s="178"/>
      <c r="D274" s="179" t="s">
        <v>70</v>
      </c>
      <c r="E274" s="180" t="s">
        <v>481</v>
      </c>
      <c r="F274" s="180" t="s">
        <v>482</v>
      </c>
      <c r="G274" s="178"/>
      <c r="H274" s="178"/>
      <c r="I274" s="181"/>
      <c r="J274" s="182">
        <f>BK274</f>
        <v>0</v>
      </c>
      <c r="K274" s="178"/>
      <c r="L274" s="183"/>
      <c r="M274" s="184"/>
      <c r="N274" s="185"/>
      <c r="O274" s="185"/>
      <c r="P274" s="186">
        <f>SUM(P275:P294)</f>
        <v>0</v>
      </c>
      <c r="Q274" s="185"/>
      <c r="R274" s="186">
        <f>SUM(R275:R294)</f>
        <v>0</v>
      </c>
      <c r="S274" s="185"/>
      <c r="T274" s="187">
        <f>SUM(T275:T294)</f>
        <v>0</v>
      </c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R274" s="188" t="s">
        <v>78</v>
      </c>
      <c r="AT274" s="189" t="s">
        <v>70</v>
      </c>
      <c r="AU274" s="189" t="s">
        <v>71</v>
      </c>
      <c r="AY274" s="188" t="s">
        <v>112</v>
      </c>
      <c r="BK274" s="190">
        <f>SUM(BK275:BK294)</f>
        <v>0</v>
      </c>
    </row>
    <row r="275" s="2" customFormat="1" ht="16.5" customHeight="1">
      <c r="A275" s="36"/>
      <c r="B275" s="37"/>
      <c r="C275" s="191" t="s">
        <v>483</v>
      </c>
      <c r="D275" s="191" t="s">
        <v>113</v>
      </c>
      <c r="E275" s="192" t="s">
        <v>484</v>
      </c>
      <c r="F275" s="193" t="s">
        <v>485</v>
      </c>
      <c r="G275" s="194" t="s">
        <v>124</v>
      </c>
      <c r="H275" s="195">
        <v>6</v>
      </c>
      <c r="I275" s="196"/>
      <c r="J275" s="197">
        <f>ROUND(I275*H275,2)</f>
        <v>0</v>
      </c>
      <c r="K275" s="198"/>
      <c r="L275" s="42"/>
      <c r="M275" s="199" t="s">
        <v>19</v>
      </c>
      <c r="N275" s="200" t="s">
        <v>42</v>
      </c>
      <c r="O275" s="82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3" t="s">
        <v>117</v>
      </c>
      <c r="AT275" s="203" t="s">
        <v>113</v>
      </c>
      <c r="AU275" s="203" t="s">
        <v>78</v>
      </c>
      <c r="AY275" s="15" t="s">
        <v>112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5" t="s">
        <v>78</v>
      </c>
      <c r="BK275" s="204">
        <f>ROUND(I275*H275,2)</f>
        <v>0</v>
      </c>
      <c r="BL275" s="15" t="s">
        <v>117</v>
      </c>
      <c r="BM275" s="203" t="s">
        <v>486</v>
      </c>
    </row>
    <row r="276" s="2" customFormat="1">
      <c r="A276" s="36"/>
      <c r="B276" s="37"/>
      <c r="C276" s="38"/>
      <c r="D276" s="205" t="s">
        <v>119</v>
      </c>
      <c r="E276" s="38"/>
      <c r="F276" s="206" t="s">
        <v>485</v>
      </c>
      <c r="G276" s="38"/>
      <c r="H276" s="38"/>
      <c r="I276" s="207"/>
      <c r="J276" s="38"/>
      <c r="K276" s="38"/>
      <c r="L276" s="42"/>
      <c r="M276" s="208"/>
      <c r="N276" s="209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119</v>
      </c>
      <c r="AU276" s="15" t="s">
        <v>78</v>
      </c>
    </row>
    <row r="277" s="2" customFormat="1" ht="16.5" customHeight="1">
      <c r="A277" s="36"/>
      <c r="B277" s="37"/>
      <c r="C277" s="191" t="s">
        <v>487</v>
      </c>
      <c r="D277" s="191" t="s">
        <v>113</v>
      </c>
      <c r="E277" s="192" t="s">
        <v>488</v>
      </c>
      <c r="F277" s="193" t="s">
        <v>489</v>
      </c>
      <c r="G277" s="194" t="s">
        <v>425</v>
      </c>
      <c r="H277" s="195">
        <v>16</v>
      </c>
      <c r="I277" s="196"/>
      <c r="J277" s="197">
        <f>ROUND(I277*H277,2)</f>
        <v>0</v>
      </c>
      <c r="K277" s="198"/>
      <c r="L277" s="42"/>
      <c r="M277" s="199" t="s">
        <v>19</v>
      </c>
      <c r="N277" s="200" t="s">
        <v>42</v>
      </c>
      <c r="O277" s="82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3" t="s">
        <v>117</v>
      </c>
      <c r="AT277" s="203" t="s">
        <v>113</v>
      </c>
      <c r="AU277" s="203" t="s">
        <v>78</v>
      </c>
      <c r="AY277" s="15" t="s">
        <v>112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5" t="s">
        <v>78</v>
      </c>
      <c r="BK277" s="204">
        <f>ROUND(I277*H277,2)</f>
        <v>0</v>
      </c>
      <c r="BL277" s="15" t="s">
        <v>117</v>
      </c>
      <c r="BM277" s="203" t="s">
        <v>490</v>
      </c>
    </row>
    <row r="278" s="2" customFormat="1">
      <c r="A278" s="36"/>
      <c r="B278" s="37"/>
      <c r="C278" s="38"/>
      <c r="D278" s="205" t="s">
        <v>119</v>
      </c>
      <c r="E278" s="38"/>
      <c r="F278" s="206" t="s">
        <v>491</v>
      </c>
      <c r="G278" s="38"/>
      <c r="H278" s="38"/>
      <c r="I278" s="207"/>
      <c r="J278" s="38"/>
      <c r="K278" s="38"/>
      <c r="L278" s="42"/>
      <c r="M278" s="208"/>
      <c r="N278" s="209"/>
      <c r="O278" s="82"/>
      <c r="P278" s="82"/>
      <c r="Q278" s="82"/>
      <c r="R278" s="82"/>
      <c r="S278" s="82"/>
      <c r="T278" s="83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119</v>
      </c>
      <c r="AU278" s="15" t="s">
        <v>78</v>
      </c>
    </row>
    <row r="279" s="2" customFormat="1" ht="16.5" customHeight="1">
      <c r="A279" s="36"/>
      <c r="B279" s="37"/>
      <c r="C279" s="191" t="s">
        <v>492</v>
      </c>
      <c r="D279" s="191" t="s">
        <v>113</v>
      </c>
      <c r="E279" s="192" t="s">
        <v>493</v>
      </c>
      <c r="F279" s="193" t="s">
        <v>494</v>
      </c>
      <c r="G279" s="194" t="s">
        <v>116</v>
      </c>
      <c r="H279" s="195">
        <v>6</v>
      </c>
      <c r="I279" s="196"/>
      <c r="J279" s="197">
        <f>ROUND(I279*H279,2)</f>
        <v>0</v>
      </c>
      <c r="K279" s="198"/>
      <c r="L279" s="42"/>
      <c r="M279" s="199" t="s">
        <v>19</v>
      </c>
      <c r="N279" s="200" t="s">
        <v>42</v>
      </c>
      <c r="O279" s="82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3" t="s">
        <v>117</v>
      </c>
      <c r="AT279" s="203" t="s">
        <v>113</v>
      </c>
      <c r="AU279" s="203" t="s">
        <v>78</v>
      </c>
      <c r="AY279" s="15" t="s">
        <v>112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5" t="s">
        <v>78</v>
      </c>
      <c r="BK279" s="204">
        <f>ROUND(I279*H279,2)</f>
        <v>0</v>
      </c>
      <c r="BL279" s="15" t="s">
        <v>117</v>
      </c>
      <c r="BM279" s="203" t="s">
        <v>495</v>
      </c>
    </row>
    <row r="280" s="2" customFormat="1">
      <c r="A280" s="36"/>
      <c r="B280" s="37"/>
      <c r="C280" s="38"/>
      <c r="D280" s="205" t="s">
        <v>119</v>
      </c>
      <c r="E280" s="38"/>
      <c r="F280" s="206" t="s">
        <v>494</v>
      </c>
      <c r="G280" s="38"/>
      <c r="H280" s="38"/>
      <c r="I280" s="207"/>
      <c r="J280" s="38"/>
      <c r="K280" s="38"/>
      <c r="L280" s="42"/>
      <c r="M280" s="208"/>
      <c r="N280" s="209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119</v>
      </c>
      <c r="AU280" s="15" t="s">
        <v>78</v>
      </c>
    </row>
    <row r="281" s="2" customFormat="1" ht="16.5" customHeight="1">
      <c r="A281" s="36"/>
      <c r="B281" s="37"/>
      <c r="C281" s="191" t="s">
        <v>496</v>
      </c>
      <c r="D281" s="191" t="s">
        <v>113</v>
      </c>
      <c r="E281" s="192" t="s">
        <v>497</v>
      </c>
      <c r="F281" s="193" t="s">
        <v>498</v>
      </c>
      <c r="G281" s="194" t="s">
        <v>214</v>
      </c>
      <c r="H281" s="195">
        <v>346</v>
      </c>
      <c r="I281" s="196"/>
      <c r="J281" s="197">
        <f>ROUND(I281*H281,2)</f>
        <v>0</v>
      </c>
      <c r="K281" s="198"/>
      <c r="L281" s="42"/>
      <c r="M281" s="199" t="s">
        <v>19</v>
      </c>
      <c r="N281" s="200" t="s">
        <v>42</v>
      </c>
      <c r="O281" s="8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3" t="s">
        <v>117</v>
      </c>
      <c r="AT281" s="203" t="s">
        <v>113</v>
      </c>
      <c r="AU281" s="203" t="s">
        <v>78</v>
      </c>
      <c r="AY281" s="15" t="s">
        <v>112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5" t="s">
        <v>78</v>
      </c>
      <c r="BK281" s="204">
        <f>ROUND(I281*H281,2)</f>
        <v>0</v>
      </c>
      <c r="BL281" s="15" t="s">
        <v>117</v>
      </c>
      <c r="BM281" s="203" t="s">
        <v>499</v>
      </c>
    </row>
    <row r="282" s="2" customFormat="1">
      <c r="A282" s="36"/>
      <c r="B282" s="37"/>
      <c r="C282" s="38"/>
      <c r="D282" s="205" t="s">
        <v>119</v>
      </c>
      <c r="E282" s="38"/>
      <c r="F282" s="206" t="s">
        <v>498</v>
      </c>
      <c r="G282" s="38"/>
      <c r="H282" s="38"/>
      <c r="I282" s="207"/>
      <c r="J282" s="38"/>
      <c r="K282" s="38"/>
      <c r="L282" s="42"/>
      <c r="M282" s="208"/>
      <c r="N282" s="209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119</v>
      </c>
      <c r="AU282" s="15" t="s">
        <v>78</v>
      </c>
    </row>
    <row r="283" s="2" customFormat="1" ht="16.5" customHeight="1">
      <c r="A283" s="36"/>
      <c r="B283" s="37"/>
      <c r="C283" s="191" t="s">
        <v>500</v>
      </c>
      <c r="D283" s="191" t="s">
        <v>113</v>
      </c>
      <c r="E283" s="192" t="s">
        <v>423</v>
      </c>
      <c r="F283" s="193" t="s">
        <v>424</v>
      </c>
      <c r="G283" s="194" t="s">
        <v>425</v>
      </c>
      <c r="H283" s="195">
        <v>332</v>
      </c>
      <c r="I283" s="196"/>
      <c r="J283" s="197">
        <f>ROUND(I283*H283,2)</f>
        <v>0</v>
      </c>
      <c r="K283" s="198"/>
      <c r="L283" s="42"/>
      <c r="M283" s="199" t="s">
        <v>19</v>
      </c>
      <c r="N283" s="200" t="s">
        <v>42</v>
      </c>
      <c r="O283" s="82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3" t="s">
        <v>117</v>
      </c>
      <c r="AT283" s="203" t="s">
        <v>113</v>
      </c>
      <c r="AU283" s="203" t="s">
        <v>78</v>
      </c>
      <c r="AY283" s="15" t="s">
        <v>112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5" t="s">
        <v>78</v>
      </c>
      <c r="BK283" s="204">
        <f>ROUND(I283*H283,2)</f>
        <v>0</v>
      </c>
      <c r="BL283" s="15" t="s">
        <v>117</v>
      </c>
      <c r="BM283" s="203" t="s">
        <v>501</v>
      </c>
    </row>
    <row r="284" s="2" customFormat="1">
      <c r="A284" s="36"/>
      <c r="B284" s="37"/>
      <c r="C284" s="38"/>
      <c r="D284" s="205" t="s">
        <v>119</v>
      </c>
      <c r="E284" s="38"/>
      <c r="F284" s="206" t="s">
        <v>424</v>
      </c>
      <c r="G284" s="38"/>
      <c r="H284" s="38"/>
      <c r="I284" s="207"/>
      <c r="J284" s="38"/>
      <c r="K284" s="38"/>
      <c r="L284" s="42"/>
      <c r="M284" s="208"/>
      <c r="N284" s="209"/>
      <c r="O284" s="82"/>
      <c r="P284" s="82"/>
      <c r="Q284" s="82"/>
      <c r="R284" s="82"/>
      <c r="S284" s="82"/>
      <c r="T284" s="83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119</v>
      </c>
      <c r="AU284" s="15" t="s">
        <v>78</v>
      </c>
    </row>
    <row r="285" s="2" customFormat="1" ht="16.5" customHeight="1">
      <c r="A285" s="36"/>
      <c r="B285" s="37"/>
      <c r="C285" s="191" t="s">
        <v>502</v>
      </c>
      <c r="D285" s="191" t="s">
        <v>113</v>
      </c>
      <c r="E285" s="192" t="s">
        <v>503</v>
      </c>
      <c r="F285" s="193" t="s">
        <v>504</v>
      </c>
      <c r="G285" s="194" t="s">
        <v>425</v>
      </c>
      <c r="H285" s="195">
        <v>150</v>
      </c>
      <c r="I285" s="196"/>
      <c r="J285" s="197">
        <f>ROUND(I285*H285,2)</f>
        <v>0</v>
      </c>
      <c r="K285" s="198"/>
      <c r="L285" s="42"/>
      <c r="M285" s="199" t="s">
        <v>19</v>
      </c>
      <c r="N285" s="200" t="s">
        <v>42</v>
      </c>
      <c r="O285" s="82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3" t="s">
        <v>117</v>
      </c>
      <c r="AT285" s="203" t="s">
        <v>113</v>
      </c>
      <c r="AU285" s="203" t="s">
        <v>78</v>
      </c>
      <c r="AY285" s="15" t="s">
        <v>112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5" t="s">
        <v>78</v>
      </c>
      <c r="BK285" s="204">
        <f>ROUND(I285*H285,2)</f>
        <v>0</v>
      </c>
      <c r="BL285" s="15" t="s">
        <v>117</v>
      </c>
      <c r="BM285" s="203" t="s">
        <v>505</v>
      </c>
    </row>
    <row r="286" s="2" customFormat="1">
      <c r="A286" s="36"/>
      <c r="B286" s="37"/>
      <c r="C286" s="38"/>
      <c r="D286" s="205" t="s">
        <v>119</v>
      </c>
      <c r="E286" s="38"/>
      <c r="F286" s="206" t="s">
        <v>504</v>
      </c>
      <c r="G286" s="38"/>
      <c r="H286" s="38"/>
      <c r="I286" s="207"/>
      <c r="J286" s="38"/>
      <c r="K286" s="38"/>
      <c r="L286" s="42"/>
      <c r="M286" s="208"/>
      <c r="N286" s="209"/>
      <c r="O286" s="82"/>
      <c r="P286" s="82"/>
      <c r="Q286" s="82"/>
      <c r="R286" s="82"/>
      <c r="S286" s="82"/>
      <c r="T286" s="83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119</v>
      </c>
      <c r="AU286" s="15" t="s">
        <v>78</v>
      </c>
    </row>
    <row r="287" s="2" customFormat="1" ht="16.5" customHeight="1">
      <c r="A287" s="36"/>
      <c r="B287" s="37"/>
      <c r="C287" s="191" t="s">
        <v>506</v>
      </c>
      <c r="D287" s="191" t="s">
        <v>113</v>
      </c>
      <c r="E287" s="192" t="s">
        <v>507</v>
      </c>
      <c r="F287" s="193" t="s">
        <v>508</v>
      </c>
      <c r="G287" s="194" t="s">
        <v>425</v>
      </c>
      <c r="H287" s="195">
        <v>22</v>
      </c>
      <c r="I287" s="196"/>
      <c r="J287" s="197">
        <f>ROUND(I287*H287,2)</f>
        <v>0</v>
      </c>
      <c r="K287" s="198"/>
      <c r="L287" s="42"/>
      <c r="M287" s="199" t="s">
        <v>19</v>
      </c>
      <c r="N287" s="200" t="s">
        <v>42</v>
      </c>
      <c r="O287" s="82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3" t="s">
        <v>117</v>
      </c>
      <c r="AT287" s="203" t="s">
        <v>113</v>
      </c>
      <c r="AU287" s="203" t="s">
        <v>78</v>
      </c>
      <c r="AY287" s="15" t="s">
        <v>112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5" t="s">
        <v>78</v>
      </c>
      <c r="BK287" s="204">
        <f>ROUND(I287*H287,2)</f>
        <v>0</v>
      </c>
      <c r="BL287" s="15" t="s">
        <v>117</v>
      </c>
      <c r="BM287" s="203" t="s">
        <v>509</v>
      </c>
    </row>
    <row r="288" s="2" customFormat="1">
      <c r="A288" s="36"/>
      <c r="B288" s="37"/>
      <c r="C288" s="38"/>
      <c r="D288" s="205" t="s">
        <v>119</v>
      </c>
      <c r="E288" s="38"/>
      <c r="F288" s="206" t="s">
        <v>508</v>
      </c>
      <c r="G288" s="38"/>
      <c r="H288" s="38"/>
      <c r="I288" s="207"/>
      <c r="J288" s="38"/>
      <c r="K288" s="38"/>
      <c r="L288" s="42"/>
      <c r="M288" s="208"/>
      <c r="N288" s="209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119</v>
      </c>
      <c r="AU288" s="15" t="s">
        <v>78</v>
      </c>
    </row>
    <row r="289" s="2" customFormat="1" ht="16.5" customHeight="1">
      <c r="A289" s="36"/>
      <c r="B289" s="37"/>
      <c r="C289" s="191" t="s">
        <v>510</v>
      </c>
      <c r="D289" s="191" t="s">
        <v>113</v>
      </c>
      <c r="E289" s="192" t="s">
        <v>511</v>
      </c>
      <c r="F289" s="193" t="s">
        <v>512</v>
      </c>
      <c r="G289" s="194" t="s">
        <v>214</v>
      </c>
      <c r="H289" s="195">
        <v>275</v>
      </c>
      <c r="I289" s="196"/>
      <c r="J289" s="197">
        <f>ROUND(I289*H289,2)</f>
        <v>0</v>
      </c>
      <c r="K289" s="198"/>
      <c r="L289" s="42"/>
      <c r="M289" s="199" t="s">
        <v>19</v>
      </c>
      <c r="N289" s="200" t="s">
        <v>42</v>
      </c>
      <c r="O289" s="82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3" t="s">
        <v>117</v>
      </c>
      <c r="AT289" s="203" t="s">
        <v>113</v>
      </c>
      <c r="AU289" s="203" t="s">
        <v>78</v>
      </c>
      <c r="AY289" s="15" t="s">
        <v>112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5" t="s">
        <v>78</v>
      </c>
      <c r="BK289" s="204">
        <f>ROUND(I289*H289,2)</f>
        <v>0</v>
      </c>
      <c r="BL289" s="15" t="s">
        <v>117</v>
      </c>
      <c r="BM289" s="203" t="s">
        <v>513</v>
      </c>
    </row>
    <row r="290" s="2" customFormat="1">
      <c r="A290" s="36"/>
      <c r="B290" s="37"/>
      <c r="C290" s="38"/>
      <c r="D290" s="205" t="s">
        <v>119</v>
      </c>
      <c r="E290" s="38"/>
      <c r="F290" s="206" t="s">
        <v>512</v>
      </c>
      <c r="G290" s="38"/>
      <c r="H290" s="38"/>
      <c r="I290" s="207"/>
      <c r="J290" s="38"/>
      <c r="K290" s="38"/>
      <c r="L290" s="42"/>
      <c r="M290" s="208"/>
      <c r="N290" s="209"/>
      <c r="O290" s="82"/>
      <c r="P290" s="82"/>
      <c r="Q290" s="82"/>
      <c r="R290" s="82"/>
      <c r="S290" s="82"/>
      <c r="T290" s="83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119</v>
      </c>
      <c r="AU290" s="15" t="s">
        <v>78</v>
      </c>
    </row>
    <row r="291" s="2" customFormat="1" ht="16.5" customHeight="1">
      <c r="A291" s="36"/>
      <c r="B291" s="37"/>
      <c r="C291" s="191" t="s">
        <v>514</v>
      </c>
      <c r="D291" s="191" t="s">
        <v>113</v>
      </c>
      <c r="E291" s="192" t="s">
        <v>515</v>
      </c>
      <c r="F291" s="193" t="s">
        <v>516</v>
      </c>
      <c r="G291" s="194" t="s">
        <v>124</v>
      </c>
      <c r="H291" s="195">
        <v>4</v>
      </c>
      <c r="I291" s="196"/>
      <c r="J291" s="197">
        <f>ROUND(I291*H291,2)</f>
        <v>0</v>
      </c>
      <c r="K291" s="198"/>
      <c r="L291" s="42"/>
      <c r="M291" s="199" t="s">
        <v>19</v>
      </c>
      <c r="N291" s="200" t="s">
        <v>42</v>
      </c>
      <c r="O291" s="8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3" t="s">
        <v>117</v>
      </c>
      <c r="AT291" s="203" t="s">
        <v>113</v>
      </c>
      <c r="AU291" s="203" t="s">
        <v>78</v>
      </c>
      <c r="AY291" s="15" t="s">
        <v>112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5" t="s">
        <v>78</v>
      </c>
      <c r="BK291" s="204">
        <f>ROUND(I291*H291,2)</f>
        <v>0</v>
      </c>
      <c r="BL291" s="15" t="s">
        <v>117</v>
      </c>
      <c r="BM291" s="203" t="s">
        <v>517</v>
      </c>
    </row>
    <row r="292" s="2" customFormat="1">
      <c r="A292" s="36"/>
      <c r="B292" s="37"/>
      <c r="C292" s="38"/>
      <c r="D292" s="205" t="s">
        <v>119</v>
      </c>
      <c r="E292" s="38"/>
      <c r="F292" s="206" t="s">
        <v>516</v>
      </c>
      <c r="G292" s="38"/>
      <c r="H292" s="38"/>
      <c r="I292" s="207"/>
      <c r="J292" s="38"/>
      <c r="K292" s="38"/>
      <c r="L292" s="42"/>
      <c r="M292" s="208"/>
      <c r="N292" s="209"/>
      <c r="O292" s="82"/>
      <c r="P292" s="82"/>
      <c r="Q292" s="82"/>
      <c r="R292" s="82"/>
      <c r="S292" s="82"/>
      <c r="T292" s="83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119</v>
      </c>
      <c r="AU292" s="15" t="s">
        <v>78</v>
      </c>
    </row>
    <row r="293" s="2" customFormat="1" ht="16.5" customHeight="1">
      <c r="A293" s="36"/>
      <c r="B293" s="37"/>
      <c r="C293" s="191" t="s">
        <v>518</v>
      </c>
      <c r="D293" s="191" t="s">
        <v>113</v>
      </c>
      <c r="E293" s="192" t="s">
        <v>519</v>
      </c>
      <c r="F293" s="193" t="s">
        <v>254</v>
      </c>
      <c r="G293" s="194" t="s">
        <v>116</v>
      </c>
      <c r="H293" s="195">
        <v>1</v>
      </c>
      <c r="I293" s="196"/>
      <c r="J293" s="197">
        <f>ROUND(I293*H293,2)</f>
        <v>0</v>
      </c>
      <c r="K293" s="198"/>
      <c r="L293" s="42"/>
      <c r="M293" s="199" t="s">
        <v>19</v>
      </c>
      <c r="N293" s="200" t="s">
        <v>42</v>
      </c>
      <c r="O293" s="82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3" t="s">
        <v>117</v>
      </c>
      <c r="AT293" s="203" t="s">
        <v>113</v>
      </c>
      <c r="AU293" s="203" t="s">
        <v>78</v>
      </c>
      <c r="AY293" s="15" t="s">
        <v>112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5" t="s">
        <v>78</v>
      </c>
      <c r="BK293" s="204">
        <f>ROUND(I293*H293,2)</f>
        <v>0</v>
      </c>
      <c r="BL293" s="15" t="s">
        <v>117</v>
      </c>
      <c r="BM293" s="203" t="s">
        <v>520</v>
      </c>
    </row>
    <row r="294" s="2" customFormat="1">
      <c r="A294" s="36"/>
      <c r="B294" s="37"/>
      <c r="C294" s="38"/>
      <c r="D294" s="205" t="s">
        <v>119</v>
      </c>
      <c r="E294" s="38"/>
      <c r="F294" s="206" t="s">
        <v>254</v>
      </c>
      <c r="G294" s="38"/>
      <c r="H294" s="38"/>
      <c r="I294" s="207"/>
      <c r="J294" s="38"/>
      <c r="K294" s="38"/>
      <c r="L294" s="42"/>
      <c r="M294" s="208"/>
      <c r="N294" s="209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119</v>
      </c>
      <c r="AU294" s="15" t="s">
        <v>78</v>
      </c>
    </row>
    <row r="295" s="11" customFormat="1" ht="25.92" customHeight="1">
      <c r="A295" s="11"/>
      <c r="B295" s="177"/>
      <c r="C295" s="178"/>
      <c r="D295" s="179" t="s">
        <v>70</v>
      </c>
      <c r="E295" s="180" t="s">
        <v>521</v>
      </c>
      <c r="F295" s="180" t="s">
        <v>522</v>
      </c>
      <c r="G295" s="178"/>
      <c r="H295" s="178"/>
      <c r="I295" s="181"/>
      <c r="J295" s="182">
        <f>BK295</f>
        <v>0</v>
      </c>
      <c r="K295" s="178"/>
      <c r="L295" s="183"/>
      <c r="M295" s="184"/>
      <c r="N295" s="185"/>
      <c r="O295" s="185"/>
      <c r="P295" s="186">
        <f>SUM(P296:P316)</f>
        <v>0</v>
      </c>
      <c r="Q295" s="185"/>
      <c r="R295" s="186">
        <f>SUM(R296:R316)</f>
        <v>0</v>
      </c>
      <c r="S295" s="185"/>
      <c r="T295" s="187">
        <f>SUM(T296:T316)</f>
        <v>0</v>
      </c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R295" s="188" t="s">
        <v>78</v>
      </c>
      <c r="AT295" s="189" t="s">
        <v>70</v>
      </c>
      <c r="AU295" s="189" t="s">
        <v>71</v>
      </c>
      <c r="AY295" s="188" t="s">
        <v>112</v>
      </c>
      <c r="BK295" s="190">
        <f>SUM(BK296:BK316)</f>
        <v>0</v>
      </c>
    </row>
    <row r="296" s="2" customFormat="1" ht="16.5" customHeight="1">
      <c r="A296" s="36"/>
      <c r="B296" s="37"/>
      <c r="C296" s="191" t="s">
        <v>523</v>
      </c>
      <c r="D296" s="191" t="s">
        <v>113</v>
      </c>
      <c r="E296" s="192" t="s">
        <v>524</v>
      </c>
      <c r="F296" s="193" t="s">
        <v>525</v>
      </c>
      <c r="G296" s="194" t="s">
        <v>116</v>
      </c>
      <c r="H296" s="195">
        <v>1</v>
      </c>
      <c r="I296" s="196"/>
      <c r="J296" s="197">
        <f>ROUND(I296*H296,2)</f>
        <v>0</v>
      </c>
      <c r="K296" s="198"/>
      <c r="L296" s="42"/>
      <c r="M296" s="199" t="s">
        <v>19</v>
      </c>
      <c r="N296" s="200" t="s">
        <v>42</v>
      </c>
      <c r="O296" s="82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3" t="s">
        <v>117</v>
      </c>
      <c r="AT296" s="203" t="s">
        <v>113</v>
      </c>
      <c r="AU296" s="203" t="s">
        <v>78</v>
      </c>
      <c r="AY296" s="15" t="s">
        <v>112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5" t="s">
        <v>78</v>
      </c>
      <c r="BK296" s="204">
        <f>ROUND(I296*H296,2)</f>
        <v>0</v>
      </c>
      <c r="BL296" s="15" t="s">
        <v>117</v>
      </c>
      <c r="BM296" s="203" t="s">
        <v>526</v>
      </c>
    </row>
    <row r="297" s="2" customFormat="1">
      <c r="A297" s="36"/>
      <c r="B297" s="37"/>
      <c r="C297" s="38"/>
      <c r="D297" s="205" t="s">
        <v>119</v>
      </c>
      <c r="E297" s="38"/>
      <c r="F297" s="206" t="s">
        <v>525</v>
      </c>
      <c r="G297" s="38"/>
      <c r="H297" s="38"/>
      <c r="I297" s="207"/>
      <c r="J297" s="38"/>
      <c r="K297" s="38"/>
      <c r="L297" s="42"/>
      <c r="M297" s="208"/>
      <c r="N297" s="209"/>
      <c r="O297" s="82"/>
      <c r="P297" s="82"/>
      <c r="Q297" s="82"/>
      <c r="R297" s="82"/>
      <c r="S297" s="82"/>
      <c r="T297" s="83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119</v>
      </c>
      <c r="AU297" s="15" t="s">
        <v>78</v>
      </c>
    </row>
    <row r="298" s="2" customFormat="1" ht="16.5" customHeight="1">
      <c r="A298" s="36"/>
      <c r="B298" s="37"/>
      <c r="C298" s="191" t="s">
        <v>527</v>
      </c>
      <c r="D298" s="191" t="s">
        <v>113</v>
      </c>
      <c r="E298" s="192" t="s">
        <v>528</v>
      </c>
      <c r="F298" s="193" t="s">
        <v>529</v>
      </c>
      <c r="G298" s="194" t="s">
        <v>372</v>
      </c>
      <c r="H298" s="195">
        <v>20</v>
      </c>
      <c r="I298" s="196"/>
      <c r="J298" s="197">
        <f>ROUND(I298*H298,2)</f>
        <v>0</v>
      </c>
      <c r="K298" s="198"/>
      <c r="L298" s="42"/>
      <c r="M298" s="199" t="s">
        <v>19</v>
      </c>
      <c r="N298" s="200" t="s">
        <v>42</v>
      </c>
      <c r="O298" s="82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3" t="s">
        <v>117</v>
      </c>
      <c r="AT298" s="203" t="s">
        <v>113</v>
      </c>
      <c r="AU298" s="203" t="s">
        <v>78</v>
      </c>
      <c r="AY298" s="15" t="s">
        <v>112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15" t="s">
        <v>78</v>
      </c>
      <c r="BK298" s="204">
        <f>ROUND(I298*H298,2)</f>
        <v>0</v>
      </c>
      <c r="BL298" s="15" t="s">
        <v>117</v>
      </c>
      <c r="BM298" s="203" t="s">
        <v>530</v>
      </c>
    </row>
    <row r="299" s="2" customFormat="1">
      <c r="A299" s="36"/>
      <c r="B299" s="37"/>
      <c r="C299" s="38"/>
      <c r="D299" s="205" t="s">
        <v>119</v>
      </c>
      <c r="E299" s="38"/>
      <c r="F299" s="206" t="s">
        <v>529</v>
      </c>
      <c r="G299" s="38"/>
      <c r="H299" s="38"/>
      <c r="I299" s="207"/>
      <c r="J299" s="38"/>
      <c r="K299" s="38"/>
      <c r="L299" s="42"/>
      <c r="M299" s="208"/>
      <c r="N299" s="209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119</v>
      </c>
      <c r="AU299" s="15" t="s">
        <v>78</v>
      </c>
    </row>
    <row r="300" s="2" customFormat="1" ht="16.5" customHeight="1">
      <c r="A300" s="36"/>
      <c r="B300" s="37"/>
      <c r="C300" s="191" t="s">
        <v>531</v>
      </c>
      <c r="D300" s="191" t="s">
        <v>113</v>
      </c>
      <c r="E300" s="192" t="s">
        <v>532</v>
      </c>
      <c r="F300" s="193" t="s">
        <v>533</v>
      </c>
      <c r="G300" s="194" t="s">
        <v>372</v>
      </c>
      <c r="H300" s="195">
        <v>30</v>
      </c>
      <c r="I300" s="196"/>
      <c r="J300" s="197">
        <f>ROUND(I300*H300,2)</f>
        <v>0</v>
      </c>
      <c r="K300" s="198"/>
      <c r="L300" s="42"/>
      <c r="M300" s="199" t="s">
        <v>19</v>
      </c>
      <c r="N300" s="200" t="s">
        <v>42</v>
      </c>
      <c r="O300" s="8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3" t="s">
        <v>117</v>
      </c>
      <c r="AT300" s="203" t="s">
        <v>113</v>
      </c>
      <c r="AU300" s="203" t="s">
        <v>78</v>
      </c>
      <c r="AY300" s="15" t="s">
        <v>112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15" t="s">
        <v>78</v>
      </c>
      <c r="BK300" s="204">
        <f>ROUND(I300*H300,2)</f>
        <v>0</v>
      </c>
      <c r="BL300" s="15" t="s">
        <v>117</v>
      </c>
      <c r="BM300" s="203" t="s">
        <v>534</v>
      </c>
    </row>
    <row r="301" s="2" customFormat="1">
      <c r="A301" s="36"/>
      <c r="B301" s="37"/>
      <c r="C301" s="38"/>
      <c r="D301" s="205" t="s">
        <v>119</v>
      </c>
      <c r="E301" s="38"/>
      <c r="F301" s="206" t="s">
        <v>533</v>
      </c>
      <c r="G301" s="38"/>
      <c r="H301" s="38"/>
      <c r="I301" s="207"/>
      <c r="J301" s="38"/>
      <c r="K301" s="38"/>
      <c r="L301" s="42"/>
      <c r="M301" s="208"/>
      <c r="N301" s="209"/>
      <c r="O301" s="82"/>
      <c r="P301" s="82"/>
      <c r="Q301" s="82"/>
      <c r="R301" s="82"/>
      <c r="S301" s="82"/>
      <c r="T301" s="83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119</v>
      </c>
      <c r="AU301" s="15" t="s">
        <v>78</v>
      </c>
    </row>
    <row r="302" s="2" customFormat="1" ht="16.5" customHeight="1">
      <c r="A302" s="36"/>
      <c r="B302" s="37"/>
      <c r="C302" s="191" t="s">
        <v>535</v>
      </c>
      <c r="D302" s="191" t="s">
        <v>113</v>
      </c>
      <c r="E302" s="192" t="s">
        <v>536</v>
      </c>
      <c r="F302" s="193" t="s">
        <v>537</v>
      </c>
      <c r="G302" s="194" t="s">
        <v>116</v>
      </c>
      <c r="H302" s="195">
        <v>1</v>
      </c>
      <c r="I302" s="196"/>
      <c r="J302" s="197">
        <f>ROUND(I302*H302,2)</f>
        <v>0</v>
      </c>
      <c r="K302" s="198"/>
      <c r="L302" s="42"/>
      <c r="M302" s="199" t="s">
        <v>19</v>
      </c>
      <c r="N302" s="200" t="s">
        <v>42</v>
      </c>
      <c r="O302" s="82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3" t="s">
        <v>117</v>
      </c>
      <c r="AT302" s="203" t="s">
        <v>113</v>
      </c>
      <c r="AU302" s="203" t="s">
        <v>78</v>
      </c>
      <c r="AY302" s="15" t="s">
        <v>112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5" t="s">
        <v>78</v>
      </c>
      <c r="BK302" s="204">
        <f>ROUND(I302*H302,2)</f>
        <v>0</v>
      </c>
      <c r="BL302" s="15" t="s">
        <v>117</v>
      </c>
      <c r="BM302" s="203" t="s">
        <v>538</v>
      </c>
    </row>
    <row r="303" s="2" customFormat="1">
      <c r="A303" s="36"/>
      <c r="B303" s="37"/>
      <c r="C303" s="38"/>
      <c r="D303" s="205" t="s">
        <v>119</v>
      </c>
      <c r="E303" s="38"/>
      <c r="F303" s="206" t="s">
        <v>537</v>
      </c>
      <c r="G303" s="38"/>
      <c r="H303" s="38"/>
      <c r="I303" s="207"/>
      <c r="J303" s="38"/>
      <c r="K303" s="38"/>
      <c r="L303" s="42"/>
      <c r="M303" s="208"/>
      <c r="N303" s="209"/>
      <c r="O303" s="82"/>
      <c r="P303" s="82"/>
      <c r="Q303" s="82"/>
      <c r="R303" s="82"/>
      <c r="S303" s="82"/>
      <c r="T303" s="83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119</v>
      </c>
      <c r="AU303" s="15" t="s">
        <v>78</v>
      </c>
    </row>
    <row r="304" s="2" customFormat="1" ht="16.5" customHeight="1">
      <c r="A304" s="36"/>
      <c r="B304" s="37"/>
      <c r="C304" s="191" t="s">
        <v>539</v>
      </c>
      <c r="D304" s="191" t="s">
        <v>113</v>
      </c>
      <c r="E304" s="192" t="s">
        <v>540</v>
      </c>
      <c r="F304" s="193" t="s">
        <v>541</v>
      </c>
      <c r="G304" s="194" t="s">
        <v>542</v>
      </c>
      <c r="H304" s="195">
        <v>8</v>
      </c>
      <c r="I304" s="196"/>
      <c r="J304" s="197">
        <f>ROUND(I304*H304,2)</f>
        <v>0</v>
      </c>
      <c r="K304" s="198"/>
      <c r="L304" s="42"/>
      <c r="M304" s="199" t="s">
        <v>19</v>
      </c>
      <c r="N304" s="200" t="s">
        <v>42</v>
      </c>
      <c r="O304" s="82"/>
      <c r="P304" s="201">
        <f>O304*H304</f>
        <v>0</v>
      </c>
      <c r="Q304" s="201">
        <v>0</v>
      </c>
      <c r="R304" s="201">
        <f>Q304*H304</f>
        <v>0</v>
      </c>
      <c r="S304" s="201">
        <v>0</v>
      </c>
      <c r="T304" s="202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3" t="s">
        <v>117</v>
      </c>
      <c r="AT304" s="203" t="s">
        <v>113</v>
      </c>
      <c r="AU304" s="203" t="s">
        <v>78</v>
      </c>
      <c r="AY304" s="15" t="s">
        <v>112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15" t="s">
        <v>78</v>
      </c>
      <c r="BK304" s="204">
        <f>ROUND(I304*H304,2)</f>
        <v>0</v>
      </c>
      <c r="BL304" s="15" t="s">
        <v>117</v>
      </c>
      <c r="BM304" s="203" t="s">
        <v>543</v>
      </c>
    </row>
    <row r="305" s="2" customFormat="1">
      <c r="A305" s="36"/>
      <c r="B305" s="37"/>
      <c r="C305" s="38"/>
      <c r="D305" s="205" t="s">
        <v>119</v>
      </c>
      <c r="E305" s="38"/>
      <c r="F305" s="206" t="s">
        <v>541</v>
      </c>
      <c r="G305" s="38"/>
      <c r="H305" s="38"/>
      <c r="I305" s="207"/>
      <c r="J305" s="38"/>
      <c r="K305" s="38"/>
      <c r="L305" s="42"/>
      <c r="M305" s="208"/>
      <c r="N305" s="209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119</v>
      </c>
      <c r="AU305" s="15" t="s">
        <v>78</v>
      </c>
    </row>
    <row r="306" s="2" customFormat="1">
      <c r="A306" s="36"/>
      <c r="B306" s="37"/>
      <c r="C306" s="38"/>
      <c r="D306" s="205" t="s">
        <v>133</v>
      </c>
      <c r="E306" s="38"/>
      <c r="F306" s="210" t="s">
        <v>544</v>
      </c>
      <c r="G306" s="38"/>
      <c r="H306" s="38"/>
      <c r="I306" s="207"/>
      <c r="J306" s="38"/>
      <c r="K306" s="38"/>
      <c r="L306" s="42"/>
      <c r="M306" s="208"/>
      <c r="N306" s="209"/>
      <c r="O306" s="82"/>
      <c r="P306" s="82"/>
      <c r="Q306" s="82"/>
      <c r="R306" s="82"/>
      <c r="S306" s="82"/>
      <c r="T306" s="83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133</v>
      </c>
      <c r="AU306" s="15" t="s">
        <v>78</v>
      </c>
    </row>
    <row r="307" s="2" customFormat="1" ht="16.5" customHeight="1">
      <c r="A307" s="36"/>
      <c r="B307" s="37"/>
      <c r="C307" s="191" t="s">
        <v>545</v>
      </c>
      <c r="D307" s="191" t="s">
        <v>113</v>
      </c>
      <c r="E307" s="192" t="s">
        <v>546</v>
      </c>
      <c r="F307" s="193" t="s">
        <v>547</v>
      </c>
      <c r="G307" s="194" t="s">
        <v>116</v>
      </c>
      <c r="H307" s="195">
        <v>1</v>
      </c>
      <c r="I307" s="196"/>
      <c r="J307" s="197">
        <f>ROUND(I307*H307,2)</f>
        <v>0</v>
      </c>
      <c r="K307" s="198"/>
      <c r="L307" s="42"/>
      <c r="M307" s="199" t="s">
        <v>19</v>
      </c>
      <c r="N307" s="200" t="s">
        <v>42</v>
      </c>
      <c r="O307" s="82"/>
      <c r="P307" s="201">
        <f>O307*H307</f>
        <v>0</v>
      </c>
      <c r="Q307" s="201">
        <v>0</v>
      </c>
      <c r="R307" s="201">
        <f>Q307*H307</f>
        <v>0</v>
      </c>
      <c r="S307" s="201">
        <v>0</v>
      </c>
      <c r="T307" s="20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3" t="s">
        <v>117</v>
      </c>
      <c r="AT307" s="203" t="s">
        <v>113</v>
      </c>
      <c r="AU307" s="203" t="s">
        <v>78</v>
      </c>
      <c r="AY307" s="15" t="s">
        <v>112</v>
      </c>
      <c r="BE307" s="204">
        <f>IF(N307="základní",J307,0)</f>
        <v>0</v>
      </c>
      <c r="BF307" s="204">
        <f>IF(N307="snížená",J307,0)</f>
        <v>0</v>
      </c>
      <c r="BG307" s="204">
        <f>IF(N307="zákl. přenesená",J307,0)</f>
        <v>0</v>
      </c>
      <c r="BH307" s="204">
        <f>IF(N307="sníž. přenesená",J307,0)</f>
        <v>0</v>
      </c>
      <c r="BI307" s="204">
        <f>IF(N307="nulová",J307,0)</f>
        <v>0</v>
      </c>
      <c r="BJ307" s="15" t="s">
        <v>78</v>
      </c>
      <c r="BK307" s="204">
        <f>ROUND(I307*H307,2)</f>
        <v>0</v>
      </c>
      <c r="BL307" s="15" t="s">
        <v>117</v>
      </c>
      <c r="BM307" s="203" t="s">
        <v>548</v>
      </c>
    </row>
    <row r="308" s="2" customFormat="1">
      <c r="A308" s="36"/>
      <c r="B308" s="37"/>
      <c r="C308" s="38"/>
      <c r="D308" s="205" t="s">
        <v>119</v>
      </c>
      <c r="E308" s="38"/>
      <c r="F308" s="206" t="s">
        <v>547</v>
      </c>
      <c r="G308" s="38"/>
      <c r="H308" s="38"/>
      <c r="I308" s="207"/>
      <c r="J308" s="38"/>
      <c r="K308" s="38"/>
      <c r="L308" s="42"/>
      <c r="M308" s="208"/>
      <c r="N308" s="209"/>
      <c r="O308" s="82"/>
      <c r="P308" s="82"/>
      <c r="Q308" s="82"/>
      <c r="R308" s="82"/>
      <c r="S308" s="82"/>
      <c r="T308" s="83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119</v>
      </c>
      <c r="AU308" s="15" t="s">
        <v>78</v>
      </c>
    </row>
    <row r="309" s="2" customFormat="1" ht="16.5" customHeight="1">
      <c r="A309" s="36"/>
      <c r="B309" s="37"/>
      <c r="C309" s="191" t="s">
        <v>549</v>
      </c>
      <c r="D309" s="191" t="s">
        <v>113</v>
      </c>
      <c r="E309" s="192" t="s">
        <v>550</v>
      </c>
      <c r="F309" s="193" t="s">
        <v>551</v>
      </c>
      <c r="G309" s="194" t="s">
        <v>116</v>
      </c>
      <c r="H309" s="195">
        <v>1</v>
      </c>
      <c r="I309" s="196"/>
      <c r="J309" s="197">
        <f>ROUND(I309*H309,2)</f>
        <v>0</v>
      </c>
      <c r="K309" s="198"/>
      <c r="L309" s="42"/>
      <c r="M309" s="199" t="s">
        <v>19</v>
      </c>
      <c r="N309" s="200" t="s">
        <v>42</v>
      </c>
      <c r="O309" s="82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3" t="s">
        <v>117</v>
      </c>
      <c r="AT309" s="203" t="s">
        <v>113</v>
      </c>
      <c r="AU309" s="203" t="s">
        <v>78</v>
      </c>
      <c r="AY309" s="15" t="s">
        <v>112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15" t="s">
        <v>78</v>
      </c>
      <c r="BK309" s="204">
        <f>ROUND(I309*H309,2)</f>
        <v>0</v>
      </c>
      <c r="BL309" s="15" t="s">
        <v>117</v>
      </c>
      <c r="BM309" s="203" t="s">
        <v>552</v>
      </c>
    </row>
    <row r="310" s="2" customFormat="1">
      <c r="A310" s="36"/>
      <c r="B310" s="37"/>
      <c r="C310" s="38"/>
      <c r="D310" s="205" t="s">
        <v>119</v>
      </c>
      <c r="E310" s="38"/>
      <c r="F310" s="206" t="s">
        <v>551</v>
      </c>
      <c r="G310" s="38"/>
      <c r="H310" s="38"/>
      <c r="I310" s="207"/>
      <c r="J310" s="38"/>
      <c r="K310" s="38"/>
      <c r="L310" s="42"/>
      <c r="M310" s="208"/>
      <c r="N310" s="209"/>
      <c r="O310" s="82"/>
      <c r="P310" s="82"/>
      <c r="Q310" s="82"/>
      <c r="R310" s="82"/>
      <c r="S310" s="82"/>
      <c r="T310" s="83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119</v>
      </c>
      <c r="AU310" s="15" t="s">
        <v>78</v>
      </c>
    </row>
    <row r="311" s="2" customFormat="1" ht="16.5" customHeight="1">
      <c r="A311" s="36"/>
      <c r="B311" s="37"/>
      <c r="C311" s="191" t="s">
        <v>553</v>
      </c>
      <c r="D311" s="191" t="s">
        <v>113</v>
      </c>
      <c r="E311" s="192" t="s">
        <v>554</v>
      </c>
      <c r="F311" s="193" t="s">
        <v>555</v>
      </c>
      <c r="G311" s="194" t="s">
        <v>116</v>
      </c>
      <c r="H311" s="195">
        <v>1</v>
      </c>
      <c r="I311" s="196"/>
      <c r="J311" s="197">
        <f>ROUND(I311*H311,2)</f>
        <v>0</v>
      </c>
      <c r="K311" s="198"/>
      <c r="L311" s="42"/>
      <c r="M311" s="199" t="s">
        <v>19</v>
      </c>
      <c r="N311" s="200" t="s">
        <v>42</v>
      </c>
      <c r="O311" s="82"/>
      <c r="P311" s="201">
        <f>O311*H311</f>
        <v>0</v>
      </c>
      <c r="Q311" s="201">
        <v>0</v>
      </c>
      <c r="R311" s="201">
        <f>Q311*H311</f>
        <v>0</v>
      </c>
      <c r="S311" s="201">
        <v>0</v>
      </c>
      <c r="T311" s="202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3" t="s">
        <v>117</v>
      </c>
      <c r="AT311" s="203" t="s">
        <v>113</v>
      </c>
      <c r="AU311" s="203" t="s">
        <v>78</v>
      </c>
      <c r="AY311" s="15" t="s">
        <v>112</v>
      </c>
      <c r="BE311" s="204">
        <f>IF(N311="základní",J311,0)</f>
        <v>0</v>
      </c>
      <c r="BF311" s="204">
        <f>IF(N311="snížená",J311,0)</f>
        <v>0</v>
      </c>
      <c r="BG311" s="204">
        <f>IF(N311="zákl. přenesená",J311,0)</f>
        <v>0</v>
      </c>
      <c r="BH311" s="204">
        <f>IF(N311="sníž. přenesená",J311,0)</f>
        <v>0</v>
      </c>
      <c r="BI311" s="204">
        <f>IF(N311="nulová",J311,0)</f>
        <v>0</v>
      </c>
      <c r="BJ311" s="15" t="s">
        <v>78</v>
      </c>
      <c r="BK311" s="204">
        <f>ROUND(I311*H311,2)</f>
        <v>0</v>
      </c>
      <c r="BL311" s="15" t="s">
        <v>117</v>
      </c>
      <c r="BM311" s="203" t="s">
        <v>556</v>
      </c>
    </row>
    <row r="312" s="2" customFormat="1">
      <c r="A312" s="36"/>
      <c r="B312" s="37"/>
      <c r="C312" s="38"/>
      <c r="D312" s="205" t="s">
        <v>119</v>
      </c>
      <c r="E312" s="38"/>
      <c r="F312" s="206" t="s">
        <v>555</v>
      </c>
      <c r="G312" s="38"/>
      <c r="H312" s="38"/>
      <c r="I312" s="207"/>
      <c r="J312" s="38"/>
      <c r="K312" s="38"/>
      <c r="L312" s="42"/>
      <c r="M312" s="208"/>
      <c r="N312" s="209"/>
      <c r="O312" s="82"/>
      <c r="P312" s="82"/>
      <c r="Q312" s="82"/>
      <c r="R312" s="82"/>
      <c r="S312" s="82"/>
      <c r="T312" s="83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119</v>
      </c>
      <c r="AU312" s="15" t="s">
        <v>78</v>
      </c>
    </row>
    <row r="313" s="2" customFormat="1" ht="16.5" customHeight="1">
      <c r="A313" s="36"/>
      <c r="B313" s="37"/>
      <c r="C313" s="191" t="s">
        <v>557</v>
      </c>
      <c r="D313" s="191" t="s">
        <v>113</v>
      </c>
      <c r="E313" s="192" t="s">
        <v>558</v>
      </c>
      <c r="F313" s="193" t="s">
        <v>559</v>
      </c>
      <c r="G313" s="194" t="s">
        <v>116</v>
      </c>
      <c r="H313" s="195">
        <v>1</v>
      </c>
      <c r="I313" s="196"/>
      <c r="J313" s="197">
        <f>ROUND(I313*H313,2)</f>
        <v>0</v>
      </c>
      <c r="K313" s="198"/>
      <c r="L313" s="42"/>
      <c r="M313" s="199" t="s">
        <v>19</v>
      </c>
      <c r="N313" s="200" t="s">
        <v>42</v>
      </c>
      <c r="O313" s="8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3" t="s">
        <v>117</v>
      </c>
      <c r="AT313" s="203" t="s">
        <v>113</v>
      </c>
      <c r="AU313" s="203" t="s">
        <v>78</v>
      </c>
      <c r="AY313" s="15" t="s">
        <v>112</v>
      </c>
      <c r="BE313" s="204">
        <f>IF(N313="základní",J313,0)</f>
        <v>0</v>
      </c>
      <c r="BF313" s="204">
        <f>IF(N313="snížená",J313,0)</f>
        <v>0</v>
      </c>
      <c r="BG313" s="204">
        <f>IF(N313="zákl. přenesená",J313,0)</f>
        <v>0</v>
      </c>
      <c r="BH313" s="204">
        <f>IF(N313="sníž. přenesená",J313,0)</f>
        <v>0</v>
      </c>
      <c r="BI313" s="204">
        <f>IF(N313="nulová",J313,0)</f>
        <v>0</v>
      </c>
      <c r="BJ313" s="15" t="s">
        <v>78</v>
      </c>
      <c r="BK313" s="204">
        <f>ROUND(I313*H313,2)</f>
        <v>0</v>
      </c>
      <c r="BL313" s="15" t="s">
        <v>117</v>
      </c>
      <c r="BM313" s="203" t="s">
        <v>560</v>
      </c>
    </row>
    <row r="314" s="2" customFormat="1">
      <c r="A314" s="36"/>
      <c r="B314" s="37"/>
      <c r="C314" s="38"/>
      <c r="D314" s="205" t="s">
        <v>119</v>
      </c>
      <c r="E314" s="38"/>
      <c r="F314" s="206" t="s">
        <v>559</v>
      </c>
      <c r="G314" s="38"/>
      <c r="H314" s="38"/>
      <c r="I314" s="207"/>
      <c r="J314" s="38"/>
      <c r="K314" s="38"/>
      <c r="L314" s="42"/>
      <c r="M314" s="208"/>
      <c r="N314" s="209"/>
      <c r="O314" s="82"/>
      <c r="P314" s="82"/>
      <c r="Q314" s="82"/>
      <c r="R314" s="82"/>
      <c r="S314" s="82"/>
      <c r="T314" s="83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119</v>
      </c>
      <c r="AU314" s="15" t="s">
        <v>78</v>
      </c>
    </row>
    <row r="315" s="2" customFormat="1" ht="16.5" customHeight="1">
      <c r="A315" s="36"/>
      <c r="B315" s="37"/>
      <c r="C315" s="191" t="s">
        <v>561</v>
      </c>
      <c r="D315" s="191" t="s">
        <v>113</v>
      </c>
      <c r="E315" s="192" t="s">
        <v>562</v>
      </c>
      <c r="F315" s="193" t="s">
        <v>563</v>
      </c>
      <c r="G315" s="194" t="s">
        <v>305</v>
      </c>
      <c r="H315" s="195">
        <v>150</v>
      </c>
      <c r="I315" s="196"/>
      <c r="J315" s="197">
        <f>ROUND(I315*H315,2)</f>
        <v>0</v>
      </c>
      <c r="K315" s="198"/>
      <c r="L315" s="42"/>
      <c r="M315" s="199" t="s">
        <v>19</v>
      </c>
      <c r="N315" s="200" t="s">
        <v>42</v>
      </c>
      <c r="O315" s="82"/>
      <c r="P315" s="201">
        <f>O315*H315</f>
        <v>0</v>
      </c>
      <c r="Q315" s="201">
        <v>0</v>
      </c>
      <c r="R315" s="201">
        <f>Q315*H315</f>
        <v>0</v>
      </c>
      <c r="S315" s="201">
        <v>0</v>
      </c>
      <c r="T315" s="202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3" t="s">
        <v>117</v>
      </c>
      <c r="AT315" s="203" t="s">
        <v>113</v>
      </c>
      <c r="AU315" s="203" t="s">
        <v>78</v>
      </c>
      <c r="AY315" s="15" t="s">
        <v>112</v>
      </c>
      <c r="BE315" s="204">
        <f>IF(N315="základní",J315,0)</f>
        <v>0</v>
      </c>
      <c r="BF315" s="204">
        <f>IF(N315="snížená",J315,0)</f>
        <v>0</v>
      </c>
      <c r="BG315" s="204">
        <f>IF(N315="zákl. přenesená",J315,0)</f>
        <v>0</v>
      </c>
      <c r="BH315" s="204">
        <f>IF(N315="sníž. přenesená",J315,0)</f>
        <v>0</v>
      </c>
      <c r="BI315" s="204">
        <f>IF(N315="nulová",J315,0)</f>
        <v>0</v>
      </c>
      <c r="BJ315" s="15" t="s">
        <v>78</v>
      </c>
      <c r="BK315" s="204">
        <f>ROUND(I315*H315,2)</f>
        <v>0</v>
      </c>
      <c r="BL315" s="15" t="s">
        <v>117</v>
      </c>
      <c r="BM315" s="203" t="s">
        <v>564</v>
      </c>
    </row>
    <row r="316" s="2" customFormat="1">
      <c r="A316" s="36"/>
      <c r="B316" s="37"/>
      <c r="C316" s="38"/>
      <c r="D316" s="205" t="s">
        <v>119</v>
      </c>
      <c r="E316" s="38"/>
      <c r="F316" s="206" t="s">
        <v>563</v>
      </c>
      <c r="G316" s="38"/>
      <c r="H316" s="38"/>
      <c r="I316" s="207"/>
      <c r="J316" s="38"/>
      <c r="K316" s="38"/>
      <c r="L316" s="42"/>
      <c r="M316" s="208"/>
      <c r="N316" s="209"/>
      <c r="O316" s="82"/>
      <c r="P316" s="82"/>
      <c r="Q316" s="82"/>
      <c r="R316" s="82"/>
      <c r="S316" s="82"/>
      <c r="T316" s="83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119</v>
      </c>
      <c r="AU316" s="15" t="s">
        <v>78</v>
      </c>
    </row>
    <row r="317" s="11" customFormat="1" ht="25.92" customHeight="1">
      <c r="A317" s="11"/>
      <c r="B317" s="177"/>
      <c r="C317" s="178"/>
      <c r="D317" s="179" t="s">
        <v>70</v>
      </c>
      <c r="E317" s="180" t="s">
        <v>565</v>
      </c>
      <c r="F317" s="180" t="s">
        <v>566</v>
      </c>
      <c r="G317" s="178"/>
      <c r="H317" s="178"/>
      <c r="I317" s="181"/>
      <c r="J317" s="182">
        <f>BK317</f>
        <v>0</v>
      </c>
      <c r="K317" s="178"/>
      <c r="L317" s="183"/>
      <c r="M317" s="184"/>
      <c r="N317" s="185"/>
      <c r="O317" s="185"/>
      <c r="P317" s="186">
        <f>SUM(P318:P403)</f>
        <v>0</v>
      </c>
      <c r="Q317" s="185"/>
      <c r="R317" s="186">
        <f>SUM(R318:R403)</f>
        <v>0</v>
      </c>
      <c r="S317" s="185"/>
      <c r="T317" s="187">
        <f>SUM(T318:T403)</f>
        <v>0</v>
      </c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R317" s="188" t="s">
        <v>78</v>
      </c>
      <c r="AT317" s="189" t="s">
        <v>70</v>
      </c>
      <c r="AU317" s="189" t="s">
        <v>71</v>
      </c>
      <c r="AY317" s="188" t="s">
        <v>112</v>
      </c>
      <c r="BK317" s="190">
        <f>SUM(BK318:BK403)</f>
        <v>0</v>
      </c>
    </row>
    <row r="318" s="2" customFormat="1" ht="16.5" customHeight="1">
      <c r="A318" s="36"/>
      <c r="B318" s="37"/>
      <c r="C318" s="191" t="s">
        <v>567</v>
      </c>
      <c r="D318" s="191" t="s">
        <v>113</v>
      </c>
      <c r="E318" s="192" t="s">
        <v>568</v>
      </c>
      <c r="F318" s="193" t="s">
        <v>569</v>
      </c>
      <c r="G318" s="194" t="s">
        <v>425</v>
      </c>
      <c r="H318" s="195">
        <v>4</v>
      </c>
      <c r="I318" s="196"/>
      <c r="J318" s="197">
        <f>ROUND(I318*H318,2)</f>
        <v>0</v>
      </c>
      <c r="K318" s="198"/>
      <c r="L318" s="42"/>
      <c r="M318" s="199" t="s">
        <v>19</v>
      </c>
      <c r="N318" s="200" t="s">
        <v>42</v>
      </c>
      <c r="O318" s="82"/>
      <c r="P318" s="201">
        <f>O318*H318</f>
        <v>0</v>
      </c>
      <c r="Q318" s="201">
        <v>0</v>
      </c>
      <c r="R318" s="201">
        <f>Q318*H318</f>
        <v>0</v>
      </c>
      <c r="S318" s="201">
        <v>0</v>
      </c>
      <c r="T318" s="202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03" t="s">
        <v>117</v>
      </c>
      <c r="AT318" s="203" t="s">
        <v>113</v>
      </c>
      <c r="AU318" s="203" t="s">
        <v>78</v>
      </c>
      <c r="AY318" s="15" t="s">
        <v>112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15" t="s">
        <v>78</v>
      </c>
      <c r="BK318" s="204">
        <f>ROUND(I318*H318,2)</f>
        <v>0</v>
      </c>
      <c r="BL318" s="15" t="s">
        <v>117</v>
      </c>
      <c r="BM318" s="203" t="s">
        <v>570</v>
      </c>
    </row>
    <row r="319" s="2" customFormat="1">
      <c r="A319" s="36"/>
      <c r="B319" s="37"/>
      <c r="C319" s="38"/>
      <c r="D319" s="205" t="s">
        <v>119</v>
      </c>
      <c r="E319" s="38"/>
      <c r="F319" s="206" t="s">
        <v>569</v>
      </c>
      <c r="G319" s="38"/>
      <c r="H319" s="38"/>
      <c r="I319" s="207"/>
      <c r="J319" s="38"/>
      <c r="K319" s="38"/>
      <c r="L319" s="42"/>
      <c r="M319" s="208"/>
      <c r="N319" s="209"/>
      <c r="O319" s="82"/>
      <c r="P319" s="82"/>
      <c r="Q319" s="82"/>
      <c r="R319" s="82"/>
      <c r="S319" s="82"/>
      <c r="T319" s="83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119</v>
      </c>
      <c r="AU319" s="15" t="s">
        <v>78</v>
      </c>
    </row>
    <row r="320" s="2" customFormat="1" ht="16.5" customHeight="1">
      <c r="A320" s="36"/>
      <c r="B320" s="37"/>
      <c r="C320" s="191" t="s">
        <v>571</v>
      </c>
      <c r="D320" s="191" t="s">
        <v>113</v>
      </c>
      <c r="E320" s="192" t="s">
        <v>572</v>
      </c>
      <c r="F320" s="193" t="s">
        <v>573</v>
      </c>
      <c r="G320" s="194" t="s">
        <v>425</v>
      </c>
      <c r="H320" s="195">
        <v>6</v>
      </c>
      <c r="I320" s="196"/>
      <c r="J320" s="197">
        <f>ROUND(I320*H320,2)</f>
        <v>0</v>
      </c>
      <c r="K320" s="198"/>
      <c r="L320" s="42"/>
      <c r="M320" s="199" t="s">
        <v>19</v>
      </c>
      <c r="N320" s="200" t="s">
        <v>42</v>
      </c>
      <c r="O320" s="82"/>
      <c r="P320" s="201">
        <f>O320*H320</f>
        <v>0</v>
      </c>
      <c r="Q320" s="201">
        <v>0</v>
      </c>
      <c r="R320" s="201">
        <f>Q320*H320</f>
        <v>0</v>
      </c>
      <c r="S320" s="201">
        <v>0</v>
      </c>
      <c r="T320" s="202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03" t="s">
        <v>117</v>
      </c>
      <c r="AT320" s="203" t="s">
        <v>113</v>
      </c>
      <c r="AU320" s="203" t="s">
        <v>78</v>
      </c>
      <c r="AY320" s="15" t="s">
        <v>112</v>
      </c>
      <c r="BE320" s="204">
        <f>IF(N320="základní",J320,0)</f>
        <v>0</v>
      </c>
      <c r="BF320" s="204">
        <f>IF(N320="snížená",J320,0)</f>
        <v>0</v>
      </c>
      <c r="BG320" s="204">
        <f>IF(N320="zákl. přenesená",J320,0)</f>
        <v>0</v>
      </c>
      <c r="BH320" s="204">
        <f>IF(N320="sníž. přenesená",J320,0)</f>
        <v>0</v>
      </c>
      <c r="BI320" s="204">
        <f>IF(N320="nulová",J320,0)</f>
        <v>0</v>
      </c>
      <c r="BJ320" s="15" t="s">
        <v>78</v>
      </c>
      <c r="BK320" s="204">
        <f>ROUND(I320*H320,2)</f>
        <v>0</v>
      </c>
      <c r="BL320" s="15" t="s">
        <v>117</v>
      </c>
      <c r="BM320" s="203" t="s">
        <v>574</v>
      </c>
    </row>
    <row r="321" s="2" customFormat="1">
      <c r="A321" s="36"/>
      <c r="B321" s="37"/>
      <c r="C321" s="38"/>
      <c r="D321" s="205" t="s">
        <v>119</v>
      </c>
      <c r="E321" s="38"/>
      <c r="F321" s="206" t="s">
        <v>573</v>
      </c>
      <c r="G321" s="38"/>
      <c r="H321" s="38"/>
      <c r="I321" s="207"/>
      <c r="J321" s="38"/>
      <c r="K321" s="38"/>
      <c r="L321" s="42"/>
      <c r="M321" s="208"/>
      <c r="N321" s="209"/>
      <c r="O321" s="82"/>
      <c r="P321" s="82"/>
      <c r="Q321" s="82"/>
      <c r="R321" s="82"/>
      <c r="S321" s="82"/>
      <c r="T321" s="83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119</v>
      </c>
      <c r="AU321" s="15" t="s">
        <v>78</v>
      </c>
    </row>
    <row r="322" s="2" customFormat="1" ht="16.5" customHeight="1">
      <c r="A322" s="36"/>
      <c r="B322" s="37"/>
      <c r="C322" s="191" t="s">
        <v>575</v>
      </c>
      <c r="D322" s="191" t="s">
        <v>113</v>
      </c>
      <c r="E322" s="192" t="s">
        <v>576</v>
      </c>
      <c r="F322" s="193" t="s">
        <v>577</v>
      </c>
      <c r="G322" s="194" t="s">
        <v>425</v>
      </c>
      <c r="H322" s="195">
        <v>2</v>
      </c>
      <c r="I322" s="196"/>
      <c r="J322" s="197">
        <f>ROUND(I322*H322,2)</f>
        <v>0</v>
      </c>
      <c r="K322" s="198"/>
      <c r="L322" s="42"/>
      <c r="M322" s="199" t="s">
        <v>19</v>
      </c>
      <c r="N322" s="200" t="s">
        <v>42</v>
      </c>
      <c r="O322" s="82"/>
      <c r="P322" s="201">
        <f>O322*H322</f>
        <v>0</v>
      </c>
      <c r="Q322" s="201">
        <v>0</v>
      </c>
      <c r="R322" s="201">
        <f>Q322*H322</f>
        <v>0</v>
      </c>
      <c r="S322" s="201">
        <v>0</v>
      </c>
      <c r="T322" s="202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3" t="s">
        <v>117</v>
      </c>
      <c r="AT322" s="203" t="s">
        <v>113</v>
      </c>
      <c r="AU322" s="203" t="s">
        <v>78</v>
      </c>
      <c r="AY322" s="15" t="s">
        <v>112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15" t="s">
        <v>78</v>
      </c>
      <c r="BK322" s="204">
        <f>ROUND(I322*H322,2)</f>
        <v>0</v>
      </c>
      <c r="BL322" s="15" t="s">
        <v>117</v>
      </c>
      <c r="BM322" s="203" t="s">
        <v>578</v>
      </c>
    </row>
    <row r="323" s="2" customFormat="1">
      <c r="A323" s="36"/>
      <c r="B323" s="37"/>
      <c r="C323" s="38"/>
      <c r="D323" s="205" t="s">
        <v>119</v>
      </c>
      <c r="E323" s="38"/>
      <c r="F323" s="206" t="s">
        <v>577</v>
      </c>
      <c r="G323" s="38"/>
      <c r="H323" s="38"/>
      <c r="I323" s="207"/>
      <c r="J323" s="38"/>
      <c r="K323" s="38"/>
      <c r="L323" s="42"/>
      <c r="M323" s="208"/>
      <c r="N323" s="209"/>
      <c r="O323" s="82"/>
      <c r="P323" s="82"/>
      <c r="Q323" s="82"/>
      <c r="R323" s="82"/>
      <c r="S323" s="82"/>
      <c r="T323" s="83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119</v>
      </c>
      <c r="AU323" s="15" t="s">
        <v>78</v>
      </c>
    </row>
    <row r="324" s="2" customFormat="1" ht="16.5" customHeight="1">
      <c r="A324" s="36"/>
      <c r="B324" s="37"/>
      <c r="C324" s="191" t="s">
        <v>579</v>
      </c>
      <c r="D324" s="191" t="s">
        <v>113</v>
      </c>
      <c r="E324" s="192" t="s">
        <v>580</v>
      </c>
      <c r="F324" s="193" t="s">
        <v>581</v>
      </c>
      <c r="G324" s="194" t="s">
        <v>425</v>
      </c>
      <c r="H324" s="195">
        <v>2</v>
      </c>
      <c r="I324" s="196"/>
      <c r="J324" s="197">
        <f>ROUND(I324*H324,2)</f>
        <v>0</v>
      </c>
      <c r="K324" s="198"/>
      <c r="L324" s="42"/>
      <c r="M324" s="199" t="s">
        <v>19</v>
      </c>
      <c r="N324" s="200" t="s">
        <v>42</v>
      </c>
      <c r="O324" s="82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3" t="s">
        <v>117</v>
      </c>
      <c r="AT324" s="203" t="s">
        <v>113</v>
      </c>
      <c r="AU324" s="203" t="s">
        <v>78</v>
      </c>
      <c r="AY324" s="15" t="s">
        <v>112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5" t="s">
        <v>78</v>
      </c>
      <c r="BK324" s="204">
        <f>ROUND(I324*H324,2)</f>
        <v>0</v>
      </c>
      <c r="BL324" s="15" t="s">
        <v>117</v>
      </c>
      <c r="BM324" s="203" t="s">
        <v>582</v>
      </c>
    </row>
    <row r="325" s="2" customFormat="1">
      <c r="A325" s="36"/>
      <c r="B325" s="37"/>
      <c r="C325" s="38"/>
      <c r="D325" s="205" t="s">
        <v>119</v>
      </c>
      <c r="E325" s="38"/>
      <c r="F325" s="206" t="s">
        <v>581</v>
      </c>
      <c r="G325" s="38"/>
      <c r="H325" s="38"/>
      <c r="I325" s="207"/>
      <c r="J325" s="38"/>
      <c r="K325" s="38"/>
      <c r="L325" s="42"/>
      <c r="M325" s="208"/>
      <c r="N325" s="209"/>
      <c r="O325" s="82"/>
      <c r="P325" s="82"/>
      <c r="Q325" s="82"/>
      <c r="R325" s="82"/>
      <c r="S325" s="82"/>
      <c r="T325" s="83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119</v>
      </c>
      <c r="AU325" s="15" t="s">
        <v>78</v>
      </c>
    </row>
    <row r="326" s="2" customFormat="1" ht="16.5" customHeight="1">
      <c r="A326" s="36"/>
      <c r="B326" s="37"/>
      <c r="C326" s="191" t="s">
        <v>583</v>
      </c>
      <c r="D326" s="191" t="s">
        <v>113</v>
      </c>
      <c r="E326" s="192" t="s">
        <v>584</v>
      </c>
      <c r="F326" s="193" t="s">
        <v>585</v>
      </c>
      <c r="G326" s="194" t="s">
        <v>425</v>
      </c>
      <c r="H326" s="195">
        <v>2</v>
      </c>
      <c r="I326" s="196"/>
      <c r="J326" s="197">
        <f>ROUND(I326*H326,2)</f>
        <v>0</v>
      </c>
      <c r="K326" s="198"/>
      <c r="L326" s="42"/>
      <c r="M326" s="199" t="s">
        <v>19</v>
      </c>
      <c r="N326" s="200" t="s">
        <v>42</v>
      </c>
      <c r="O326" s="82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3" t="s">
        <v>117</v>
      </c>
      <c r="AT326" s="203" t="s">
        <v>113</v>
      </c>
      <c r="AU326" s="203" t="s">
        <v>78</v>
      </c>
      <c r="AY326" s="15" t="s">
        <v>112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15" t="s">
        <v>78</v>
      </c>
      <c r="BK326" s="204">
        <f>ROUND(I326*H326,2)</f>
        <v>0</v>
      </c>
      <c r="BL326" s="15" t="s">
        <v>117</v>
      </c>
      <c r="BM326" s="203" t="s">
        <v>586</v>
      </c>
    </row>
    <row r="327" s="2" customFormat="1">
      <c r="A327" s="36"/>
      <c r="B327" s="37"/>
      <c r="C327" s="38"/>
      <c r="D327" s="205" t="s">
        <v>119</v>
      </c>
      <c r="E327" s="38"/>
      <c r="F327" s="206" t="s">
        <v>585</v>
      </c>
      <c r="G327" s="38"/>
      <c r="H327" s="38"/>
      <c r="I327" s="207"/>
      <c r="J327" s="38"/>
      <c r="K327" s="38"/>
      <c r="L327" s="42"/>
      <c r="M327" s="208"/>
      <c r="N327" s="209"/>
      <c r="O327" s="82"/>
      <c r="P327" s="82"/>
      <c r="Q327" s="82"/>
      <c r="R327" s="82"/>
      <c r="S327" s="82"/>
      <c r="T327" s="83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119</v>
      </c>
      <c r="AU327" s="15" t="s">
        <v>78</v>
      </c>
    </row>
    <row r="328" s="2" customFormat="1" ht="16.5" customHeight="1">
      <c r="A328" s="36"/>
      <c r="B328" s="37"/>
      <c r="C328" s="191" t="s">
        <v>587</v>
      </c>
      <c r="D328" s="191" t="s">
        <v>113</v>
      </c>
      <c r="E328" s="192" t="s">
        <v>588</v>
      </c>
      <c r="F328" s="193" t="s">
        <v>589</v>
      </c>
      <c r="G328" s="194" t="s">
        <v>425</v>
      </c>
      <c r="H328" s="195">
        <v>2</v>
      </c>
      <c r="I328" s="196"/>
      <c r="J328" s="197">
        <f>ROUND(I328*H328,2)</f>
        <v>0</v>
      </c>
      <c r="K328" s="198"/>
      <c r="L328" s="42"/>
      <c r="M328" s="199" t="s">
        <v>19</v>
      </c>
      <c r="N328" s="200" t="s">
        <v>42</v>
      </c>
      <c r="O328" s="82"/>
      <c r="P328" s="201">
        <f>O328*H328</f>
        <v>0</v>
      </c>
      <c r="Q328" s="201">
        <v>0</v>
      </c>
      <c r="R328" s="201">
        <f>Q328*H328</f>
        <v>0</v>
      </c>
      <c r="S328" s="201">
        <v>0</v>
      </c>
      <c r="T328" s="202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03" t="s">
        <v>117</v>
      </c>
      <c r="AT328" s="203" t="s">
        <v>113</v>
      </c>
      <c r="AU328" s="203" t="s">
        <v>78</v>
      </c>
      <c r="AY328" s="15" t="s">
        <v>112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5" t="s">
        <v>78</v>
      </c>
      <c r="BK328" s="204">
        <f>ROUND(I328*H328,2)</f>
        <v>0</v>
      </c>
      <c r="BL328" s="15" t="s">
        <v>117</v>
      </c>
      <c r="BM328" s="203" t="s">
        <v>590</v>
      </c>
    </row>
    <row r="329" s="2" customFormat="1">
      <c r="A329" s="36"/>
      <c r="B329" s="37"/>
      <c r="C329" s="38"/>
      <c r="D329" s="205" t="s">
        <v>119</v>
      </c>
      <c r="E329" s="38"/>
      <c r="F329" s="206" t="s">
        <v>589</v>
      </c>
      <c r="G329" s="38"/>
      <c r="H329" s="38"/>
      <c r="I329" s="207"/>
      <c r="J329" s="38"/>
      <c r="K329" s="38"/>
      <c r="L329" s="42"/>
      <c r="M329" s="208"/>
      <c r="N329" s="209"/>
      <c r="O329" s="82"/>
      <c r="P329" s="82"/>
      <c r="Q329" s="82"/>
      <c r="R329" s="82"/>
      <c r="S329" s="82"/>
      <c r="T329" s="83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119</v>
      </c>
      <c r="AU329" s="15" t="s">
        <v>78</v>
      </c>
    </row>
    <row r="330" s="2" customFormat="1" ht="16.5" customHeight="1">
      <c r="A330" s="36"/>
      <c r="B330" s="37"/>
      <c r="C330" s="191" t="s">
        <v>591</v>
      </c>
      <c r="D330" s="191" t="s">
        <v>113</v>
      </c>
      <c r="E330" s="192" t="s">
        <v>592</v>
      </c>
      <c r="F330" s="193" t="s">
        <v>593</v>
      </c>
      <c r="G330" s="194" t="s">
        <v>425</v>
      </c>
      <c r="H330" s="195">
        <v>4</v>
      </c>
      <c r="I330" s="196"/>
      <c r="J330" s="197">
        <f>ROUND(I330*H330,2)</f>
        <v>0</v>
      </c>
      <c r="K330" s="198"/>
      <c r="L330" s="42"/>
      <c r="M330" s="199" t="s">
        <v>19</v>
      </c>
      <c r="N330" s="200" t="s">
        <v>42</v>
      </c>
      <c r="O330" s="82"/>
      <c r="P330" s="201">
        <f>O330*H330</f>
        <v>0</v>
      </c>
      <c r="Q330" s="201">
        <v>0</v>
      </c>
      <c r="R330" s="201">
        <f>Q330*H330</f>
        <v>0</v>
      </c>
      <c r="S330" s="201">
        <v>0</v>
      </c>
      <c r="T330" s="202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3" t="s">
        <v>117</v>
      </c>
      <c r="AT330" s="203" t="s">
        <v>113</v>
      </c>
      <c r="AU330" s="203" t="s">
        <v>78</v>
      </c>
      <c r="AY330" s="15" t="s">
        <v>112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5" t="s">
        <v>78</v>
      </c>
      <c r="BK330" s="204">
        <f>ROUND(I330*H330,2)</f>
        <v>0</v>
      </c>
      <c r="BL330" s="15" t="s">
        <v>117</v>
      </c>
      <c r="BM330" s="203" t="s">
        <v>594</v>
      </c>
    </row>
    <row r="331" s="2" customFormat="1">
      <c r="A331" s="36"/>
      <c r="B331" s="37"/>
      <c r="C331" s="38"/>
      <c r="D331" s="205" t="s">
        <v>119</v>
      </c>
      <c r="E331" s="38"/>
      <c r="F331" s="206" t="s">
        <v>593</v>
      </c>
      <c r="G331" s="38"/>
      <c r="H331" s="38"/>
      <c r="I331" s="207"/>
      <c r="J331" s="38"/>
      <c r="K331" s="38"/>
      <c r="L331" s="42"/>
      <c r="M331" s="208"/>
      <c r="N331" s="209"/>
      <c r="O331" s="82"/>
      <c r="P331" s="82"/>
      <c r="Q331" s="82"/>
      <c r="R331" s="82"/>
      <c r="S331" s="82"/>
      <c r="T331" s="83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119</v>
      </c>
      <c r="AU331" s="15" t="s">
        <v>78</v>
      </c>
    </row>
    <row r="332" s="2" customFormat="1" ht="16.5" customHeight="1">
      <c r="A332" s="36"/>
      <c r="B332" s="37"/>
      <c r="C332" s="191" t="s">
        <v>595</v>
      </c>
      <c r="D332" s="191" t="s">
        <v>113</v>
      </c>
      <c r="E332" s="192" t="s">
        <v>596</v>
      </c>
      <c r="F332" s="193" t="s">
        <v>597</v>
      </c>
      <c r="G332" s="194" t="s">
        <v>425</v>
      </c>
      <c r="H332" s="195">
        <v>2</v>
      </c>
      <c r="I332" s="196"/>
      <c r="J332" s="197">
        <f>ROUND(I332*H332,2)</f>
        <v>0</v>
      </c>
      <c r="K332" s="198"/>
      <c r="L332" s="42"/>
      <c r="M332" s="199" t="s">
        <v>19</v>
      </c>
      <c r="N332" s="200" t="s">
        <v>42</v>
      </c>
      <c r="O332" s="82"/>
      <c r="P332" s="201">
        <f>O332*H332</f>
        <v>0</v>
      </c>
      <c r="Q332" s="201">
        <v>0</v>
      </c>
      <c r="R332" s="201">
        <f>Q332*H332</f>
        <v>0</v>
      </c>
      <c r="S332" s="201">
        <v>0</v>
      </c>
      <c r="T332" s="202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03" t="s">
        <v>117</v>
      </c>
      <c r="AT332" s="203" t="s">
        <v>113</v>
      </c>
      <c r="AU332" s="203" t="s">
        <v>78</v>
      </c>
      <c r="AY332" s="15" t="s">
        <v>112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15" t="s">
        <v>78</v>
      </c>
      <c r="BK332" s="204">
        <f>ROUND(I332*H332,2)</f>
        <v>0</v>
      </c>
      <c r="BL332" s="15" t="s">
        <v>117</v>
      </c>
      <c r="BM332" s="203" t="s">
        <v>598</v>
      </c>
    </row>
    <row r="333" s="2" customFormat="1">
      <c r="A333" s="36"/>
      <c r="B333" s="37"/>
      <c r="C333" s="38"/>
      <c r="D333" s="205" t="s">
        <v>119</v>
      </c>
      <c r="E333" s="38"/>
      <c r="F333" s="206" t="s">
        <v>597</v>
      </c>
      <c r="G333" s="38"/>
      <c r="H333" s="38"/>
      <c r="I333" s="207"/>
      <c r="J333" s="38"/>
      <c r="K333" s="38"/>
      <c r="L333" s="42"/>
      <c r="M333" s="208"/>
      <c r="N333" s="209"/>
      <c r="O333" s="82"/>
      <c r="P333" s="82"/>
      <c r="Q333" s="82"/>
      <c r="R333" s="82"/>
      <c r="S333" s="82"/>
      <c r="T333" s="83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119</v>
      </c>
      <c r="AU333" s="15" t="s">
        <v>78</v>
      </c>
    </row>
    <row r="334" s="2" customFormat="1" ht="16.5" customHeight="1">
      <c r="A334" s="36"/>
      <c r="B334" s="37"/>
      <c r="C334" s="191" t="s">
        <v>599</v>
      </c>
      <c r="D334" s="191" t="s">
        <v>113</v>
      </c>
      <c r="E334" s="192" t="s">
        <v>600</v>
      </c>
      <c r="F334" s="193" t="s">
        <v>601</v>
      </c>
      <c r="G334" s="194" t="s">
        <v>425</v>
      </c>
      <c r="H334" s="195">
        <v>2</v>
      </c>
      <c r="I334" s="196"/>
      <c r="J334" s="197">
        <f>ROUND(I334*H334,2)</f>
        <v>0</v>
      </c>
      <c r="K334" s="198"/>
      <c r="L334" s="42"/>
      <c r="M334" s="199" t="s">
        <v>19</v>
      </c>
      <c r="N334" s="200" t="s">
        <v>42</v>
      </c>
      <c r="O334" s="82"/>
      <c r="P334" s="201">
        <f>O334*H334</f>
        <v>0</v>
      </c>
      <c r="Q334" s="201">
        <v>0</v>
      </c>
      <c r="R334" s="201">
        <f>Q334*H334</f>
        <v>0</v>
      </c>
      <c r="S334" s="201">
        <v>0</v>
      </c>
      <c r="T334" s="202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3" t="s">
        <v>117</v>
      </c>
      <c r="AT334" s="203" t="s">
        <v>113</v>
      </c>
      <c r="AU334" s="203" t="s">
        <v>78</v>
      </c>
      <c r="AY334" s="15" t="s">
        <v>112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15" t="s">
        <v>78</v>
      </c>
      <c r="BK334" s="204">
        <f>ROUND(I334*H334,2)</f>
        <v>0</v>
      </c>
      <c r="BL334" s="15" t="s">
        <v>117</v>
      </c>
      <c r="BM334" s="203" t="s">
        <v>602</v>
      </c>
    </row>
    <row r="335" s="2" customFormat="1">
      <c r="A335" s="36"/>
      <c r="B335" s="37"/>
      <c r="C335" s="38"/>
      <c r="D335" s="205" t="s">
        <v>119</v>
      </c>
      <c r="E335" s="38"/>
      <c r="F335" s="206" t="s">
        <v>601</v>
      </c>
      <c r="G335" s="38"/>
      <c r="H335" s="38"/>
      <c r="I335" s="207"/>
      <c r="J335" s="38"/>
      <c r="K335" s="38"/>
      <c r="L335" s="42"/>
      <c r="M335" s="208"/>
      <c r="N335" s="209"/>
      <c r="O335" s="82"/>
      <c r="P335" s="82"/>
      <c r="Q335" s="82"/>
      <c r="R335" s="82"/>
      <c r="S335" s="82"/>
      <c r="T335" s="83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5" t="s">
        <v>119</v>
      </c>
      <c r="AU335" s="15" t="s">
        <v>78</v>
      </c>
    </row>
    <row r="336" s="2" customFormat="1" ht="16.5" customHeight="1">
      <c r="A336" s="36"/>
      <c r="B336" s="37"/>
      <c r="C336" s="191" t="s">
        <v>603</v>
      </c>
      <c r="D336" s="191" t="s">
        <v>113</v>
      </c>
      <c r="E336" s="192" t="s">
        <v>604</v>
      </c>
      <c r="F336" s="193" t="s">
        <v>605</v>
      </c>
      <c r="G336" s="194" t="s">
        <v>425</v>
      </c>
      <c r="H336" s="195">
        <v>1</v>
      </c>
      <c r="I336" s="196"/>
      <c r="J336" s="197">
        <f>ROUND(I336*H336,2)</f>
        <v>0</v>
      </c>
      <c r="K336" s="198"/>
      <c r="L336" s="42"/>
      <c r="M336" s="199" t="s">
        <v>19</v>
      </c>
      <c r="N336" s="200" t="s">
        <v>42</v>
      </c>
      <c r="O336" s="82"/>
      <c r="P336" s="201">
        <f>O336*H336</f>
        <v>0</v>
      </c>
      <c r="Q336" s="201">
        <v>0</v>
      </c>
      <c r="R336" s="201">
        <f>Q336*H336</f>
        <v>0</v>
      </c>
      <c r="S336" s="201">
        <v>0</v>
      </c>
      <c r="T336" s="202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03" t="s">
        <v>117</v>
      </c>
      <c r="AT336" s="203" t="s">
        <v>113</v>
      </c>
      <c r="AU336" s="203" t="s">
        <v>78</v>
      </c>
      <c r="AY336" s="15" t="s">
        <v>112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15" t="s">
        <v>78</v>
      </c>
      <c r="BK336" s="204">
        <f>ROUND(I336*H336,2)</f>
        <v>0</v>
      </c>
      <c r="BL336" s="15" t="s">
        <v>117</v>
      </c>
      <c r="BM336" s="203" t="s">
        <v>606</v>
      </c>
    </row>
    <row r="337" s="2" customFormat="1">
      <c r="A337" s="36"/>
      <c r="B337" s="37"/>
      <c r="C337" s="38"/>
      <c r="D337" s="205" t="s">
        <v>119</v>
      </c>
      <c r="E337" s="38"/>
      <c r="F337" s="206" t="s">
        <v>605</v>
      </c>
      <c r="G337" s="38"/>
      <c r="H337" s="38"/>
      <c r="I337" s="207"/>
      <c r="J337" s="38"/>
      <c r="K337" s="38"/>
      <c r="L337" s="42"/>
      <c r="M337" s="208"/>
      <c r="N337" s="209"/>
      <c r="O337" s="82"/>
      <c r="P337" s="82"/>
      <c r="Q337" s="82"/>
      <c r="R337" s="82"/>
      <c r="S337" s="82"/>
      <c r="T337" s="83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119</v>
      </c>
      <c r="AU337" s="15" t="s">
        <v>78</v>
      </c>
    </row>
    <row r="338" s="2" customFormat="1" ht="16.5" customHeight="1">
      <c r="A338" s="36"/>
      <c r="B338" s="37"/>
      <c r="C338" s="191" t="s">
        <v>607</v>
      </c>
      <c r="D338" s="191" t="s">
        <v>113</v>
      </c>
      <c r="E338" s="192" t="s">
        <v>608</v>
      </c>
      <c r="F338" s="193" t="s">
        <v>609</v>
      </c>
      <c r="G338" s="194" t="s">
        <v>425</v>
      </c>
      <c r="H338" s="195">
        <v>8</v>
      </c>
      <c r="I338" s="196"/>
      <c r="J338" s="197">
        <f>ROUND(I338*H338,2)</f>
        <v>0</v>
      </c>
      <c r="K338" s="198"/>
      <c r="L338" s="42"/>
      <c r="M338" s="199" t="s">
        <v>19</v>
      </c>
      <c r="N338" s="200" t="s">
        <v>42</v>
      </c>
      <c r="O338" s="82"/>
      <c r="P338" s="201">
        <f>O338*H338</f>
        <v>0</v>
      </c>
      <c r="Q338" s="201">
        <v>0</v>
      </c>
      <c r="R338" s="201">
        <f>Q338*H338</f>
        <v>0</v>
      </c>
      <c r="S338" s="201">
        <v>0</v>
      </c>
      <c r="T338" s="202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03" t="s">
        <v>117</v>
      </c>
      <c r="AT338" s="203" t="s">
        <v>113</v>
      </c>
      <c r="AU338" s="203" t="s">
        <v>78</v>
      </c>
      <c r="AY338" s="15" t="s">
        <v>112</v>
      </c>
      <c r="BE338" s="204">
        <f>IF(N338="základní",J338,0)</f>
        <v>0</v>
      </c>
      <c r="BF338" s="204">
        <f>IF(N338="snížená",J338,0)</f>
        <v>0</v>
      </c>
      <c r="BG338" s="204">
        <f>IF(N338="zákl. přenesená",J338,0)</f>
        <v>0</v>
      </c>
      <c r="BH338" s="204">
        <f>IF(N338="sníž. přenesená",J338,0)</f>
        <v>0</v>
      </c>
      <c r="BI338" s="204">
        <f>IF(N338="nulová",J338,0)</f>
        <v>0</v>
      </c>
      <c r="BJ338" s="15" t="s">
        <v>78</v>
      </c>
      <c r="BK338" s="204">
        <f>ROUND(I338*H338,2)</f>
        <v>0</v>
      </c>
      <c r="BL338" s="15" t="s">
        <v>117</v>
      </c>
      <c r="BM338" s="203" t="s">
        <v>610</v>
      </c>
    </row>
    <row r="339" s="2" customFormat="1">
      <c r="A339" s="36"/>
      <c r="B339" s="37"/>
      <c r="C339" s="38"/>
      <c r="D339" s="205" t="s">
        <v>119</v>
      </c>
      <c r="E339" s="38"/>
      <c r="F339" s="206" t="s">
        <v>611</v>
      </c>
      <c r="G339" s="38"/>
      <c r="H339" s="38"/>
      <c r="I339" s="207"/>
      <c r="J339" s="38"/>
      <c r="K339" s="38"/>
      <c r="L339" s="42"/>
      <c r="M339" s="208"/>
      <c r="N339" s="209"/>
      <c r="O339" s="82"/>
      <c r="P339" s="82"/>
      <c r="Q339" s="82"/>
      <c r="R339" s="82"/>
      <c r="S339" s="82"/>
      <c r="T339" s="83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119</v>
      </c>
      <c r="AU339" s="15" t="s">
        <v>78</v>
      </c>
    </row>
    <row r="340" s="2" customFormat="1" ht="16.5" customHeight="1">
      <c r="A340" s="36"/>
      <c r="B340" s="37"/>
      <c r="C340" s="191" t="s">
        <v>612</v>
      </c>
      <c r="D340" s="191" t="s">
        <v>113</v>
      </c>
      <c r="E340" s="192" t="s">
        <v>613</v>
      </c>
      <c r="F340" s="193" t="s">
        <v>614</v>
      </c>
      <c r="G340" s="194" t="s">
        <v>425</v>
      </c>
      <c r="H340" s="195">
        <v>2</v>
      </c>
      <c r="I340" s="196"/>
      <c r="J340" s="197">
        <f>ROUND(I340*H340,2)</f>
        <v>0</v>
      </c>
      <c r="K340" s="198"/>
      <c r="L340" s="42"/>
      <c r="M340" s="199" t="s">
        <v>19</v>
      </c>
      <c r="N340" s="200" t="s">
        <v>42</v>
      </c>
      <c r="O340" s="82"/>
      <c r="P340" s="201">
        <f>O340*H340</f>
        <v>0</v>
      </c>
      <c r="Q340" s="201">
        <v>0</v>
      </c>
      <c r="R340" s="201">
        <f>Q340*H340</f>
        <v>0</v>
      </c>
      <c r="S340" s="201">
        <v>0</v>
      </c>
      <c r="T340" s="202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03" t="s">
        <v>117</v>
      </c>
      <c r="AT340" s="203" t="s">
        <v>113</v>
      </c>
      <c r="AU340" s="203" t="s">
        <v>78</v>
      </c>
      <c r="AY340" s="15" t="s">
        <v>112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15" t="s">
        <v>78</v>
      </c>
      <c r="BK340" s="204">
        <f>ROUND(I340*H340,2)</f>
        <v>0</v>
      </c>
      <c r="BL340" s="15" t="s">
        <v>117</v>
      </c>
      <c r="BM340" s="203" t="s">
        <v>615</v>
      </c>
    </row>
    <row r="341" s="2" customFormat="1">
      <c r="A341" s="36"/>
      <c r="B341" s="37"/>
      <c r="C341" s="38"/>
      <c r="D341" s="205" t="s">
        <v>119</v>
      </c>
      <c r="E341" s="38"/>
      <c r="F341" s="206" t="s">
        <v>614</v>
      </c>
      <c r="G341" s="38"/>
      <c r="H341" s="38"/>
      <c r="I341" s="207"/>
      <c r="J341" s="38"/>
      <c r="K341" s="38"/>
      <c r="L341" s="42"/>
      <c r="M341" s="208"/>
      <c r="N341" s="209"/>
      <c r="O341" s="82"/>
      <c r="P341" s="82"/>
      <c r="Q341" s="82"/>
      <c r="R341" s="82"/>
      <c r="S341" s="82"/>
      <c r="T341" s="83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119</v>
      </c>
      <c r="AU341" s="15" t="s">
        <v>78</v>
      </c>
    </row>
    <row r="342" s="2" customFormat="1" ht="16.5" customHeight="1">
      <c r="A342" s="36"/>
      <c r="B342" s="37"/>
      <c r="C342" s="191" t="s">
        <v>616</v>
      </c>
      <c r="D342" s="191" t="s">
        <v>113</v>
      </c>
      <c r="E342" s="192" t="s">
        <v>617</v>
      </c>
      <c r="F342" s="193" t="s">
        <v>618</v>
      </c>
      <c r="G342" s="194" t="s">
        <v>425</v>
      </c>
      <c r="H342" s="195">
        <v>2</v>
      </c>
      <c r="I342" s="196"/>
      <c r="J342" s="197">
        <f>ROUND(I342*H342,2)</f>
        <v>0</v>
      </c>
      <c r="K342" s="198"/>
      <c r="L342" s="42"/>
      <c r="M342" s="199" t="s">
        <v>19</v>
      </c>
      <c r="N342" s="200" t="s">
        <v>42</v>
      </c>
      <c r="O342" s="82"/>
      <c r="P342" s="201">
        <f>O342*H342</f>
        <v>0</v>
      </c>
      <c r="Q342" s="201">
        <v>0</v>
      </c>
      <c r="R342" s="201">
        <f>Q342*H342</f>
        <v>0</v>
      </c>
      <c r="S342" s="201">
        <v>0</v>
      </c>
      <c r="T342" s="202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03" t="s">
        <v>117</v>
      </c>
      <c r="AT342" s="203" t="s">
        <v>113</v>
      </c>
      <c r="AU342" s="203" t="s">
        <v>78</v>
      </c>
      <c r="AY342" s="15" t="s">
        <v>112</v>
      </c>
      <c r="BE342" s="204">
        <f>IF(N342="základní",J342,0)</f>
        <v>0</v>
      </c>
      <c r="BF342" s="204">
        <f>IF(N342="snížená",J342,0)</f>
        <v>0</v>
      </c>
      <c r="BG342" s="204">
        <f>IF(N342="zákl. přenesená",J342,0)</f>
        <v>0</v>
      </c>
      <c r="BH342" s="204">
        <f>IF(N342="sníž. přenesená",J342,0)</f>
        <v>0</v>
      </c>
      <c r="BI342" s="204">
        <f>IF(N342="nulová",J342,0)</f>
        <v>0</v>
      </c>
      <c r="BJ342" s="15" t="s">
        <v>78</v>
      </c>
      <c r="BK342" s="204">
        <f>ROUND(I342*H342,2)</f>
        <v>0</v>
      </c>
      <c r="BL342" s="15" t="s">
        <v>117</v>
      </c>
      <c r="BM342" s="203" t="s">
        <v>619</v>
      </c>
    </row>
    <row r="343" s="2" customFormat="1">
      <c r="A343" s="36"/>
      <c r="B343" s="37"/>
      <c r="C343" s="38"/>
      <c r="D343" s="205" t="s">
        <v>119</v>
      </c>
      <c r="E343" s="38"/>
      <c r="F343" s="206" t="s">
        <v>618</v>
      </c>
      <c r="G343" s="38"/>
      <c r="H343" s="38"/>
      <c r="I343" s="207"/>
      <c r="J343" s="38"/>
      <c r="K343" s="38"/>
      <c r="L343" s="42"/>
      <c r="M343" s="208"/>
      <c r="N343" s="209"/>
      <c r="O343" s="82"/>
      <c r="P343" s="82"/>
      <c r="Q343" s="82"/>
      <c r="R343" s="82"/>
      <c r="S343" s="82"/>
      <c r="T343" s="83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5" t="s">
        <v>119</v>
      </c>
      <c r="AU343" s="15" t="s">
        <v>78</v>
      </c>
    </row>
    <row r="344" s="2" customFormat="1" ht="16.5" customHeight="1">
      <c r="A344" s="36"/>
      <c r="B344" s="37"/>
      <c r="C344" s="191" t="s">
        <v>620</v>
      </c>
      <c r="D344" s="191" t="s">
        <v>113</v>
      </c>
      <c r="E344" s="192" t="s">
        <v>621</v>
      </c>
      <c r="F344" s="193" t="s">
        <v>622</v>
      </c>
      <c r="G344" s="194" t="s">
        <v>425</v>
      </c>
      <c r="H344" s="195">
        <v>4</v>
      </c>
      <c r="I344" s="196"/>
      <c r="J344" s="197">
        <f>ROUND(I344*H344,2)</f>
        <v>0</v>
      </c>
      <c r="K344" s="198"/>
      <c r="L344" s="42"/>
      <c r="M344" s="199" t="s">
        <v>19</v>
      </c>
      <c r="N344" s="200" t="s">
        <v>42</v>
      </c>
      <c r="O344" s="82"/>
      <c r="P344" s="201">
        <f>O344*H344</f>
        <v>0</v>
      </c>
      <c r="Q344" s="201">
        <v>0</v>
      </c>
      <c r="R344" s="201">
        <f>Q344*H344</f>
        <v>0</v>
      </c>
      <c r="S344" s="201">
        <v>0</v>
      </c>
      <c r="T344" s="202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03" t="s">
        <v>117</v>
      </c>
      <c r="AT344" s="203" t="s">
        <v>113</v>
      </c>
      <c r="AU344" s="203" t="s">
        <v>78</v>
      </c>
      <c r="AY344" s="15" t="s">
        <v>112</v>
      </c>
      <c r="BE344" s="204">
        <f>IF(N344="základní",J344,0)</f>
        <v>0</v>
      </c>
      <c r="BF344" s="204">
        <f>IF(N344="snížená",J344,0)</f>
        <v>0</v>
      </c>
      <c r="BG344" s="204">
        <f>IF(N344="zákl. přenesená",J344,0)</f>
        <v>0</v>
      </c>
      <c r="BH344" s="204">
        <f>IF(N344="sníž. přenesená",J344,0)</f>
        <v>0</v>
      </c>
      <c r="BI344" s="204">
        <f>IF(N344="nulová",J344,0)</f>
        <v>0</v>
      </c>
      <c r="BJ344" s="15" t="s">
        <v>78</v>
      </c>
      <c r="BK344" s="204">
        <f>ROUND(I344*H344,2)</f>
        <v>0</v>
      </c>
      <c r="BL344" s="15" t="s">
        <v>117</v>
      </c>
      <c r="BM344" s="203" t="s">
        <v>623</v>
      </c>
    </row>
    <row r="345" s="2" customFormat="1">
      <c r="A345" s="36"/>
      <c r="B345" s="37"/>
      <c r="C345" s="38"/>
      <c r="D345" s="205" t="s">
        <v>119</v>
      </c>
      <c r="E345" s="38"/>
      <c r="F345" s="206" t="s">
        <v>622</v>
      </c>
      <c r="G345" s="38"/>
      <c r="H345" s="38"/>
      <c r="I345" s="207"/>
      <c r="J345" s="38"/>
      <c r="K345" s="38"/>
      <c r="L345" s="42"/>
      <c r="M345" s="208"/>
      <c r="N345" s="209"/>
      <c r="O345" s="82"/>
      <c r="P345" s="82"/>
      <c r="Q345" s="82"/>
      <c r="R345" s="82"/>
      <c r="S345" s="82"/>
      <c r="T345" s="83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119</v>
      </c>
      <c r="AU345" s="15" t="s">
        <v>78</v>
      </c>
    </row>
    <row r="346" s="2" customFormat="1" ht="16.5" customHeight="1">
      <c r="A346" s="36"/>
      <c r="B346" s="37"/>
      <c r="C346" s="191" t="s">
        <v>624</v>
      </c>
      <c r="D346" s="191" t="s">
        <v>113</v>
      </c>
      <c r="E346" s="192" t="s">
        <v>625</v>
      </c>
      <c r="F346" s="193" t="s">
        <v>626</v>
      </c>
      <c r="G346" s="194" t="s">
        <v>425</v>
      </c>
      <c r="H346" s="195">
        <v>3</v>
      </c>
      <c r="I346" s="196"/>
      <c r="J346" s="197">
        <f>ROUND(I346*H346,2)</f>
        <v>0</v>
      </c>
      <c r="K346" s="198"/>
      <c r="L346" s="42"/>
      <c r="M346" s="199" t="s">
        <v>19</v>
      </c>
      <c r="N346" s="200" t="s">
        <v>42</v>
      </c>
      <c r="O346" s="82"/>
      <c r="P346" s="201">
        <f>O346*H346</f>
        <v>0</v>
      </c>
      <c r="Q346" s="201">
        <v>0</v>
      </c>
      <c r="R346" s="201">
        <f>Q346*H346</f>
        <v>0</v>
      </c>
      <c r="S346" s="201">
        <v>0</v>
      </c>
      <c r="T346" s="202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03" t="s">
        <v>117</v>
      </c>
      <c r="AT346" s="203" t="s">
        <v>113</v>
      </c>
      <c r="AU346" s="203" t="s">
        <v>78</v>
      </c>
      <c r="AY346" s="15" t="s">
        <v>112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15" t="s">
        <v>78</v>
      </c>
      <c r="BK346" s="204">
        <f>ROUND(I346*H346,2)</f>
        <v>0</v>
      </c>
      <c r="BL346" s="15" t="s">
        <v>117</v>
      </c>
      <c r="BM346" s="203" t="s">
        <v>627</v>
      </c>
    </row>
    <row r="347" s="2" customFormat="1">
      <c r="A347" s="36"/>
      <c r="B347" s="37"/>
      <c r="C347" s="38"/>
      <c r="D347" s="205" t="s">
        <v>119</v>
      </c>
      <c r="E347" s="38"/>
      <c r="F347" s="206" t="s">
        <v>626</v>
      </c>
      <c r="G347" s="38"/>
      <c r="H347" s="38"/>
      <c r="I347" s="207"/>
      <c r="J347" s="38"/>
      <c r="K347" s="38"/>
      <c r="L347" s="42"/>
      <c r="M347" s="208"/>
      <c r="N347" s="209"/>
      <c r="O347" s="82"/>
      <c r="P347" s="82"/>
      <c r="Q347" s="82"/>
      <c r="R347" s="82"/>
      <c r="S347" s="82"/>
      <c r="T347" s="83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119</v>
      </c>
      <c r="AU347" s="15" t="s">
        <v>78</v>
      </c>
    </row>
    <row r="348" s="2" customFormat="1" ht="16.5" customHeight="1">
      <c r="A348" s="36"/>
      <c r="B348" s="37"/>
      <c r="C348" s="191" t="s">
        <v>628</v>
      </c>
      <c r="D348" s="191" t="s">
        <v>113</v>
      </c>
      <c r="E348" s="192" t="s">
        <v>629</v>
      </c>
      <c r="F348" s="193" t="s">
        <v>630</v>
      </c>
      <c r="G348" s="194" t="s">
        <v>425</v>
      </c>
      <c r="H348" s="195">
        <v>31</v>
      </c>
      <c r="I348" s="196"/>
      <c r="J348" s="197">
        <f>ROUND(I348*H348,2)</f>
        <v>0</v>
      </c>
      <c r="K348" s="198"/>
      <c r="L348" s="42"/>
      <c r="M348" s="199" t="s">
        <v>19</v>
      </c>
      <c r="N348" s="200" t="s">
        <v>42</v>
      </c>
      <c r="O348" s="82"/>
      <c r="P348" s="201">
        <f>O348*H348</f>
        <v>0</v>
      </c>
      <c r="Q348" s="201">
        <v>0</v>
      </c>
      <c r="R348" s="201">
        <f>Q348*H348</f>
        <v>0</v>
      </c>
      <c r="S348" s="201">
        <v>0</v>
      </c>
      <c r="T348" s="202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03" t="s">
        <v>117</v>
      </c>
      <c r="AT348" s="203" t="s">
        <v>113</v>
      </c>
      <c r="AU348" s="203" t="s">
        <v>78</v>
      </c>
      <c r="AY348" s="15" t="s">
        <v>112</v>
      </c>
      <c r="BE348" s="204">
        <f>IF(N348="základní",J348,0)</f>
        <v>0</v>
      </c>
      <c r="BF348" s="204">
        <f>IF(N348="snížená",J348,0)</f>
        <v>0</v>
      </c>
      <c r="BG348" s="204">
        <f>IF(N348="zákl. přenesená",J348,0)</f>
        <v>0</v>
      </c>
      <c r="BH348" s="204">
        <f>IF(N348="sníž. přenesená",J348,0)</f>
        <v>0</v>
      </c>
      <c r="BI348" s="204">
        <f>IF(N348="nulová",J348,0)</f>
        <v>0</v>
      </c>
      <c r="BJ348" s="15" t="s">
        <v>78</v>
      </c>
      <c r="BK348" s="204">
        <f>ROUND(I348*H348,2)</f>
        <v>0</v>
      </c>
      <c r="BL348" s="15" t="s">
        <v>117</v>
      </c>
      <c r="BM348" s="203" t="s">
        <v>631</v>
      </c>
    </row>
    <row r="349" s="2" customFormat="1">
      <c r="A349" s="36"/>
      <c r="B349" s="37"/>
      <c r="C349" s="38"/>
      <c r="D349" s="205" t="s">
        <v>119</v>
      </c>
      <c r="E349" s="38"/>
      <c r="F349" s="206" t="s">
        <v>630</v>
      </c>
      <c r="G349" s="38"/>
      <c r="H349" s="38"/>
      <c r="I349" s="207"/>
      <c r="J349" s="38"/>
      <c r="K349" s="38"/>
      <c r="L349" s="42"/>
      <c r="M349" s="208"/>
      <c r="N349" s="209"/>
      <c r="O349" s="82"/>
      <c r="P349" s="82"/>
      <c r="Q349" s="82"/>
      <c r="R349" s="82"/>
      <c r="S349" s="82"/>
      <c r="T349" s="83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119</v>
      </c>
      <c r="AU349" s="15" t="s">
        <v>78</v>
      </c>
    </row>
    <row r="350" s="2" customFormat="1" ht="16.5" customHeight="1">
      <c r="A350" s="36"/>
      <c r="B350" s="37"/>
      <c r="C350" s="191" t="s">
        <v>632</v>
      </c>
      <c r="D350" s="191" t="s">
        <v>113</v>
      </c>
      <c r="E350" s="192" t="s">
        <v>633</v>
      </c>
      <c r="F350" s="193" t="s">
        <v>634</v>
      </c>
      <c r="G350" s="194" t="s">
        <v>425</v>
      </c>
      <c r="H350" s="195">
        <v>16</v>
      </c>
      <c r="I350" s="196"/>
      <c r="J350" s="197">
        <f>ROUND(I350*H350,2)</f>
        <v>0</v>
      </c>
      <c r="K350" s="198"/>
      <c r="L350" s="42"/>
      <c r="M350" s="199" t="s">
        <v>19</v>
      </c>
      <c r="N350" s="200" t="s">
        <v>42</v>
      </c>
      <c r="O350" s="82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03" t="s">
        <v>117</v>
      </c>
      <c r="AT350" s="203" t="s">
        <v>113</v>
      </c>
      <c r="AU350" s="203" t="s">
        <v>78</v>
      </c>
      <c r="AY350" s="15" t="s">
        <v>112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5" t="s">
        <v>78</v>
      </c>
      <c r="BK350" s="204">
        <f>ROUND(I350*H350,2)</f>
        <v>0</v>
      </c>
      <c r="BL350" s="15" t="s">
        <v>117</v>
      </c>
      <c r="BM350" s="203" t="s">
        <v>635</v>
      </c>
    </row>
    <row r="351" s="2" customFormat="1">
      <c r="A351" s="36"/>
      <c r="B351" s="37"/>
      <c r="C351" s="38"/>
      <c r="D351" s="205" t="s">
        <v>119</v>
      </c>
      <c r="E351" s="38"/>
      <c r="F351" s="206" t="s">
        <v>634</v>
      </c>
      <c r="G351" s="38"/>
      <c r="H351" s="38"/>
      <c r="I351" s="207"/>
      <c r="J351" s="38"/>
      <c r="K351" s="38"/>
      <c r="L351" s="42"/>
      <c r="M351" s="208"/>
      <c r="N351" s="209"/>
      <c r="O351" s="82"/>
      <c r="P351" s="82"/>
      <c r="Q351" s="82"/>
      <c r="R351" s="82"/>
      <c r="S351" s="82"/>
      <c r="T351" s="83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119</v>
      </c>
      <c r="AU351" s="15" t="s">
        <v>78</v>
      </c>
    </row>
    <row r="352" s="2" customFormat="1" ht="16.5" customHeight="1">
      <c r="A352" s="36"/>
      <c r="B352" s="37"/>
      <c r="C352" s="191" t="s">
        <v>636</v>
      </c>
      <c r="D352" s="191" t="s">
        <v>113</v>
      </c>
      <c r="E352" s="192" t="s">
        <v>637</v>
      </c>
      <c r="F352" s="193" t="s">
        <v>638</v>
      </c>
      <c r="G352" s="194" t="s">
        <v>425</v>
      </c>
      <c r="H352" s="195">
        <v>98</v>
      </c>
      <c r="I352" s="196"/>
      <c r="J352" s="197">
        <f>ROUND(I352*H352,2)</f>
        <v>0</v>
      </c>
      <c r="K352" s="198"/>
      <c r="L352" s="42"/>
      <c r="M352" s="199" t="s">
        <v>19</v>
      </c>
      <c r="N352" s="200" t="s">
        <v>42</v>
      </c>
      <c r="O352" s="82"/>
      <c r="P352" s="201">
        <f>O352*H352</f>
        <v>0</v>
      </c>
      <c r="Q352" s="201">
        <v>0</v>
      </c>
      <c r="R352" s="201">
        <f>Q352*H352</f>
        <v>0</v>
      </c>
      <c r="S352" s="201">
        <v>0</v>
      </c>
      <c r="T352" s="202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03" t="s">
        <v>117</v>
      </c>
      <c r="AT352" s="203" t="s">
        <v>113</v>
      </c>
      <c r="AU352" s="203" t="s">
        <v>78</v>
      </c>
      <c r="AY352" s="15" t="s">
        <v>112</v>
      </c>
      <c r="BE352" s="204">
        <f>IF(N352="základní",J352,0)</f>
        <v>0</v>
      </c>
      <c r="BF352" s="204">
        <f>IF(N352="snížená",J352,0)</f>
        <v>0</v>
      </c>
      <c r="BG352" s="204">
        <f>IF(N352="zákl. přenesená",J352,0)</f>
        <v>0</v>
      </c>
      <c r="BH352" s="204">
        <f>IF(N352="sníž. přenesená",J352,0)</f>
        <v>0</v>
      </c>
      <c r="BI352" s="204">
        <f>IF(N352="nulová",J352,0)</f>
        <v>0</v>
      </c>
      <c r="BJ352" s="15" t="s">
        <v>78</v>
      </c>
      <c r="BK352" s="204">
        <f>ROUND(I352*H352,2)</f>
        <v>0</v>
      </c>
      <c r="BL352" s="15" t="s">
        <v>117</v>
      </c>
      <c r="BM352" s="203" t="s">
        <v>639</v>
      </c>
    </row>
    <row r="353" s="2" customFormat="1">
      <c r="A353" s="36"/>
      <c r="B353" s="37"/>
      <c r="C353" s="38"/>
      <c r="D353" s="205" t="s">
        <v>119</v>
      </c>
      <c r="E353" s="38"/>
      <c r="F353" s="206" t="s">
        <v>638</v>
      </c>
      <c r="G353" s="38"/>
      <c r="H353" s="38"/>
      <c r="I353" s="207"/>
      <c r="J353" s="38"/>
      <c r="K353" s="38"/>
      <c r="L353" s="42"/>
      <c r="M353" s="208"/>
      <c r="N353" s="209"/>
      <c r="O353" s="82"/>
      <c r="P353" s="82"/>
      <c r="Q353" s="82"/>
      <c r="R353" s="82"/>
      <c r="S353" s="82"/>
      <c r="T353" s="83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119</v>
      </c>
      <c r="AU353" s="15" t="s">
        <v>78</v>
      </c>
    </row>
    <row r="354" s="2" customFormat="1" ht="16.5" customHeight="1">
      <c r="A354" s="36"/>
      <c r="B354" s="37"/>
      <c r="C354" s="191" t="s">
        <v>640</v>
      </c>
      <c r="D354" s="191" t="s">
        <v>113</v>
      </c>
      <c r="E354" s="192" t="s">
        <v>641</v>
      </c>
      <c r="F354" s="193" t="s">
        <v>642</v>
      </c>
      <c r="G354" s="194" t="s">
        <v>425</v>
      </c>
      <c r="H354" s="195">
        <v>3</v>
      </c>
      <c r="I354" s="196"/>
      <c r="J354" s="197">
        <f>ROUND(I354*H354,2)</f>
        <v>0</v>
      </c>
      <c r="K354" s="198"/>
      <c r="L354" s="42"/>
      <c r="M354" s="199" t="s">
        <v>19</v>
      </c>
      <c r="N354" s="200" t="s">
        <v>42</v>
      </c>
      <c r="O354" s="82"/>
      <c r="P354" s="201">
        <f>O354*H354</f>
        <v>0</v>
      </c>
      <c r="Q354" s="201">
        <v>0</v>
      </c>
      <c r="R354" s="201">
        <f>Q354*H354</f>
        <v>0</v>
      </c>
      <c r="S354" s="201">
        <v>0</v>
      </c>
      <c r="T354" s="202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03" t="s">
        <v>117</v>
      </c>
      <c r="AT354" s="203" t="s">
        <v>113</v>
      </c>
      <c r="AU354" s="203" t="s">
        <v>78</v>
      </c>
      <c r="AY354" s="15" t="s">
        <v>112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5" t="s">
        <v>78</v>
      </c>
      <c r="BK354" s="204">
        <f>ROUND(I354*H354,2)</f>
        <v>0</v>
      </c>
      <c r="BL354" s="15" t="s">
        <v>117</v>
      </c>
      <c r="BM354" s="203" t="s">
        <v>643</v>
      </c>
    </row>
    <row r="355" s="2" customFormat="1">
      <c r="A355" s="36"/>
      <c r="B355" s="37"/>
      <c r="C355" s="38"/>
      <c r="D355" s="205" t="s">
        <v>119</v>
      </c>
      <c r="E355" s="38"/>
      <c r="F355" s="206" t="s">
        <v>642</v>
      </c>
      <c r="G355" s="38"/>
      <c r="H355" s="38"/>
      <c r="I355" s="207"/>
      <c r="J355" s="38"/>
      <c r="K355" s="38"/>
      <c r="L355" s="42"/>
      <c r="M355" s="208"/>
      <c r="N355" s="209"/>
      <c r="O355" s="82"/>
      <c r="P355" s="82"/>
      <c r="Q355" s="82"/>
      <c r="R355" s="82"/>
      <c r="S355" s="82"/>
      <c r="T355" s="83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119</v>
      </c>
      <c r="AU355" s="15" t="s">
        <v>78</v>
      </c>
    </row>
    <row r="356" s="2" customFormat="1" ht="16.5" customHeight="1">
      <c r="A356" s="36"/>
      <c r="B356" s="37"/>
      <c r="C356" s="191" t="s">
        <v>644</v>
      </c>
      <c r="D356" s="191" t="s">
        <v>113</v>
      </c>
      <c r="E356" s="192" t="s">
        <v>645</v>
      </c>
      <c r="F356" s="193" t="s">
        <v>646</v>
      </c>
      <c r="G356" s="194" t="s">
        <v>425</v>
      </c>
      <c r="H356" s="195">
        <v>1</v>
      </c>
      <c r="I356" s="196"/>
      <c r="J356" s="197">
        <f>ROUND(I356*H356,2)</f>
        <v>0</v>
      </c>
      <c r="K356" s="198"/>
      <c r="L356" s="42"/>
      <c r="M356" s="199" t="s">
        <v>19</v>
      </c>
      <c r="N356" s="200" t="s">
        <v>42</v>
      </c>
      <c r="O356" s="82"/>
      <c r="P356" s="201">
        <f>O356*H356</f>
        <v>0</v>
      </c>
      <c r="Q356" s="201">
        <v>0</v>
      </c>
      <c r="R356" s="201">
        <f>Q356*H356</f>
        <v>0</v>
      </c>
      <c r="S356" s="201">
        <v>0</v>
      </c>
      <c r="T356" s="202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03" t="s">
        <v>117</v>
      </c>
      <c r="AT356" s="203" t="s">
        <v>113</v>
      </c>
      <c r="AU356" s="203" t="s">
        <v>78</v>
      </c>
      <c r="AY356" s="15" t="s">
        <v>112</v>
      </c>
      <c r="BE356" s="204">
        <f>IF(N356="základní",J356,0)</f>
        <v>0</v>
      </c>
      <c r="BF356" s="204">
        <f>IF(N356="snížená",J356,0)</f>
        <v>0</v>
      </c>
      <c r="BG356" s="204">
        <f>IF(N356="zákl. přenesená",J356,0)</f>
        <v>0</v>
      </c>
      <c r="BH356" s="204">
        <f>IF(N356="sníž. přenesená",J356,0)</f>
        <v>0</v>
      </c>
      <c r="BI356" s="204">
        <f>IF(N356="nulová",J356,0)</f>
        <v>0</v>
      </c>
      <c r="BJ356" s="15" t="s">
        <v>78</v>
      </c>
      <c r="BK356" s="204">
        <f>ROUND(I356*H356,2)</f>
        <v>0</v>
      </c>
      <c r="BL356" s="15" t="s">
        <v>117</v>
      </c>
      <c r="BM356" s="203" t="s">
        <v>647</v>
      </c>
    </row>
    <row r="357" s="2" customFormat="1">
      <c r="A357" s="36"/>
      <c r="B357" s="37"/>
      <c r="C357" s="38"/>
      <c r="D357" s="205" t="s">
        <v>119</v>
      </c>
      <c r="E357" s="38"/>
      <c r="F357" s="206" t="s">
        <v>646</v>
      </c>
      <c r="G357" s="38"/>
      <c r="H357" s="38"/>
      <c r="I357" s="207"/>
      <c r="J357" s="38"/>
      <c r="K357" s="38"/>
      <c r="L357" s="42"/>
      <c r="M357" s="208"/>
      <c r="N357" s="209"/>
      <c r="O357" s="82"/>
      <c r="P357" s="82"/>
      <c r="Q357" s="82"/>
      <c r="R357" s="82"/>
      <c r="S357" s="82"/>
      <c r="T357" s="83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119</v>
      </c>
      <c r="AU357" s="15" t="s">
        <v>78</v>
      </c>
    </row>
    <row r="358" s="2" customFormat="1" ht="16.5" customHeight="1">
      <c r="A358" s="36"/>
      <c r="B358" s="37"/>
      <c r="C358" s="191" t="s">
        <v>648</v>
      </c>
      <c r="D358" s="191" t="s">
        <v>113</v>
      </c>
      <c r="E358" s="192" t="s">
        <v>649</v>
      </c>
      <c r="F358" s="193" t="s">
        <v>650</v>
      </c>
      <c r="G358" s="194" t="s">
        <v>425</v>
      </c>
      <c r="H358" s="195">
        <v>1</v>
      </c>
      <c r="I358" s="196"/>
      <c r="J358" s="197">
        <f>ROUND(I358*H358,2)</f>
        <v>0</v>
      </c>
      <c r="K358" s="198"/>
      <c r="L358" s="42"/>
      <c r="M358" s="199" t="s">
        <v>19</v>
      </c>
      <c r="N358" s="200" t="s">
        <v>42</v>
      </c>
      <c r="O358" s="82"/>
      <c r="P358" s="201">
        <f>O358*H358</f>
        <v>0</v>
      </c>
      <c r="Q358" s="201">
        <v>0</v>
      </c>
      <c r="R358" s="201">
        <f>Q358*H358</f>
        <v>0</v>
      </c>
      <c r="S358" s="201">
        <v>0</v>
      </c>
      <c r="T358" s="202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03" t="s">
        <v>117</v>
      </c>
      <c r="AT358" s="203" t="s">
        <v>113</v>
      </c>
      <c r="AU358" s="203" t="s">
        <v>78</v>
      </c>
      <c r="AY358" s="15" t="s">
        <v>112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15" t="s">
        <v>78</v>
      </c>
      <c r="BK358" s="204">
        <f>ROUND(I358*H358,2)</f>
        <v>0</v>
      </c>
      <c r="BL358" s="15" t="s">
        <v>117</v>
      </c>
      <c r="BM358" s="203" t="s">
        <v>651</v>
      </c>
    </row>
    <row r="359" s="2" customFormat="1">
      <c r="A359" s="36"/>
      <c r="B359" s="37"/>
      <c r="C359" s="38"/>
      <c r="D359" s="205" t="s">
        <v>119</v>
      </c>
      <c r="E359" s="38"/>
      <c r="F359" s="206" t="s">
        <v>650</v>
      </c>
      <c r="G359" s="38"/>
      <c r="H359" s="38"/>
      <c r="I359" s="207"/>
      <c r="J359" s="38"/>
      <c r="K359" s="38"/>
      <c r="L359" s="42"/>
      <c r="M359" s="208"/>
      <c r="N359" s="209"/>
      <c r="O359" s="82"/>
      <c r="P359" s="82"/>
      <c r="Q359" s="82"/>
      <c r="R359" s="82"/>
      <c r="S359" s="82"/>
      <c r="T359" s="83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119</v>
      </c>
      <c r="AU359" s="15" t="s">
        <v>78</v>
      </c>
    </row>
    <row r="360" s="2" customFormat="1" ht="16.5" customHeight="1">
      <c r="A360" s="36"/>
      <c r="B360" s="37"/>
      <c r="C360" s="191" t="s">
        <v>652</v>
      </c>
      <c r="D360" s="191" t="s">
        <v>113</v>
      </c>
      <c r="E360" s="192" t="s">
        <v>653</v>
      </c>
      <c r="F360" s="193" t="s">
        <v>654</v>
      </c>
      <c r="G360" s="194" t="s">
        <v>425</v>
      </c>
      <c r="H360" s="195">
        <v>1</v>
      </c>
      <c r="I360" s="196"/>
      <c r="J360" s="197">
        <f>ROUND(I360*H360,2)</f>
        <v>0</v>
      </c>
      <c r="K360" s="198"/>
      <c r="L360" s="42"/>
      <c r="M360" s="199" t="s">
        <v>19</v>
      </c>
      <c r="N360" s="200" t="s">
        <v>42</v>
      </c>
      <c r="O360" s="82"/>
      <c r="P360" s="201">
        <f>O360*H360</f>
        <v>0</v>
      </c>
      <c r="Q360" s="201">
        <v>0</v>
      </c>
      <c r="R360" s="201">
        <f>Q360*H360</f>
        <v>0</v>
      </c>
      <c r="S360" s="201">
        <v>0</v>
      </c>
      <c r="T360" s="202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03" t="s">
        <v>117</v>
      </c>
      <c r="AT360" s="203" t="s">
        <v>113</v>
      </c>
      <c r="AU360" s="203" t="s">
        <v>78</v>
      </c>
      <c r="AY360" s="15" t="s">
        <v>112</v>
      </c>
      <c r="BE360" s="204">
        <f>IF(N360="základní",J360,0)</f>
        <v>0</v>
      </c>
      <c r="BF360" s="204">
        <f>IF(N360="snížená",J360,0)</f>
        <v>0</v>
      </c>
      <c r="BG360" s="204">
        <f>IF(N360="zákl. přenesená",J360,0)</f>
        <v>0</v>
      </c>
      <c r="BH360" s="204">
        <f>IF(N360="sníž. přenesená",J360,0)</f>
        <v>0</v>
      </c>
      <c r="BI360" s="204">
        <f>IF(N360="nulová",J360,0)</f>
        <v>0</v>
      </c>
      <c r="BJ360" s="15" t="s">
        <v>78</v>
      </c>
      <c r="BK360" s="204">
        <f>ROUND(I360*H360,2)</f>
        <v>0</v>
      </c>
      <c r="BL360" s="15" t="s">
        <v>117</v>
      </c>
      <c r="BM360" s="203" t="s">
        <v>655</v>
      </c>
    </row>
    <row r="361" s="2" customFormat="1">
      <c r="A361" s="36"/>
      <c r="B361" s="37"/>
      <c r="C361" s="38"/>
      <c r="D361" s="205" t="s">
        <v>119</v>
      </c>
      <c r="E361" s="38"/>
      <c r="F361" s="206" t="s">
        <v>654</v>
      </c>
      <c r="G361" s="38"/>
      <c r="H361" s="38"/>
      <c r="I361" s="207"/>
      <c r="J361" s="38"/>
      <c r="K361" s="38"/>
      <c r="L361" s="42"/>
      <c r="M361" s="208"/>
      <c r="N361" s="209"/>
      <c r="O361" s="82"/>
      <c r="P361" s="82"/>
      <c r="Q361" s="82"/>
      <c r="R361" s="82"/>
      <c r="S361" s="82"/>
      <c r="T361" s="83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5" t="s">
        <v>119</v>
      </c>
      <c r="AU361" s="15" t="s">
        <v>78</v>
      </c>
    </row>
    <row r="362" s="2" customFormat="1" ht="16.5" customHeight="1">
      <c r="A362" s="36"/>
      <c r="B362" s="37"/>
      <c r="C362" s="191" t="s">
        <v>656</v>
      </c>
      <c r="D362" s="191" t="s">
        <v>113</v>
      </c>
      <c r="E362" s="192" t="s">
        <v>657</v>
      </c>
      <c r="F362" s="193" t="s">
        <v>658</v>
      </c>
      <c r="G362" s="194" t="s">
        <v>425</v>
      </c>
      <c r="H362" s="195">
        <v>1</v>
      </c>
      <c r="I362" s="196"/>
      <c r="J362" s="197">
        <f>ROUND(I362*H362,2)</f>
        <v>0</v>
      </c>
      <c r="K362" s="198"/>
      <c r="L362" s="42"/>
      <c r="M362" s="199" t="s">
        <v>19</v>
      </c>
      <c r="N362" s="200" t="s">
        <v>42</v>
      </c>
      <c r="O362" s="82"/>
      <c r="P362" s="201">
        <f>O362*H362</f>
        <v>0</v>
      </c>
      <c r="Q362" s="201">
        <v>0</v>
      </c>
      <c r="R362" s="201">
        <f>Q362*H362</f>
        <v>0</v>
      </c>
      <c r="S362" s="201">
        <v>0</v>
      </c>
      <c r="T362" s="202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03" t="s">
        <v>117</v>
      </c>
      <c r="AT362" s="203" t="s">
        <v>113</v>
      </c>
      <c r="AU362" s="203" t="s">
        <v>78</v>
      </c>
      <c r="AY362" s="15" t="s">
        <v>112</v>
      </c>
      <c r="BE362" s="204">
        <f>IF(N362="základní",J362,0)</f>
        <v>0</v>
      </c>
      <c r="BF362" s="204">
        <f>IF(N362="snížená",J362,0)</f>
        <v>0</v>
      </c>
      <c r="BG362" s="204">
        <f>IF(N362="zákl. přenesená",J362,0)</f>
        <v>0</v>
      </c>
      <c r="BH362" s="204">
        <f>IF(N362="sníž. přenesená",J362,0)</f>
        <v>0</v>
      </c>
      <c r="BI362" s="204">
        <f>IF(N362="nulová",J362,0)</f>
        <v>0</v>
      </c>
      <c r="BJ362" s="15" t="s">
        <v>78</v>
      </c>
      <c r="BK362" s="204">
        <f>ROUND(I362*H362,2)</f>
        <v>0</v>
      </c>
      <c r="BL362" s="15" t="s">
        <v>117</v>
      </c>
      <c r="BM362" s="203" t="s">
        <v>659</v>
      </c>
    </row>
    <row r="363" s="2" customFormat="1">
      <c r="A363" s="36"/>
      <c r="B363" s="37"/>
      <c r="C363" s="38"/>
      <c r="D363" s="205" t="s">
        <v>119</v>
      </c>
      <c r="E363" s="38"/>
      <c r="F363" s="206" t="s">
        <v>658</v>
      </c>
      <c r="G363" s="38"/>
      <c r="H363" s="38"/>
      <c r="I363" s="207"/>
      <c r="J363" s="38"/>
      <c r="K363" s="38"/>
      <c r="L363" s="42"/>
      <c r="M363" s="208"/>
      <c r="N363" s="209"/>
      <c r="O363" s="82"/>
      <c r="P363" s="82"/>
      <c r="Q363" s="82"/>
      <c r="R363" s="82"/>
      <c r="S363" s="82"/>
      <c r="T363" s="83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5" t="s">
        <v>119</v>
      </c>
      <c r="AU363" s="15" t="s">
        <v>78</v>
      </c>
    </row>
    <row r="364" s="2" customFormat="1" ht="16.5" customHeight="1">
      <c r="A364" s="36"/>
      <c r="B364" s="37"/>
      <c r="C364" s="191" t="s">
        <v>660</v>
      </c>
      <c r="D364" s="191" t="s">
        <v>113</v>
      </c>
      <c r="E364" s="192" t="s">
        <v>661</v>
      </c>
      <c r="F364" s="193" t="s">
        <v>662</v>
      </c>
      <c r="G364" s="194" t="s">
        <v>425</v>
      </c>
      <c r="H364" s="195">
        <v>1</v>
      </c>
      <c r="I364" s="196"/>
      <c r="J364" s="197">
        <f>ROUND(I364*H364,2)</f>
        <v>0</v>
      </c>
      <c r="K364" s="198"/>
      <c r="L364" s="42"/>
      <c r="M364" s="199" t="s">
        <v>19</v>
      </c>
      <c r="N364" s="200" t="s">
        <v>42</v>
      </c>
      <c r="O364" s="82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3" t="s">
        <v>117</v>
      </c>
      <c r="AT364" s="203" t="s">
        <v>113</v>
      </c>
      <c r="AU364" s="203" t="s">
        <v>78</v>
      </c>
      <c r="AY364" s="15" t="s">
        <v>112</v>
      </c>
      <c r="BE364" s="204">
        <f>IF(N364="základní",J364,0)</f>
        <v>0</v>
      </c>
      <c r="BF364" s="204">
        <f>IF(N364="snížená",J364,0)</f>
        <v>0</v>
      </c>
      <c r="BG364" s="204">
        <f>IF(N364="zákl. přenesená",J364,0)</f>
        <v>0</v>
      </c>
      <c r="BH364" s="204">
        <f>IF(N364="sníž. přenesená",J364,0)</f>
        <v>0</v>
      </c>
      <c r="BI364" s="204">
        <f>IF(N364="nulová",J364,0)</f>
        <v>0</v>
      </c>
      <c r="BJ364" s="15" t="s">
        <v>78</v>
      </c>
      <c r="BK364" s="204">
        <f>ROUND(I364*H364,2)</f>
        <v>0</v>
      </c>
      <c r="BL364" s="15" t="s">
        <v>117</v>
      </c>
      <c r="BM364" s="203" t="s">
        <v>663</v>
      </c>
    </row>
    <row r="365" s="2" customFormat="1">
      <c r="A365" s="36"/>
      <c r="B365" s="37"/>
      <c r="C365" s="38"/>
      <c r="D365" s="205" t="s">
        <v>119</v>
      </c>
      <c r="E365" s="38"/>
      <c r="F365" s="206" t="s">
        <v>662</v>
      </c>
      <c r="G365" s="38"/>
      <c r="H365" s="38"/>
      <c r="I365" s="207"/>
      <c r="J365" s="38"/>
      <c r="K365" s="38"/>
      <c r="L365" s="42"/>
      <c r="M365" s="208"/>
      <c r="N365" s="209"/>
      <c r="O365" s="82"/>
      <c r="P365" s="82"/>
      <c r="Q365" s="82"/>
      <c r="R365" s="82"/>
      <c r="S365" s="82"/>
      <c r="T365" s="83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119</v>
      </c>
      <c r="AU365" s="15" t="s">
        <v>78</v>
      </c>
    </row>
    <row r="366" s="2" customFormat="1" ht="16.5" customHeight="1">
      <c r="A366" s="36"/>
      <c r="B366" s="37"/>
      <c r="C366" s="191" t="s">
        <v>664</v>
      </c>
      <c r="D366" s="191" t="s">
        <v>113</v>
      </c>
      <c r="E366" s="192" t="s">
        <v>665</v>
      </c>
      <c r="F366" s="193" t="s">
        <v>666</v>
      </c>
      <c r="G366" s="194" t="s">
        <v>425</v>
      </c>
      <c r="H366" s="195">
        <v>1</v>
      </c>
      <c r="I366" s="196"/>
      <c r="J366" s="197">
        <f>ROUND(I366*H366,2)</f>
        <v>0</v>
      </c>
      <c r="K366" s="198"/>
      <c r="L366" s="42"/>
      <c r="M366" s="199" t="s">
        <v>19</v>
      </c>
      <c r="N366" s="200" t="s">
        <v>42</v>
      </c>
      <c r="O366" s="82"/>
      <c r="P366" s="201">
        <f>O366*H366</f>
        <v>0</v>
      </c>
      <c r="Q366" s="201">
        <v>0</v>
      </c>
      <c r="R366" s="201">
        <f>Q366*H366</f>
        <v>0</v>
      </c>
      <c r="S366" s="201">
        <v>0</v>
      </c>
      <c r="T366" s="202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03" t="s">
        <v>117</v>
      </c>
      <c r="AT366" s="203" t="s">
        <v>113</v>
      </c>
      <c r="AU366" s="203" t="s">
        <v>78</v>
      </c>
      <c r="AY366" s="15" t="s">
        <v>112</v>
      </c>
      <c r="BE366" s="204">
        <f>IF(N366="základní",J366,0)</f>
        <v>0</v>
      </c>
      <c r="BF366" s="204">
        <f>IF(N366="snížená",J366,0)</f>
        <v>0</v>
      </c>
      <c r="BG366" s="204">
        <f>IF(N366="zákl. přenesená",J366,0)</f>
        <v>0</v>
      </c>
      <c r="BH366" s="204">
        <f>IF(N366="sníž. přenesená",J366,0)</f>
        <v>0</v>
      </c>
      <c r="BI366" s="204">
        <f>IF(N366="nulová",J366,0)</f>
        <v>0</v>
      </c>
      <c r="BJ366" s="15" t="s">
        <v>78</v>
      </c>
      <c r="BK366" s="204">
        <f>ROUND(I366*H366,2)</f>
        <v>0</v>
      </c>
      <c r="BL366" s="15" t="s">
        <v>117</v>
      </c>
      <c r="BM366" s="203" t="s">
        <v>667</v>
      </c>
    </row>
    <row r="367" s="2" customFormat="1">
      <c r="A367" s="36"/>
      <c r="B367" s="37"/>
      <c r="C367" s="38"/>
      <c r="D367" s="205" t="s">
        <v>119</v>
      </c>
      <c r="E367" s="38"/>
      <c r="F367" s="206" t="s">
        <v>666</v>
      </c>
      <c r="G367" s="38"/>
      <c r="H367" s="38"/>
      <c r="I367" s="207"/>
      <c r="J367" s="38"/>
      <c r="K367" s="38"/>
      <c r="L367" s="42"/>
      <c r="M367" s="208"/>
      <c r="N367" s="209"/>
      <c r="O367" s="82"/>
      <c r="P367" s="82"/>
      <c r="Q367" s="82"/>
      <c r="R367" s="82"/>
      <c r="S367" s="82"/>
      <c r="T367" s="83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119</v>
      </c>
      <c r="AU367" s="15" t="s">
        <v>78</v>
      </c>
    </row>
    <row r="368" s="2" customFormat="1" ht="16.5" customHeight="1">
      <c r="A368" s="36"/>
      <c r="B368" s="37"/>
      <c r="C368" s="191" t="s">
        <v>668</v>
      </c>
      <c r="D368" s="191" t="s">
        <v>113</v>
      </c>
      <c r="E368" s="192" t="s">
        <v>669</v>
      </c>
      <c r="F368" s="193" t="s">
        <v>670</v>
      </c>
      <c r="G368" s="194" t="s">
        <v>425</v>
      </c>
      <c r="H368" s="195">
        <v>1</v>
      </c>
      <c r="I368" s="196"/>
      <c r="J368" s="197">
        <f>ROUND(I368*H368,2)</f>
        <v>0</v>
      </c>
      <c r="K368" s="198"/>
      <c r="L368" s="42"/>
      <c r="M368" s="199" t="s">
        <v>19</v>
      </c>
      <c r="N368" s="200" t="s">
        <v>42</v>
      </c>
      <c r="O368" s="82"/>
      <c r="P368" s="201">
        <f>O368*H368</f>
        <v>0</v>
      </c>
      <c r="Q368" s="201">
        <v>0</v>
      </c>
      <c r="R368" s="201">
        <f>Q368*H368</f>
        <v>0</v>
      </c>
      <c r="S368" s="201">
        <v>0</v>
      </c>
      <c r="T368" s="202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03" t="s">
        <v>117</v>
      </c>
      <c r="AT368" s="203" t="s">
        <v>113</v>
      </c>
      <c r="AU368" s="203" t="s">
        <v>78</v>
      </c>
      <c r="AY368" s="15" t="s">
        <v>112</v>
      </c>
      <c r="BE368" s="204">
        <f>IF(N368="základní",J368,0)</f>
        <v>0</v>
      </c>
      <c r="BF368" s="204">
        <f>IF(N368="snížená",J368,0)</f>
        <v>0</v>
      </c>
      <c r="BG368" s="204">
        <f>IF(N368="zákl. přenesená",J368,0)</f>
        <v>0</v>
      </c>
      <c r="BH368" s="204">
        <f>IF(N368="sníž. přenesená",J368,0)</f>
        <v>0</v>
      </c>
      <c r="BI368" s="204">
        <f>IF(N368="nulová",J368,0)</f>
        <v>0</v>
      </c>
      <c r="BJ368" s="15" t="s">
        <v>78</v>
      </c>
      <c r="BK368" s="204">
        <f>ROUND(I368*H368,2)</f>
        <v>0</v>
      </c>
      <c r="BL368" s="15" t="s">
        <v>117</v>
      </c>
      <c r="BM368" s="203" t="s">
        <v>671</v>
      </c>
    </row>
    <row r="369" s="2" customFormat="1">
      <c r="A369" s="36"/>
      <c r="B369" s="37"/>
      <c r="C369" s="38"/>
      <c r="D369" s="205" t="s">
        <v>119</v>
      </c>
      <c r="E369" s="38"/>
      <c r="F369" s="206" t="s">
        <v>670</v>
      </c>
      <c r="G369" s="38"/>
      <c r="H369" s="38"/>
      <c r="I369" s="207"/>
      <c r="J369" s="38"/>
      <c r="K369" s="38"/>
      <c r="L369" s="42"/>
      <c r="M369" s="208"/>
      <c r="N369" s="209"/>
      <c r="O369" s="82"/>
      <c r="P369" s="82"/>
      <c r="Q369" s="82"/>
      <c r="R369" s="82"/>
      <c r="S369" s="82"/>
      <c r="T369" s="83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5" t="s">
        <v>119</v>
      </c>
      <c r="AU369" s="15" t="s">
        <v>78</v>
      </c>
    </row>
    <row r="370" s="2" customFormat="1" ht="16.5" customHeight="1">
      <c r="A370" s="36"/>
      <c r="B370" s="37"/>
      <c r="C370" s="191" t="s">
        <v>672</v>
      </c>
      <c r="D370" s="191" t="s">
        <v>113</v>
      </c>
      <c r="E370" s="192" t="s">
        <v>673</v>
      </c>
      <c r="F370" s="193" t="s">
        <v>674</v>
      </c>
      <c r="G370" s="194" t="s">
        <v>425</v>
      </c>
      <c r="H370" s="195">
        <v>1</v>
      </c>
      <c r="I370" s="196"/>
      <c r="J370" s="197">
        <f>ROUND(I370*H370,2)</f>
        <v>0</v>
      </c>
      <c r="K370" s="198"/>
      <c r="L370" s="42"/>
      <c r="M370" s="199" t="s">
        <v>19</v>
      </c>
      <c r="N370" s="200" t="s">
        <v>42</v>
      </c>
      <c r="O370" s="82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03" t="s">
        <v>117</v>
      </c>
      <c r="AT370" s="203" t="s">
        <v>113</v>
      </c>
      <c r="AU370" s="203" t="s">
        <v>78</v>
      </c>
      <c r="AY370" s="15" t="s">
        <v>112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15" t="s">
        <v>78</v>
      </c>
      <c r="BK370" s="204">
        <f>ROUND(I370*H370,2)</f>
        <v>0</v>
      </c>
      <c r="BL370" s="15" t="s">
        <v>117</v>
      </c>
      <c r="BM370" s="203" t="s">
        <v>675</v>
      </c>
    </row>
    <row r="371" s="2" customFormat="1">
      <c r="A371" s="36"/>
      <c r="B371" s="37"/>
      <c r="C371" s="38"/>
      <c r="D371" s="205" t="s">
        <v>119</v>
      </c>
      <c r="E371" s="38"/>
      <c r="F371" s="206" t="s">
        <v>674</v>
      </c>
      <c r="G371" s="38"/>
      <c r="H371" s="38"/>
      <c r="I371" s="207"/>
      <c r="J371" s="38"/>
      <c r="K371" s="38"/>
      <c r="L371" s="42"/>
      <c r="M371" s="208"/>
      <c r="N371" s="209"/>
      <c r="O371" s="82"/>
      <c r="P371" s="82"/>
      <c r="Q371" s="82"/>
      <c r="R371" s="82"/>
      <c r="S371" s="82"/>
      <c r="T371" s="83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119</v>
      </c>
      <c r="AU371" s="15" t="s">
        <v>78</v>
      </c>
    </row>
    <row r="372" s="2" customFormat="1" ht="16.5" customHeight="1">
      <c r="A372" s="36"/>
      <c r="B372" s="37"/>
      <c r="C372" s="191" t="s">
        <v>676</v>
      </c>
      <c r="D372" s="191" t="s">
        <v>113</v>
      </c>
      <c r="E372" s="192" t="s">
        <v>677</v>
      </c>
      <c r="F372" s="193" t="s">
        <v>678</v>
      </c>
      <c r="G372" s="194" t="s">
        <v>425</v>
      </c>
      <c r="H372" s="195">
        <v>1</v>
      </c>
      <c r="I372" s="196"/>
      <c r="J372" s="197">
        <f>ROUND(I372*H372,2)</f>
        <v>0</v>
      </c>
      <c r="K372" s="198"/>
      <c r="L372" s="42"/>
      <c r="M372" s="199" t="s">
        <v>19</v>
      </c>
      <c r="N372" s="200" t="s">
        <v>42</v>
      </c>
      <c r="O372" s="82"/>
      <c r="P372" s="201">
        <f>O372*H372</f>
        <v>0</v>
      </c>
      <c r="Q372" s="201">
        <v>0</v>
      </c>
      <c r="R372" s="201">
        <f>Q372*H372</f>
        <v>0</v>
      </c>
      <c r="S372" s="201">
        <v>0</v>
      </c>
      <c r="T372" s="202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03" t="s">
        <v>117</v>
      </c>
      <c r="AT372" s="203" t="s">
        <v>113</v>
      </c>
      <c r="AU372" s="203" t="s">
        <v>78</v>
      </c>
      <c r="AY372" s="15" t="s">
        <v>112</v>
      </c>
      <c r="BE372" s="204">
        <f>IF(N372="základní",J372,0)</f>
        <v>0</v>
      </c>
      <c r="BF372" s="204">
        <f>IF(N372="snížená",J372,0)</f>
        <v>0</v>
      </c>
      <c r="BG372" s="204">
        <f>IF(N372="zákl. přenesená",J372,0)</f>
        <v>0</v>
      </c>
      <c r="BH372" s="204">
        <f>IF(N372="sníž. přenesená",J372,0)</f>
        <v>0</v>
      </c>
      <c r="BI372" s="204">
        <f>IF(N372="nulová",J372,0)</f>
        <v>0</v>
      </c>
      <c r="BJ372" s="15" t="s">
        <v>78</v>
      </c>
      <c r="BK372" s="204">
        <f>ROUND(I372*H372,2)</f>
        <v>0</v>
      </c>
      <c r="BL372" s="15" t="s">
        <v>117</v>
      </c>
      <c r="BM372" s="203" t="s">
        <v>679</v>
      </c>
    </row>
    <row r="373" s="2" customFormat="1">
      <c r="A373" s="36"/>
      <c r="B373" s="37"/>
      <c r="C373" s="38"/>
      <c r="D373" s="205" t="s">
        <v>119</v>
      </c>
      <c r="E373" s="38"/>
      <c r="F373" s="206" t="s">
        <v>678</v>
      </c>
      <c r="G373" s="38"/>
      <c r="H373" s="38"/>
      <c r="I373" s="207"/>
      <c r="J373" s="38"/>
      <c r="K373" s="38"/>
      <c r="L373" s="42"/>
      <c r="M373" s="208"/>
      <c r="N373" s="209"/>
      <c r="O373" s="82"/>
      <c r="P373" s="82"/>
      <c r="Q373" s="82"/>
      <c r="R373" s="82"/>
      <c r="S373" s="82"/>
      <c r="T373" s="83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5" t="s">
        <v>119</v>
      </c>
      <c r="AU373" s="15" t="s">
        <v>78</v>
      </c>
    </row>
    <row r="374" s="2" customFormat="1" ht="16.5" customHeight="1">
      <c r="A374" s="36"/>
      <c r="B374" s="37"/>
      <c r="C374" s="191" t="s">
        <v>680</v>
      </c>
      <c r="D374" s="191" t="s">
        <v>113</v>
      </c>
      <c r="E374" s="192" t="s">
        <v>681</v>
      </c>
      <c r="F374" s="193" t="s">
        <v>682</v>
      </c>
      <c r="G374" s="194" t="s">
        <v>425</v>
      </c>
      <c r="H374" s="195">
        <v>1</v>
      </c>
      <c r="I374" s="196"/>
      <c r="J374" s="197">
        <f>ROUND(I374*H374,2)</f>
        <v>0</v>
      </c>
      <c r="K374" s="198"/>
      <c r="L374" s="42"/>
      <c r="M374" s="199" t="s">
        <v>19</v>
      </c>
      <c r="N374" s="200" t="s">
        <v>42</v>
      </c>
      <c r="O374" s="82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03" t="s">
        <v>117</v>
      </c>
      <c r="AT374" s="203" t="s">
        <v>113</v>
      </c>
      <c r="AU374" s="203" t="s">
        <v>78</v>
      </c>
      <c r="AY374" s="15" t="s">
        <v>112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5" t="s">
        <v>78</v>
      </c>
      <c r="BK374" s="204">
        <f>ROUND(I374*H374,2)</f>
        <v>0</v>
      </c>
      <c r="BL374" s="15" t="s">
        <v>117</v>
      </c>
      <c r="BM374" s="203" t="s">
        <v>683</v>
      </c>
    </row>
    <row r="375" s="2" customFormat="1">
      <c r="A375" s="36"/>
      <c r="B375" s="37"/>
      <c r="C375" s="38"/>
      <c r="D375" s="205" t="s">
        <v>119</v>
      </c>
      <c r="E375" s="38"/>
      <c r="F375" s="206" t="s">
        <v>682</v>
      </c>
      <c r="G375" s="38"/>
      <c r="H375" s="38"/>
      <c r="I375" s="207"/>
      <c r="J375" s="38"/>
      <c r="K375" s="38"/>
      <c r="L375" s="42"/>
      <c r="M375" s="208"/>
      <c r="N375" s="209"/>
      <c r="O375" s="82"/>
      <c r="P375" s="82"/>
      <c r="Q375" s="82"/>
      <c r="R375" s="82"/>
      <c r="S375" s="82"/>
      <c r="T375" s="83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5" t="s">
        <v>119</v>
      </c>
      <c r="AU375" s="15" t="s">
        <v>78</v>
      </c>
    </row>
    <row r="376" s="2" customFormat="1" ht="16.5" customHeight="1">
      <c r="A376" s="36"/>
      <c r="B376" s="37"/>
      <c r="C376" s="191" t="s">
        <v>684</v>
      </c>
      <c r="D376" s="191" t="s">
        <v>113</v>
      </c>
      <c r="E376" s="192" t="s">
        <v>685</v>
      </c>
      <c r="F376" s="193" t="s">
        <v>686</v>
      </c>
      <c r="G376" s="194" t="s">
        <v>425</v>
      </c>
      <c r="H376" s="195">
        <v>10</v>
      </c>
      <c r="I376" s="196"/>
      <c r="J376" s="197">
        <f>ROUND(I376*H376,2)</f>
        <v>0</v>
      </c>
      <c r="K376" s="198"/>
      <c r="L376" s="42"/>
      <c r="M376" s="199" t="s">
        <v>19</v>
      </c>
      <c r="N376" s="200" t="s">
        <v>42</v>
      </c>
      <c r="O376" s="82"/>
      <c r="P376" s="201">
        <f>O376*H376</f>
        <v>0</v>
      </c>
      <c r="Q376" s="201">
        <v>0</v>
      </c>
      <c r="R376" s="201">
        <f>Q376*H376</f>
        <v>0</v>
      </c>
      <c r="S376" s="201">
        <v>0</v>
      </c>
      <c r="T376" s="202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03" t="s">
        <v>117</v>
      </c>
      <c r="AT376" s="203" t="s">
        <v>113</v>
      </c>
      <c r="AU376" s="203" t="s">
        <v>78</v>
      </c>
      <c r="AY376" s="15" t="s">
        <v>112</v>
      </c>
      <c r="BE376" s="204">
        <f>IF(N376="základní",J376,0)</f>
        <v>0</v>
      </c>
      <c r="BF376" s="204">
        <f>IF(N376="snížená",J376,0)</f>
        <v>0</v>
      </c>
      <c r="BG376" s="204">
        <f>IF(N376="zákl. přenesená",J376,0)</f>
        <v>0</v>
      </c>
      <c r="BH376" s="204">
        <f>IF(N376="sníž. přenesená",J376,0)</f>
        <v>0</v>
      </c>
      <c r="BI376" s="204">
        <f>IF(N376="nulová",J376,0)</f>
        <v>0</v>
      </c>
      <c r="BJ376" s="15" t="s">
        <v>78</v>
      </c>
      <c r="BK376" s="204">
        <f>ROUND(I376*H376,2)</f>
        <v>0</v>
      </c>
      <c r="BL376" s="15" t="s">
        <v>117</v>
      </c>
      <c r="BM376" s="203" t="s">
        <v>687</v>
      </c>
    </row>
    <row r="377" s="2" customFormat="1">
      <c r="A377" s="36"/>
      <c r="B377" s="37"/>
      <c r="C377" s="38"/>
      <c r="D377" s="205" t="s">
        <v>119</v>
      </c>
      <c r="E377" s="38"/>
      <c r="F377" s="206" t="s">
        <v>686</v>
      </c>
      <c r="G377" s="38"/>
      <c r="H377" s="38"/>
      <c r="I377" s="207"/>
      <c r="J377" s="38"/>
      <c r="K377" s="38"/>
      <c r="L377" s="42"/>
      <c r="M377" s="208"/>
      <c r="N377" s="209"/>
      <c r="O377" s="82"/>
      <c r="P377" s="82"/>
      <c r="Q377" s="82"/>
      <c r="R377" s="82"/>
      <c r="S377" s="82"/>
      <c r="T377" s="83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5" t="s">
        <v>119</v>
      </c>
      <c r="AU377" s="15" t="s">
        <v>78</v>
      </c>
    </row>
    <row r="378" s="2" customFormat="1" ht="16.5" customHeight="1">
      <c r="A378" s="36"/>
      <c r="B378" s="37"/>
      <c r="C378" s="191" t="s">
        <v>688</v>
      </c>
      <c r="D378" s="191" t="s">
        <v>113</v>
      </c>
      <c r="E378" s="192" t="s">
        <v>689</v>
      </c>
      <c r="F378" s="193" t="s">
        <v>690</v>
      </c>
      <c r="G378" s="194" t="s">
        <v>425</v>
      </c>
      <c r="H378" s="195">
        <v>1</v>
      </c>
      <c r="I378" s="196"/>
      <c r="J378" s="197">
        <f>ROUND(I378*H378,2)</f>
        <v>0</v>
      </c>
      <c r="K378" s="198"/>
      <c r="L378" s="42"/>
      <c r="M378" s="199" t="s">
        <v>19</v>
      </c>
      <c r="N378" s="200" t="s">
        <v>42</v>
      </c>
      <c r="O378" s="82"/>
      <c r="P378" s="201">
        <f>O378*H378</f>
        <v>0</v>
      </c>
      <c r="Q378" s="201">
        <v>0</v>
      </c>
      <c r="R378" s="201">
        <f>Q378*H378</f>
        <v>0</v>
      </c>
      <c r="S378" s="201">
        <v>0</v>
      </c>
      <c r="T378" s="202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03" t="s">
        <v>117</v>
      </c>
      <c r="AT378" s="203" t="s">
        <v>113</v>
      </c>
      <c r="AU378" s="203" t="s">
        <v>78</v>
      </c>
      <c r="AY378" s="15" t="s">
        <v>112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5" t="s">
        <v>78</v>
      </c>
      <c r="BK378" s="204">
        <f>ROUND(I378*H378,2)</f>
        <v>0</v>
      </c>
      <c r="BL378" s="15" t="s">
        <v>117</v>
      </c>
      <c r="BM378" s="203" t="s">
        <v>691</v>
      </c>
    </row>
    <row r="379" s="2" customFormat="1">
      <c r="A379" s="36"/>
      <c r="B379" s="37"/>
      <c r="C379" s="38"/>
      <c r="D379" s="205" t="s">
        <v>119</v>
      </c>
      <c r="E379" s="38"/>
      <c r="F379" s="206" t="s">
        <v>690</v>
      </c>
      <c r="G379" s="38"/>
      <c r="H379" s="38"/>
      <c r="I379" s="207"/>
      <c r="J379" s="38"/>
      <c r="K379" s="38"/>
      <c r="L379" s="42"/>
      <c r="M379" s="208"/>
      <c r="N379" s="209"/>
      <c r="O379" s="82"/>
      <c r="P379" s="82"/>
      <c r="Q379" s="82"/>
      <c r="R379" s="82"/>
      <c r="S379" s="82"/>
      <c r="T379" s="83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119</v>
      </c>
      <c r="AU379" s="15" t="s">
        <v>78</v>
      </c>
    </row>
    <row r="380" s="2" customFormat="1" ht="16.5" customHeight="1">
      <c r="A380" s="36"/>
      <c r="B380" s="37"/>
      <c r="C380" s="191" t="s">
        <v>692</v>
      </c>
      <c r="D380" s="191" t="s">
        <v>113</v>
      </c>
      <c r="E380" s="192" t="s">
        <v>693</v>
      </c>
      <c r="F380" s="193" t="s">
        <v>694</v>
      </c>
      <c r="G380" s="194" t="s">
        <v>425</v>
      </c>
      <c r="H380" s="195">
        <v>1</v>
      </c>
      <c r="I380" s="196"/>
      <c r="J380" s="197">
        <f>ROUND(I380*H380,2)</f>
        <v>0</v>
      </c>
      <c r="K380" s="198"/>
      <c r="L380" s="42"/>
      <c r="M380" s="199" t="s">
        <v>19</v>
      </c>
      <c r="N380" s="200" t="s">
        <v>42</v>
      </c>
      <c r="O380" s="82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03" t="s">
        <v>117</v>
      </c>
      <c r="AT380" s="203" t="s">
        <v>113</v>
      </c>
      <c r="AU380" s="203" t="s">
        <v>78</v>
      </c>
      <c r="AY380" s="15" t="s">
        <v>112</v>
      </c>
      <c r="BE380" s="204">
        <f>IF(N380="základní",J380,0)</f>
        <v>0</v>
      </c>
      <c r="BF380" s="204">
        <f>IF(N380="snížená",J380,0)</f>
        <v>0</v>
      </c>
      <c r="BG380" s="204">
        <f>IF(N380="zákl. přenesená",J380,0)</f>
        <v>0</v>
      </c>
      <c r="BH380" s="204">
        <f>IF(N380="sníž. přenesená",J380,0)</f>
        <v>0</v>
      </c>
      <c r="BI380" s="204">
        <f>IF(N380="nulová",J380,0)</f>
        <v>0</v>
      </c>
      <c r="BJ380" s="15" t="s">
        <v>78</v>
      </c>
      <c r="BK380" s="204">
        <f>ROUND(I380*H380,2)</f>
        <v>0</v>
      </c>
      <c r="BL380" s="15" t="s">
        <v>117</v>
      </c>
      <c r="BM380" s="203" t="s">
        <v>695</v>
      </c>
    </row>
    <row r="381" s="2" customFormat="1">
      <c r="A381" s="36"/>
      <c r="B381" s="37"/>
      <c r="C381" s="38"/>
      <c r="D381" s="205" t="s">
        <v>119</v>
      </c>
      <c r="E381" s="38"/>
      <c r="F381" s="206" t="s">
        <v>694</v>
      </c>
      <c r="G381" s="38"/>
      <c r="H381" s="38"/>
      <c r="I381" s="207"/>
      <c r="J381" s="38"/>
      <c r="K381" s="38"/>
      <c r="L381" s="42"/>
      <c r="M381" s="208"/>
      <c r="N381" s="209"/>
      <c r="O381" s="82"/>
      <c r="P381" s="82"/>
      <c r="Q381" s="82"/>
      <c r="R381" s="82"/>
      <c r="S381" s="82"/>
      <c r="T381" s="83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5" t="s">
        <v>119</v>
      </c>
      <c r="AU381" s="15" t="s">
        <v>78</v>
      </c>
    </row>
    <row r="382" s="2" customFormat="1" ht="16.5" customHeight="1">
      <c r="A382" s="36"/>
      <c r="B382" s="37"/>
      <c r="C382" s="191" t="s">
        <v>696</v>
      </c>
      <c r="D382" s="191" t="s">
        <v>113</v>
      </c>
      <c r="E382" s="192" t="s">
        <v>697</v>
      </c>
      <c r="F382" s="193" t="s">
        <v>698</v>
      </c>
      <c r="G382" s="194" t="s">
        <v>425</v>
      </c>
      <c r="H382" s="195">
        <v>1</v>
      </c>
      <c r="I382" s="196"/>
      <c r="J382" s="197">
        <f>ROUND(I382*H382,2)</f>
        <v>0</v>
      </c>
      <c r="K382" s="198"/>
      <c r="L382" s="42"/>
      <c r="M382" s="199" t="s">
        <v>19</v>
      </c>
      <c r="N382" s="200" t="s">
        <v>42</v>
      </c>
      <c r="O382" s="82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03" t="s">
        <v>117</v>
      </c>
      <c r="AT382" s="203" t="s">
        <v>113</v>
      </c>
      <c r="AU382" s="203" t="s">
        <v>78</v>
      </c>
      <c r="AY382" s="15" t="s">
        <v>112</v>
      </c>
      <c r="BE382" s="204">
        <f>IF(N382="základní",J382,0)</f>
        <v>0</v>
      </c>
      <c r="BF382" s="204">
        <f>IF(N382="snížená",J382,0)</f>
        <v>0</v>
      </c>
      <c r="BG382" s="204">
        <f>IF(N382="zákl. přenesená",J382,0)</f>
        <v>0</v>
      </c>
      <c r="BH382" s="204">
        <f>IF(N382="sníž. přenesená",J382,0)</f>
        <v>0</v>
      </c>
      <c r="BI382" s="204">
        <f>IF(N382="nulová",J382,0)</f>
        <v>0</v>
      </c>
      <c r="BJ382" s="15" t="s">
        <v>78</v>
      </c>
      <c r="BK382" s="204">
        <f>ROUND(I382*H382,2)</f>
        <v>0</v>
      </c>
      <c r="BL382" s="15" t="s">
        <v>117</v>
      </c>
      <c r="BM382" s="203" t="s">
        <v>699</v>
      </c>
    </row>
    <row r="383" s="2" customFormat="1">
      <c r="A383" s="36"/>
      <c r="B383" s="37"/>
      <c r="C383" s="38"/>
      <c r="D383" s="205" t="s">
        <v>119</v>
      </c>
      <c r="E383" s="38"/>
      <c r="F383" s="206" t="s">
        <v>698</v>
      </c>
      <c r="G383" s="38"/>
      <c r="H383" s="38"/>
      <c r="I383" s="207"/>
      <c r="J383" s="38"/>
      <c r="K383" s="38"/>
      <c r="L383" s="42"/>
      <c r="M383" s="208"/>
      <c r="N383" s="209"/>
      <c r="O383" s="82"/>
      <c r="P383" s="82"/>
      <c r="Q383" s="82"/>
      <c r="R383" s="82"/>
      <c r="S383" s="82"/>
      <c r="T383" s="83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5" t="s">
        <v>119</v>
      </c>
      <c r="AU383" s="15" t="s">
        <v>78</v>
      </c>
    </row>
    <row r="384" s="2" customFormat="1" ht="16.5" customHeight="1">
      <c r="A384" s="36"/>
      <c r="B384" s="37"/>
      <c r="C384" s="191" t="s">
        <v>700</v>
      </c>
      <c r="D384" s="191" t="s">
        <v>113</v>
      </c>
      <c r="E384" s="192" t="s">
        <v>701</v>
      </c>
      <c r="F384" s="193" t="s">
        <v>702</v>
      </c>
      <c r="G384" s="194" t="s">
        <v>425</v>
      </c>
      <c r="H384" s="195">
        <v>1</v>
      </c>
      <c r="I384" s="196"/>
      <c r="J384" s="197">
        <f>ROUND(I384*H384,2)</f>
        <v>0</v>
      </c>
      <c r="K384" s="198"/>
      <c r="L384" s="42"/>
      <c r="M384" s="199" t="s">
        <v>19</v>
      </c>
      <c r="N384" s="200" t="s">
        <v>42</v>
      </c>
      <c r="O384" s="82"/>
      <c r="P384" s="201">
        <f>O384*H384</f>
        <v>0</v>
      </c>
      <c r="Q384" s="201">
        <v>0</v>
      </c>
      <c r="R384" s="201">
        <f>Q384*H384</f>
        <v>0</v>
      </c>
      <c r="S384" s="201">
        <v>0</v>
      </c>
      <c r="T384" s="202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03" t="s">
        <v>117</v>
      </c>
      <c r="AT384" s="203" t="s">
        <v>113</v>
      </c>
      <c r="AU384" s="203" t="s">
        <v>78</v>
      </c>
      <c r="AY384" s="15" t="s">
        <v>112</v>
      </c>
      <c r="BE384" s="204">
        <f>IF(N384="základní",J384,0)</f>
        <v>0</v>
      </c>
      <c r="BF384" s="204">
        <f>IF(N384="snížená",J384,0)</f>
        <v>0</v>
      </c>
      <c r="BG384" s="204">
        <f>IF(N384="zákl. přenesená",J384,0)</f>
        <v>0</v>
      </c>
      <c r="BH384" s="204">
        <f>IF(N384="sníž. přenesená",J384,0)</f>
        <v>0</v>
      </c>
      <c r="BI384" s="204">
        <f>IF(N384="nulová",J384,0)</f>
        <v>0</v>
      </c>
      <c r="BJ384" s="15" t="s">
        <v>78</v>
      </c>
      <c r="BK384" s="204">
        <f>ROUND(I384*H384,2)</f>
        <v>0</v>
      </c>
      <c r="BL384" s="15" t="s">
        <v>117</v>
      </c>
      <c r="BM384" s="203" t="s">
        <v>703</v>
      </c>
    </row>
    <row r="385" s="2" customFormat="1">
      <c r="A385" s="36"/>
      <c r="B385" s="37"/>
      <c r="C385" s="38"/>
      <c r="D385" s="205" t="s">
        <v>119</v>
      </c>
      <c r="E385" s="38"/>
      <c r="F385" s="206" t="s">
        <v>702</v>
      </c>
      <c r="G385" s="38"/>
      <c r="H385" s="38"/>
      <c r="I385" s="207"/>
      <c r="J385" s="38"/>
      <c r="K385" s="38"/>
      <c r="L385" s="42"/>
      <c r="M385" s="208"/>
      <c r="N385" s="209"/>
      <c r="O385" s="82"/>
      <c r="P385" s="82"/>
      <c r="Q385" s="82"/>
      <c r="R385" s="82"/>
      <c r="S385" s="82"/>
      <c r="T385" s="83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5" t="s">
        <v>119</v>
      </c>
      <c r="AU385" s="15" t="s">
        <v>78</v>
      </c>
    </row>
    <row r="386" s="2" customFormat="1" ht="16.5" customHeight="1">
      <c r="A386" s="36"/>
      <c r="B386" s="37"/>
      <c r="C386" s="191" t="s">
        <v>704</v>
      </c>
      <c r="D386" s="191" t="s">
        <v>113</v>
      </c>
      <c r="E386" s="192" t="s">
        <v>705</v>
      </c>
      <c r="F386" s="193" t="s">
        <v>706</v>
      </c>
      <c r="G386" s="194" t="s">
        <v>425</v>
      </c>
      <c r="H386" s="195">
        <v>1</v>
      </c>
      <c r="I386" s="196"/>
      <c r="J386" s="197">
        <f>ROUND(I386*H386,2)</f>
        <v>0</v>
      </c>
      <c r="K386" s="198"/>
      <c r="L386" s="42"/>
      <c r="M386" s="199" t="s">
        <v>19</v>
      </c>
      <c r="N386" s="200" t="s">
        <v>42</v>
      </c>
      <c r="O386" s="82"/>
      <c r="P386" s="201">
        <f>O386*H386</f>
        <v>0</v>
      </c>
      <c r="Q386" s="201">
        <v>0</v>
      </c>
      <c r="R386" s="201">
        <f>Q386*H386</f>
        <v>0</v>
      </c>
      <c r="S386" s="201">
        <v>0</v>
      </c>
      <c r="T386" s="202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03" t="s">
        <v>117</v>
      </c>
      <c r="AT386" s="203" t="s">
        <v>113</v>
      </c>
      <c r="AU386" s="203" t="s">
        <v>78</v>
      </c>
      <c r="AY386" s="15" t="s">
        <v>112</v>
      </c>
      <c r="BE386" s="204">
        <f>IF(N386="základní",J386,0)</f>
        <v>0</v>
      </c>
      <c r="BF386" s="204">
        <f>IF(N386="snížená",J386,0)</f>
        <v>0</v>
      </c>
      <c r="BG386" s="204">
        <f>IF(N386="zákl. přenesená",J386,0)</f>
        <v>0</v>
      </c>
      <c r="BH386" s="204">
        <f>IF(N386="sníž. přenesená",J386,0)</f>
        <v>0</v>
      </c>
      <c r="BI386" s="204">
        <f>IF(N386="nulová",J386,0)</f>
        <v>0</v>
      </c>
      <c r="BJ386" s="15" t="s">
        <v>78</v>
      </c>
      <c r="BK386" s="204">
        <f>ROUND(I386*H386,2)</f>
        <v>0</v>
      </c>
      <c r="BL386" s="15" t="s">
        <v>117</v>
      </c>
      <c r="BM386" s="203" t="s">
        <v>707</v>
      </c>
    </row>
    <row r="387" s="2" customFormat="1">
      <c r="A387" s="36"/>
      <c r="B387" s="37"/>
      <c r="C387" s="38"/>
      <c r="D387" s="205" t="s">
        <v>119</v>
      </c>
      <c r="E387" s="38"/>
      <c r="F387" s="206" t="s">
        <v>706</v>
      </c>
      <c r="G387" s="38"/>
      <c r="H387" s="38"/>
      <c r="I387" s="207"/>
      <c r="J387" s="38"/>
      <c r="K387" s="38"/>
      <c r="L387" s="42"/>
      <c r="M387" s="208"/>
      <c r="N387" s="209"/>
      <c r="O387" s="82"/>
      <c r="P387" s="82"/>
      <c r="Q387" s="82"/>
      <c r="R387" s="82"/>
      <c r="S387" s="82"/>
      <c r="T387" s="83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5" t="s">
        <v>119</v>
      </c>
      <c r="AU387" s="15" t="s">
        <v>78</v>
      </c>
    </row>
    <row r="388" s="2" customFormat="1" ht="16.5" customHeight="1">
      <c r="A388" s="36"/>
      <c r="B388" s="37"/>
      <c r="C388" s="191" t="s">
        <v>708</v>
      </c>
      <c r="D388" s="191" t="s">
        <v>113</v>
      </c>
      <c r="E388" s="192" t="s">
        <v>709</v>
      </c>
      <c r="F388" s="193" t="s">
        <v>710</v>
      </c>
      <c r="G388" s="194" t="s">
        <v>425</v>
      </c>
      <c r="H388" s="195">
        <v>1</v>
      </c>
      <c r="I388" s="196"/>
      <c r="J388" s="197">
        <f>ROUND(I388*H388,2)</f>
        <v>0</v>
      </c>
      <c r="K388" s="198"/>
      <c r="L388" s="42"/>
      <c r="M388" s="199" t="s">
        <v>19</v>
      </c>
      <c r="N388" s="200" t="s">
        <v>42</v>
      </c>
      <c r="O388" s="82"/>
      <c r="P388" s="201">
        <f>O388*H388</f>
        <v>0</v>
      </c>
      <c r="Q388" s="201">
        <v>0</v>
      </c>
      <c r="R388" s="201">
        <f>Q388*H388</f>
        <v>0</v>
      </c>
      <c r="S388" s="201">
        <v>0</v>
      </c>
      <c r="T388" s="202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03" t="s">
        <v>117</v>
      </c>
      <c r="AT388" s="203" t="s">
        <v>113</v>
      </c>
      <c r="AU388" s="203" t="s">
        <v>78</v>
      </c>
      <c r="AY388" s="15" t="s">
        <v>112</v>
      </c>
      <c r="BE388" s="204">
        <f>IF(N388="základní",J388,0)</f>
        <v>0</v>
      </c>
      <c r="BF388" s="204">
        <f>IF(N388="snížená",J388,0)</f>
        <v>0</v>
      </c>
      <c r="BG388" s="204">
        <f>IF(N388="zákl. přenesená",J388,0)</f>
        <v>0</v>
      </c>
      <c r="BH388" s="204">
        <f>IF(N388="sníž. přenesená",J388,0)</f>
        <v>0</v>
      </c>
      <c r="BI388" s="204">
        <f>IF(N388="nulová",J388,0)</f>
        <v>0</v>
      </c>
      <c r="BJ388" s="15" t="s">
        <v>78</v>
      </c>
      <c r="BK388" s="204">
        <f>ROUND(I388*H388,2)</f>
        <v>0</v>
      </c>
      <c r="BL388" s="15" t="s">
        <v>117</v>
      </c>
      <c r="BM388" s="203" t="s">
        <v>711</v>
      </c>
    </row>
    <row r="389" s="2" customFormat="1">
      <c r="A389" s="36"/>
      <c r="B389" s="37"/>
      <c r="C389" s="38"/>
      <c r="D389" s="205" t="s">
        <v>119</v>
      </c>
      <c r="E389" s="38"/>
      <c r="F389" s="206" t="s">
        <v>710</v>
      </c>
      <c r="G389" s="38"/>
      <c r="H389" s="38"/>
      <c r="I389" s="207"/>
      <c r="J389" s="38"/>
      <c r="K389" s="38"/>
      <c r="L389" s="42"/>
      <c r="M389" s="208"/>
      <c r="N389" s="209"/>
      <c r="O389" s="82"/>
      <c r="P389" s="82"/>
      <c r="Q389" s="82"/>
      <c r="R389" s="82"/>
      <c r="S389" s="82"/>
      <c r="T389" s="83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5" t="s">
        <v>119</v>
      </c>
      <c r="AU389" s="15" t="s">
        <v>78</v>
      </c>
    </row>
    <row r="390" s="2" customFormat="1" ht="16.5" customHeight="1">
      <c r="A390" s="36"/>
      <c r="B390" s="37"/>
      <c r="C390" s="191" t="s">
        <v>712</v>
      </c>
      <c r="D390" s="191" t="s">
        <v>113</v>
      </c>
      <c r="E390" s="192" t="s">
        <v>713</v>
      </c>
      <c r="F390" s="193" t="s">
        <v>714</v>
      </c>
      <c r="G390" s="194" t="s">
        <v>425</v>
      </c>
      <c r="H390" s="195">
        <v>1</v>
      </c>
      <c r="I390" s="196"/>
      <c r="J390" s="197">
        <f>ROUND(I390*H390,2)</f>
        <v>0</v>
      </c>
      <c r="K390" s="198"/>
      <c r="L390" s="42"/>
      <c r="M390" s="199" t="s">
        <v>19</v>
      </c>
      <c r="N390" s="200" t="s">
        <v>42</v>
      </c>
      <c r="O390" s="82"/>
      <c r="P390" s="201">
        <f>O390*H390</f>
        <v>0</v>
      </c>
      <c r="Q390" s="201">
        <v>0</v>
      </c>
      <c r="R390" s="201">
        <f>Q390*H390</f>
        <v>0</v>
      </c>
      <c r="S390" s="201">
        <v>0</v>
      </c>
      <c r="T390" s="202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03" t="s">
        <v>117</v>
      </c>
      <c r="AT390" s="203" t="s">
        <v>113</v>
      </c>
      <c r="AU390" s="203" t="s">
        <v>78</v>
      </c>
      <c r="AY390" s="15" t="s">
        <v>112</v>
      </c>
      <c r="BE390" s="204">
        <f>IF(N390="základní",J390,0)</f>
        <v>0</v>
      </c>
      <c r="BF390" s="204">
        <f>IF(N390="snížená",J390,0)</f>
        <v>0</v>
      </c>
      <c r="BG390" s="204">
        <f>IF(N390="zákl. přenesená",J390,0)</f>
        <v>0</v>
      </c>
      <c r="BH390" s="204">
        <f>IF(N390="sníž. přenesená",J390,0)</f>
        <v>0</v>
      </c>
      <c r="BI390" s="204">
        <f>IF(N390="nulová",J390,0)</f>
        <v>0</v>
      </c>
      <c r="BJ390" s="15" t="s">
        <v>78</v>
      </c>
      <c r="BK390" s="204">
        <f>ROUND(I390*H390,2)</f>
        <v>0</v>
      </c>
      <c r="BL390" s="15" t="s">
        <v>117</v>
      </c>
      <c r="BM390" s="203" t="s">
        <v>715</v>
      </c>
    </row>
    <row r="391" s="2" customFormat="1">
      <c r="A391" s="36"/>
      <c r="B391" s="37"/>
      <c r="C391" s="38"/>
      <c r="D391" s="205" t="s">
        <v>119</v>
      </c>
      <c r="E391" s="38"/>
      <c r="F391" s="206" t="s">
        <v>714</v>
      </c>
      <c r="G391" s="38"/>
      <c r="H391" s="38"/>
      <c r="I391" s="207"/>
      <c r="J391" s="38"/>
      <c r="K391" s="38"/>
      <c r="L391" s="42"/>
      <c r="M391" s="208"/>
      <c r="N391" s="209"/>
      <c r="O391" s="82"/>
      <c r="P391" s="82"/>
      <c r="Q391" s="82"/>
      <c r="R391" s="82"/>
      <c r="S391" s="82"/>
      <c r="T391" s="83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5" t="s">
        <v>119</v>
      </c>
      <c r="AU391" s="15" t="s">
        <v>78</v>
      </c>
    </row>
    <row r="392" s="2" customFormat="1" ht="16.5" customHeight="1">
      <c r="A392" s="36"/>
      <c r="B392" s="37"/>
      <c r="C392" s="191" t="s">
        <v>716</v>
      </c>
      <c r="D392" s="191" t="s">
        <v>113</v>
      </c>
      <c r="E392" s="192" t="s">
        <v>717</v>
      </c>
      <c r="F392" s="193" t="s">
        <v>718</v>
      </c>
      <c r="G392" s="194" t="s">
        <v>425</v>
      </c>
      <c r="H392" s="195">
        <v>1</v>
      </c>
      <c r="I392" s="196"/>
      <c r="J392" s="197">
        <f>ROUND(I392*H392,2)</f>
        <v>0</v>
      </c>
      <c r="K392" s="198"/>
      <c r="L392" s="42"/>
      <c r="M392" s="199" t="s">
        <v>19</v>
      </c>
      <c r="N392" s="200" t="s">
        <v>42</v>
      </c>
      <c r="O392" s="82"/>
      <c r="P392" s="201">
        <f>O392*H392</f>
        <v>0</v>
      </c>
      <c r="Q392" s="201">
        <v>0</v>
      </c>
      <c r="R392" s="201">
        <f>Q392*H392</f>
        <v>0</v>
      </c>
      <c r="S392" s="201">
        <v>0</v>
      </c>
      <c r="T392" s="202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03" t="s">
        <v>117</v>
      </c>
      <c r="AT392" s="203" t="s">
        <v>113</v>
      </c>
      <c r="AU392" s="203" t="s">
        <v>78</v>
      </c>
      <c r="AY392" s="15" t="s">
        <v>112</v>
      </c>
      <c r="BE392" s="204">
        <f>IF(N392="základní",J392,0)</f>
        <v>0</v>
      </c>
      <c r="BF392" s="204">
        <f>IF(N392="snížená",J392,0)</f>
        <v>0</v>
      </c>
      <c r="BG392" s="204">
        <f>IF(N392="zákl. přenesená",J392,0)</f>
        <v>0</v>
      </c>
      <c r="BH392" s="204">
        <f>IF(N392="sníž. přenesená",J392,0)</f>
        <v>0</v>
      </c>
      <c r="BI392" s="204">
        <f>IF(N392="nulová",J392,0)</f>
        <v>0</v>
      </c>
      <c r="BJ392" s="15" t="s">
        <v>78</v>
      </c>
      <c r="BK392" s="204">
        <f>ROUND(I392*H392,2)</f>
        <v>0</v>
      </c>
      <c r="BL392" s="15" t="s">
        <v>117</v>
      </c>
      <c r="BM392" s="203" t="s">
        <v>719</v>
      </c>
    </row>
    <row r="393" s="2" customFormat="1">
      <c r="A393" s="36"/>
      <c r="B393" s="37"/>
      <c r="C393" s="38"/>
      <c r="D393" s="205" t="s">
        <v>119</v>
      </c>
      <c r="E393" s="38"/>
      <c r="F393" s="206" t="s">
        <v>718</v>
      </c>
      <c r="G393" s="38"/>
      <c r="H393" s="38"/>
      <c r="I393" s="207"/>
      <c r="J393" s="38"/>
      <c r="K393" s="38"/>
      <c r="L393" s="42"/>
      <c r="M393" s="208"/>
      <c r="N393" s="209"/>
      <c r="O393" s="82"/>
      <c r="P393" s="82"/>
      <c r="Q393" s="82"/>
      <c r="R393" s="82"/>
      <c r="S393" s="82"/>
      <c r="T393" s="83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5" t="s">
        <v>119</v>
      </c>
      <c r="AU393" s="15" t="s">
        <v>78</v>
      </c>
    </row>
    <row r="394" s="2" customFormat="1" ht="16.5" customHeight="1">
      <c r="A394" s="36"/>
      <c r="B394" s="37"/>
      <c r="C394" s="191" t="s">
        <v>720</v>
      </c>
      <c r="D394" s="191" t="s">
        <v>113</v>
      </c>
      <c r="E394" s="192" t="s">
        <v>721</v>
      </c>
      <c r="F394" s="193" t="s">
        <v>722</v>
      </c>
      <c r="G394" s="194" t="s">
        <v>425</v>
      </c>
      <c r="H394" s="195">
        <v>4</v>
      </c>
      <c r="I394" s="196"/>
      <c r="J394" s="197">
        <f>ROUND(I394*H394,2)</f>
        <v>0</v>
      </c>
      <c r="K394" s="198"/>
      <c r="L394" s="42"/>
      <c r="M394" s="199" t="s">
        <v>19</v>
      </c>
      <c r="N394" s="200" t="s">
        <v>42</v>
      </c>
      <c r="O394" s="82"/>
      <c r="P394" s="201">
        <f>O394*H394</f>
        <v>0</v>
      </c>
      <c r="Q394" s="201">
        <v>0</v>
      </c>
      <c r="R394" s="201">
        <f>Q394*H394</f>
        <v>0</v>
      </c>
      <c r="S394" s="201">
        <v>0</v>
      </c>
      <c r="T394" s="202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03" t="s">
        <v>117</v>
      </c>
      <c r="AT394" s="203" t="s">
        <v>113</v>
      </c>
      <c r="AU394" s="203" t="s">
        <v>78</v>
      </c>
      <c r="AY394" s="15" t="s">
        <v>112</v>
      </c>
      <c r="BE394" s="204">
        <f>IF(N394="základní",J394,0)</f>
        <v>0</v>
      </c>
      <c r="BF394" s="204">
        <f>IF(N394="snížená",J394,0)</f>
        <v>0</v>
      </c>
      <c r="BG394" s="204">
        <f>IF(N394="zákl. přenesená",J394,0)</f>
        <v>0</v>
      </c>
      <c r="BH394" s="204">
        <f>IF(N394="sníž. přenesená",J394,0)</f>
        <v>0</v>
      </c>
      <c r="BI394" s="204">
        <f>IF(N394="nulová",J394,0)</f>
        <v>0</v>
      </c>
      <c r="BJ394" s="15" t="s">
        <v>78</v>
      </c>
      <c r="BK394" s="204">
        <f>ROUND(I394*H394,2)</f>
        <v>0</v>
      </c>
      <c r="BL394" s="15" t="s">
        <v>117</v>
      </c>
      <c r="BM394" s="203" t="s">
        <v>723</v>
      </c>
    </row>
    <row r="395" s="2" customFormat="1">
      <c r="A395" s="36"/>
      <c r="B395" s="37"/>
      <c r="C395" s="38"/>
      <c r="D395" s="205" t="s">
        <v>119</v>
      </c>
      <c r="E395" s="38"/>
      <c r="F395" s="206" t="s">
        <v>722</v>
      </c>
      <c r="G395" s="38"/>
      <c r="H395" s="38"/>
      <c r="I395" s="207"/>
      <c r="J395" s="38"/>
      <c r="K395" s="38"/>
      <c r="L395" s="42"/>
      <c r="M395" s="208"/>
      <c r="N395" s="209"/>
      <c r="O395" s="82"/>
      <c r="P395" s="82"/>
      <c r="Q395" s="82"/>
      <c r="R395" s="82"/>
      <c r="S395" s="82"/>
      <c r="T395" s="83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119</v>
      </c>
      <c r="AU395" s="15" t="s">
        <v>78</v>
      </c>
    </row>
    <row r="396" s="2" customFormat="1" ht="16.5" customHeight="1">
      <c r="A396" s="36"/>
      <c r="B396" s="37"/>
      <c r="C396" s="191" t="s">
        <v>724</v>
      </c>
      <c r="D396" s="191" t="s">
        <v>113</v>
      </c>
      <c r="E396" s="192" t="s">
        <v>725</v>
      </c>
      <c r="F396" s="193" t="s">
        <v>642</v>
      </c>
      <c r="G396" s="194" t="s">
        <v>425</v>
      </c>
      <c r="H396" s="195">
        <v>1</v>
      </c>
      <c r="I396" s="196"/>
      <c r="J396" s="197">
        <f>ROUND(I396*H396,2)</f>
        <v>0</v>
      </c>
      <c r="K396" s="198"/>
      <c r="L396" s="42"/>
      <c r="M396" s="199" t="s">
        <v>19</v>
      </c>
      <c r="N396" s="200" t="s">
        <v>42</v>
      </c>
      <c r="O396" s="82"/>
      <c r="P396" s="201">
        <f>O396*H396</f>
        <v>0</v>
      </c>
      <c r="Q396" s="201">
        <v>0</v>
      </c>
      <c r="R396" s="201">
        <f>Q396*H396</f>
        <v>0</v>
      </c>
      <c r="S396" s="201">
        <v>0</v>
      </c>
      <c r="T396" s="202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203" t="s">
        <v>117</v>
      </c>
      <c r="AT396" s="203" t="s">
        <v>113</v>
      </c>
      <c r="AU396" s="203" t="s">
        <v>78</v>
      </c>
      <c r="AY396" s="15" t="s">
        <v>112</v>
      </c>
      <c r="BE396" s="204">
        <f>IF(N396="základní",J396,0)</f>
        <v>0</v>
      </c>
      <c r="BF396" s="204">
        <f>IF(N396="snížená",J396,0)</f>
        <v>0</v>
      </c>
      <c r="BG396" s="204">
        <f>IF(N396="zákl. přenesená",J396,0)</f>
        <v>0</v>
      </c>
      <c r="BH396" s="204">
        <f>IF(N396="sníž. přenesená",J396,0)</f>
        <v>0</v>
      </c>
      <c r="BI396" s="204">
        <f>IF(N396="nulová",J396,0)</f>
        <v>0</v>
      </c>
      <c r="BJ396" s="15" t="s">
        <v>78</v>
      </c>
      <c r="BK396" s="204">
        <f>ROUND(I396*H396,2)</f>
        <v>0</v>
      </c>
      <c r="BL396" s="15" t="s">
        <v>117</v>
      </c>
      <c r="BM396" s="203" t="s">
        <v>726</v>
      </c>
    </row>
    <row r="397" s="2" customFormat="1">
      <c r="A397" s="36"/>
      <c r="B397" s="37"/>
      <c r="C397" s="38"/>
      <c r="D397" s="205" t="s">
        <v>119</v>
      </c>
      <c r="E397" s="38"/>
      <c r="F397" s="206" t="s">
        <v>642</v>
      </c>
      <c r="G397" s="38"/>
      <c r="H397" s="38"/>
      <c r="I397" s="207"/>
      <c r="J397" s="38"/>
      <c r="K397" s="38"/>
      <c r="L397" s="42"/>
      <c r="M397" s="208"/>
      <c r="N397" s="209"/>
      <c r="O397" s="82"/>
      <c r="P397" s="82"/>
      <c r="Q397" s="82"/>
      <c r="R397" s="82"/>
      <c r="S397" s="82"/>
      <c r="T397" s="83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5" t="s">
        <v>119</v>
      </c>
      <c r="AU397" s="15" t="s">
        <v>78</v>
      </c>
    </row>
    <row r="398" s="2" customFormat="1" ht="16.5" customHeight="1">
      <c r="A398" s="36"/>
      <c r="B398" s="37"/>
      <c r="C398" s="191" t="s">
        <v>727</v>
      </c>
      <c r="D398" s="191" t="s">
        <v>113</v>
      </c>
      <c r="E398" s="192" t="s">
        <v>728</v>
      </c>
      <c r="F398" s="193" t="s">
        <v>729</v>
      </c>
      <c r="G398" s="194" t="s">
        <v>425</v>
      </c>
      <c r="H398" s="195">
        <v>1</v>
      </c>
      <c r="I398" s="196"/>
      <c r="J398" s="197">
        <f>ROUND(I398*H398,2)</f>
        <v>0</v>
      </c>
      <c r="K398" s="198"/>
      <c r="L398" s="42"/>
      <c r="M398" s="199" t="s">
        <v>19</v>
      </c>
      <c r="N398" s="200" t="s">
        <v>42</v>
      </c>
      <c r="O398" s="82"/>
      <c r="P398" s="201">
        <f>O398*H398</f>
        <v>0</v>
      </c>
      <c r="Q398" s="201">
        <v>0</v>
      </c>
      <c r="R398" s="201">
        <f>Q398*H398</f>
        <v>0</v>
      </c>
      <c r="S398" s="201">
        <v>0</v>
      </c>
      <c r="T398" s="202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03" t="s">
        <v>117</v>
      </c>
      <c r="AT398" s="203" t="s">
        <v>113</v>
      </c>
      <c r="AU398" s="203" t="s">
        <v>78</v>
      </c>
      <c r="AY398" s="15" t="s">
        <v>112</v>
      </c>
      <c r="BE398" s="204">
        <f>IF(N398="základní",J398,0)</f>
        <v>0</v>
      </c>
      <c r="BF398" s="204">
        <f>IF(N398="snížená",J398,0)</f>
        <v>0</v>
      </c>
      <c r="BG398" s="204">
        <f>IF(N398="zákl. přenesená",J398,0)</f>
        <v>0</v>
      </c>
      <c r="BH398" s="204">
        <f>IF(N398="sníž. přenesená",J398,0)</f>
        <v>0</v>
      </c>
      <c r="BI398" s="204">
        <f>IF(N398="nulová",J398,0)</f>
        <v>0</v>
      </c>
      <c r="BJ398" s="15" t="s">
        <v>78</v>
      </c>
      <c r="BK398" s="204">
        <f>ROUND(I398*H398,2)</f>
        <v>0</v>
      </c>
      <c r="BL398" s="15" t="s">
        <v>117</v>
      </c>
      <c r="BM398" s="203" t="s">
        <v>730</v>
      </c>
    </row>
    <row r="399" s="2" customFormat="1">
      <c r="A399" s="36"/>
      <c r="B399" s="37"/>
      <c r="C399" s="38"/>
      <c r="D399" s="205" t="s">
        <v>119</v>
      </c>
      <c r="E399" s="38"/>
      <c r="F399" s="206" t="s">
        <v>729</v>
      </c>
      <c r="G399" s="38"/>
      <c r="H399" s="38"/>
      <c r="I399" s="207"/>
      <c r="J399" s="38"/>
      <c r="K399" s="38"/>
      <c r="L399" s="42"/>
      <c r="M399" s="208"/>
      <c r="N399" s="209"/>
      <c r="O399" s="82"/>
      <c r="P399" s="82"/>
      <c r="Q399" s="82"/>
      <c r="R399" s="82"/>
      <c r="S399" s="82"/>
      <c r="T399" s="83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5" t="s">
        <v>119</v>
      </c>
      <c r="AU399" s="15" t="s">
        <v>78</v>
      </c>
    </row>
    <row r="400" s="2" customFormat="1" ht="16.5" customHeight="1">
      <c r="A400" s="36"/>
      <c r="B400" s="37"/>
      <c r="C400" s="191" t="s">
        <v>731</v>
      </c>
      <c r="D400" s="191" t="s">
        <v>113</v>
      </c>
      <c r="E400" s="192" t="s">
        <v>732</v>
      </c>
      <c r="F400" s="193" t="s">
        <v>733</v>
      </c>
      <c r="G400" s="194" t="s">
        <v>116</v>
      </c>
      <c r="H400" s="195">
        <v>1</v>
      </c>
      <c r="I400" s="196"/>
      <c r="J400" s="197">
        <f>ROUND(I400*H400,2)</f>
        <v>0</v>
      </c>
      <c r="K400" s="198"/>
      <c r="L400" s="42"/>
      <c r="M400" s="199" t="s">
        <v>19</v>
      </c>
      <c r="N400" s="200" t="s">
        <v>42</v>
      </c>
      <c r="O400" s="82"/>
      <c r="P400" s="201">
        <f>O400*H400</f>
        <v>0</v>
      </c>
      <c r="Q400" s="201">
        <v>0</v>
      </c>
      <c r="R400" s="201">
        <f>Q400*H400</f>
        <v>0</v>
      </c>
      <c r="S400" s="201">
        <v>0</v>
      </c>
      <c r="T400" s="202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03" t="s">
        <v>117</v>
      </c>
      <c r="AT400" s="203" t="s">
        <v>113</v>
      </c>
      <c r="AU400" s="203" t="s">
        <v>78</v>
      </c>
      <c r="AY400" s="15" t="s">
        <v>112</v>
      </c>
      <c r="BE400" s="204">
        <f>IF(N400="základní",J400,0)</f>
        <v>0</v>
      </c>
      <c r="BF400" s="204">
        <f>IF(N400="snížená",J400,0)</f>
        <v>0</v>
      </c>
      <c r="BG400" s="204">
        <f>IF(N400="zákl. přenesená",J400,0)</f>
        <v>0</v>
      </c>
      <c r="BH400" s="204">
        <f>IF(N400="sníž. přenesená",J400,0)</f>
        <v>0</v>
      </c>
      <c r="BI400" s="204">
        <f>IF(N400="nulová",J400,0)</f>
        <v>0</v>
      </c>
      <c r="BJ400" s="15" t="s">
        <v>78</v>
      </c>
      <c r="BK400" s="204">
        <f>ROUND(I400*H400,2)</f>
        <v>0</v>
      </c>
      <c r="BL400" s="15" t="s">
        <v>117</v>
      </c>
      <c r="BM400" s="203" t="s">
        <v>734</v>
      </c>
    </row>
    <row r="401" s="2" customFormat="1">
      <c r="A401" s="36"/>
      <c r="B401" s="37"/>
      <c r="C401" s="38"/>
      <c r="D401" s="205" t="s">
        <v>119</v>
      </c>
      <c r="E401" s="38"/>
      <c r="F401" s="206" t="s">
        <v>733</v>
      </c>
      <c r="G401" s="38"/>
      <c r="H401" s="38"/>
      <c r="I401" s="207"/>
      <c r="J401" s="38"/>
      <c r="K401" s="38"/>
      <c r="L401" s="42"/>
      <c r="M401" s="208"/>
      <c r="N401" s="209"/>
      <c r="O401" s="82"/>
      <c r="P401" s="82"/>
      <c r="Q401" s="82"/>
      <c r="R401" s="82"/>
      <c r="S401" s="82"/>
      <c r="T401" s="83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5" t="s">
        <v>119</v>
      </c>
      <c r="AU401" s="15" t="s">
        <v>78</v>
      </c>
    </row>
    <row r="402" s="2" customFormat="1" ht="16.5" customHeight="1">
      <c r="A402" s="36"/>
      <c r="B402" s="37"/>
      <c r="C402" s="191" t="s">
        <v>735</v>
      </c>
      <c r="D402" s="191" t="s">
        <v>113</v>
      </c>
      <c r="E402" s="192" t="s">
        <v>736</v>
      </c>
      <c r="F402" s="193" t="s">
        <v>737</v>
      </c>
      <c r="G402" s="194" t="s">
        <v>116</v>
      </c>
      <c r="H402" s="195">
        <v>1</v>
      </c>
      <c r="I402" s="196"/>
      <c r="J402" s="197">
        <f>ROUND(I402*H402,2)</f>
        <v>0</v>
      </c>
      <c r="K402" s="198"/>
      <c r="L402" s="42"/>
      <c r="M402" s="199" t="s">
        <v>19</v>
      </c>
      <c r="N402" s="200" t="s">
        <v>42</v>
      </c>
      <c r="O402" s="82"/>
      <c r="P402" s="201">
        <f>O402*H402</f>
        <v>0</v>
      </c>
      <c r="Q402" s="201">
        <v>0</v>
      </c>
      <c r="R402" s="201">
        <f>Q402*H402</f>
        <v>0</v>
      </c>
      <c r="S402" s="201">
        <v>0</v>
      </c>
      <c r="T402" s="202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3" t="s">
        <v>117</v>
      </c>
      <c r="AT402" s="203" t="s">
        <v>113</v>
      </c>
      <c r="AU402" s="203" t="s">
        <v>78</v>
      </c>
      <c r="AY402" s="15" t="s">
        <v>112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15" t="s">
        <v>78</v>
      </c>
      <c r="BK402" s="204">
        <f>ROUND(I402*H402,2)</f>
        <v>0</v>
      </c>
      <c r="BL402" s="15" t="s">
        <v>117</v>
      </c>
      <c r="BM402" s="203" t="s">
        <v>738</v>
      </c>
    </row>
    <row r="403" s="2" customFormat="1">
      <c r="A403" s="36"/>
      <c r="B403" s="37"/>
      <c r="C403" s="38"/>
      <c r="D403" s="205" t="s">
        <v>119</v>
      </c>
      <c r="E403" s="38"/>
      <c r="F403" s="206" t="s">
        <v>737</v>
      </c>
      <c r="G403" s="38"/>
      <c r="H403" s="38"/>
      <c r="I403" s="207"/>
      <c r="J403" s="38"/>
      <c r="K403" s="38"/>
      <c r="L403" s="42"/>
      <c r="M403" s="211"/>
      <c r="N403" s="212"/>
      <c r="O403" s="213"/>
      <c r="P403" s="213"/>
      <c r="Q403" s="213"/>
      <c r="R403" s="213"/>
      <c r="S403" s="213"/>
      <c r="T403" s="214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5" t="s">
        <v>119</v>
      </c>
      <c r="AU403" s="15" t="s">
        <v>78</v>
      </c>
    </row>
    <row r="404" s="2" customFormat="1" ht="6.96" customHeight="1">
      <c r="A404" s="36"/>
      <c r="B404" s="57"/>
      <c r="C404" s="58"/>
      <c r="D404" s="58"/>
      <c r="E404" s="58"/>
      <c r="F404" s="58"/>
      <c r="G404" s="58"/>
      <c r="H404" s="58"/>
      <c r="I404" s="58"/>
      <c r="J404" s="58"/>
      <c r="K404" s="58"/>
      <c r="L404" s="42"/>
      <c r="M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</row>
  </sheetData>
  <sheetProtection sheet="1" autoFilter="0" formatColumns="0" formatRows="0" objects="1" scenarios="1" spinCount="100000" saltValue="+fj44kku2QZFSbuRQ3CHOtEsJ5IOaBkmp7BBXwJ4bc9jS+olSKXvmsQRLcOrvQNaI9I+7+Whqo4rWT4luDi6TA==" hashValue="NhGWSQuuyRX9WdI7ICkgYVQzyVZ1rTXYEE0ct4BMMvQpkla3JXJjC7PmlA/qqd1Qlui9V3yU7K7MFSp/NfGvsg==" algorithmName="SHA-512" password="CC35"/>
  <autoFilter ref="C87:K40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5" customWidth="1"/>
    <col min="2" max="2" width="1.667969" style="215" customWidth="1"/>
    <col min="3" max="4" width="5" style="215" customWidth="1"/>
    <col min="5" max="5" width="11.66016" style="215" customWidth="1"/>
    <col min="6" max="6" width="9.160156" style="215" customWidth="1"/>
    <col min="7" max="7" width="5" style="215" customWidth="1"/>
    <col min="8" max="8" width="77.83203" style="215" customWidth="1"/>
    <col min="9" max="10" width="20" style="215" customWidth="1"/>
    <col min="11" max="11" width="1.667969" style="215" customWidth="1"/>
  </cols>
  <sheetData>
    <row r="1" s="1" customFormat="1" ht="37.5" customHeight="1"/>
    <row r="2" s="1" customFormat="1" ht="7.5" customHeight="1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="12" customFormat="1" ht="45" customHeight="1">
      <c r="B3" s="219"/>
      <c r="C3" s="220" t="s">
        <v>739</v>
      </c>
      <c r="D3" s="220"/>
      <c r="E3" s="220"/>
      <c r="F3" s="220"/>
      <c r="G3" s="220"/>
      <c r="H3" s="220"/>
      <c r="I3" s="220"/>
      <c r="J3" s="220"/>
      <c r="K3" s="221"/>
    </row>
    <row r="4" s="1" customFormat="1" ht="25.5" customHeight="1">
      <c r="B4" s="222"/>
      <c r="C4" s="223" t="s">
        <v>740</v>
      </c>
      <c r="D4" s="223"/>
      <c r="E4" s="223"/>
      <c r="F4" s="223"/>
      <c r="G4" s="223"/>
      <c r="H4" s="223"/>
      <c r="I4" s="223"/>
      <c r="J4" s="223"/>
      <c r="K4" s="224"/>
    </row>
    <row r="5" s="1" customFormat="1" ht="5.25" customHeight="1">
      <c r="B5" s="222"/>
      <c r="C5" s="225"/>
      <c r="D5" s="225"/>
      <c r="E5" s="225"/>
      <c r="F5" s="225"/>
      <c r="G5" s="225"/>
      <c r="H5" s="225"/>
      <c r="I5" s="225"/>
      <c r="J5" s="225"/>
      <c r="K5" s="224"/>
    </row>
    <row r="6" s="1" customFormat="1" ht="15" customHeight="1">
      <c r="B6" s="222"/>
      <c r="C6" s="226" t="s">
        <v>741</v>
      </c>
      <c r="D6" s="226"/>
      <c r="E6" s="226"/>
      <c r="F6" s="226"/>
      <c r="G6" s="226"/>
      <c r="H6" s="226"/>
      <c r="I6" s="226"/>
      <c r="J6" s="226"/>
      <c r="K6" s="224"/>
    </row>
    <row r="7" s="1" customFormat="1" ht="15" customHeight="1">
      <c r="B7" s="227"/>
      <c r="C7" s="226" t="s">
        <v>742</v>
      </c>
      <c r="D7" s="226"/>
      <c r="E7" s="226"/>
      <c r="F7" s="226"/>
      <c r="G7" s="226"/>
      <c r="H7" s="226"/>
      <c r="I7" s="226"/>
      <c r="J7" s="226"/>
      <c r="K7" s="224"/>
    </row>
    <row r="8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="1" customFormat="1" ht="15" customHeight="1">
      <c r="B9" s="227"/>
      <c r="C9" s="226" t="s">
        <v>743</v>
      </c>
      <c r="D9" s="226"/>
      <c r="E9" s="226"/>
      <c r="F9" s="226"/>
      <c r="G9" s="226"/>
      <c r="H9" s="226"/>
      <c r="I9" s="226"/>
      <c r="J9" s="226"/>
      <c r="K9" s="224"/>
    </row>
    <row r="10" s="1" customFormat="1" ht="15" customHeight="1">
      <c r="B10" s="227"/>
      <c r="C10" s="226"/>
      <c r="D10" s="226" t="s">
        <v>744</v>
      </c>
      <c r="E10" s="226"/>
      <c r="F10" s="226"/>
      <c r="G10" s="226"/>
      <c r="H10" s="226"/>
      <c r="I10" s="226"/>
      <c r="J10" s="226"/>
      <c r="K10" s="224"/>
    </row>
    <row r="11" s="1" customFormat="1" ht="15" customHeight="1">
      <c r="B11" s="227"/>
      <c r="C11" s="228"/>
      <c r="D11" s="226" t="s">
        <v>745</v>
      </c>
      <c r="E11" s="226"/>
      <c r="F11" s="226"/>
      <c r="G11" s="226"/>
      <c r="H11" s="226"/>
      <c r="I11" s="226"/>
      <c r="J11" s="226"/>
      <c r="K11" s="224"/>
    </row>
    <row r="12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="1" customFormat="1" ht="15" customHeight="1">
      <c r="B13" s="227"/>
      <c r="C13" s="228"/>
      <c r="D13" s="229" t="s">
        <v>746</v>
      </c>
      <c r="E13" s="226"/>
      <c r="F13" s="226"/>
      <c r="G13" s="226"/>
      <c r="H13" s="226"/>
      <c r="I13" s="226"/>
      <c r="J13" s="226"/>
      <c r="K13" s="224"/>
    </row>
    <row r="14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="1" customFormat="1" ht="15" customHeight="1">
      <c r="B15" s="227"/>
      <c r="C15" s="228"/>
      <c r="D15" s="226" t="s">
        <v>747</v>
      </c>
      <c r="E15" s="226"/>
      <c r="F15" s="226"/>
      <c r="G15" s="226"/>
      <c r="H15" s="226"/>
      <c r="I15" s="226"/>
      <c r="J15" s="226"/>
      <c r="K15" s="224"/>
    </row>
    <row r="16" s="1" customFormat="1" ht="15" customHeight="1">
      <c r="B16" s="227"/>
      <c r="C16" s="228"/>
      <c r="D16" s="226" t="s">
        <v>748</v>
      </c>
      <c r="E16" s="226"/>
      <c r="F16" s="226"/>
      <c r="G16" s="226"/>
      <c r="H16" s="226"/>
      <c r="I16" s="226"/>
      <c r="J16" s="226"/>
      <c r="K16" s="224"/>
    </row>
    <row r="17" s="1" customFormat="1" ht="15" customHeight="1">
      <c r="B17" s="227"/>
      <c r="C17" s="228"/>
      <c r="D17" s="226" t="s">
        <v>749</v>
      </c>
      <c r="E17" s="226"/>
      <c r="F17" s="226"/>
      <c r="G17" s="226"/>
      <c r="H17" s="226"/>
      <c r="I17" s="226"/>
      <c r="J17" s="226"/>
      <c r="K17" s="224"/>
    </row>
    <row r="18" s="1" customFormat="1" ht="15" customHeight="1">
      <c r="B18" s="227"/>
      <c r="C18" s="228"/>
      <c r="D18" s="228"/>
      <c r="E18" s="230" t="s">
        <v>77</v>
      </c>
      <c r="F18" s="226" t="s">
        <v>750</v>
      </c>
      <c r="G18" s="226"/>
      <c r="H18" s="226"/>
      <c r="I18" s="226"/>
      <c r="J18" s="226"/>
      <c r="K18" s="224"/>
    </row>
    <row r="19" s="1" customFormat="1" ht="15" customHeight="1">
      <c r="B19" s="227"/>
      <c r="C19" s="228"/>
      <c r="D19" s="228"/>
      <c r="E19" s="230" t="s">
        <v>751</v>
      </c>
      <c r="F19" s="226" t="s">
        <v>752</v>
      </c>
      <c r="G19" s="226"/>
      <c r="H19" s="226"/>
      <c r="I19" s="226"/>
      <c r="J19" s="226"/>
      <c r="K19" s="224"/>
    </row>
    <row r="20" s="1" customFormat="1" ht="15" customHeight="1">
      <c r="B20" s="227"/>
      <c r="C20" s="228"/>
      <c r="D20" s="228"/>
      <c r="E20" s="230" t="s">
        <v>753</v>
      </c>
      <c r="F20" s="226" t="s">
        <v>754</v>
      </c>
      <c r="G20" s="226"/>
      <c r="H20" s="226"/>
      <c r="I20" s="226"/>
      <c r="J20" s="226"/>
      <c r="K20" s="224"/>
    </row>
    <row r="21" s="1" customFormat="1" ht="15" customHeight="1">
      <c r="B21" s="227"/>
      <c r="C21" s="228"/>
      <c r="D21" s="228"/>
      <c r="E21" s="230" t="s">
        <v>755</v>
      </c>
      <c r="F21" s="226" t="s">
        <v>756</v>
      </c>
      <c r="G21" s="226"/>
      <c r="H21" s="226"/>
      <c r="I21" s="226"/>
      <c r="J21" s="226"/>
      <c r="K21" s="224"/>
    </row>
    <row r="22" s="1" customFormat="1" ht="15" customHeight="1">
      <c r="B22" s="227"/>
      <c r="C22" s="228"/>
      <c r="D22" s="228"/>
      <c r="E22" s="230" t="s">
        <v>757</v>
      </c>
      <c r="F22" s="226" t="s">
        <v>758</v>
      </c>
      <c r="G22" s="226"/>
      <c r="H22" s="226"/>
      <c r="I22" s="226"/>
      <c r="J22" s="226"/>
      <c r="K22" s="224"/>
    </row>
    <row r="23" s="1" customFormat="1" ht="15" customHeight="1">
      <c r="B23" s="227"/>
      <c r="C23" s="228"/>
      <c r="D23" s="228"/>
      <c r="E23" s="230" t="s">
        <v>759</v>
      </c>
      <c r="F23" s="226" t="s">
        <v>760</v>
      </c>
      <c r="G23" s="226"/>
      <c r="H23" s="226"/>
      <c r="I23" s="226"/>
      <c r="J23" s="226"/>
      <c r="K23" s="224"/>
    </row>
    <row r="24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="1" customFormat="1" ht="15" customHeight="1">
      <c r="B25" s="227"/>
      <c r="C25" s="226" t="s">
        <v>761</v>
      </c>
      <c r="D25" s="226"/>
      <c r="E25" s="226"/>
      <c r="F25" s="226"/>
      <c r="G25" s="226"/>
      <c r="H25" s="226"/>
      <c r="I25" s="226"/>
      <c r="J25" s="226"/>
      <c r="K25" s="224"/>
    </row>
    <row r="26" s="1" customFormat="1" ht="15" customHeight="1">
      <c r="B26" s="227"/>
      <c r="C26" s="226" t="s">
        <v>762</v>
      </c>
      <c r="D26" s="226"/>
      <c r="E26" s="226"/>
      <c r="F26" s="226"/>
      <c r="G26" s="226"/>
      <c r="H26" s="226"/>
      <c r="I26" s="226"/>
      <c r="J26" s="226"/>
      <c r="K26" s="224"/>
    </row>
    <row r="27" s="1" customFormat="1" ht="15" customHeight="1">
      <c r="B27" s="227"/>
      <c r="C27" s="226"/>
      <c r="D27" s="226" t="s">
        <v>763</v>
      </c>
      <c r="E27" s="226"/>
      <c r="F27" s="226"/>
      <c r="G27" s="226"/>
      <c r="H27" s="226"/>
      <c r="I27" s="226"/>
      <c r="J27" s="226"/>
      <c r="K27" s="224"/>
    </row>
    <row r="28" s="1" customFormat="1" ht="15" customHeight="1">
      <c r="B28" s="227"/>
      <c r="C28" s="228"/>
      <c r="D28" s="226" t="s">
        <v>764</v>
      </c>
      <c r="E28" s="226"/>
      <c r="F28" s="226"/>
      <c r="G28" s="226"/>
      <c r="H28" s="226"/>
      <c r="I28" s="226"/>
      <c r="J28" s="226"/>
      <c r="K28" s="224"/>
    </row>
    <row r="29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="1" customFormat="1" ht="15" customHeight="1">
      <c r="B30" s="227"/>
      <c r="C30" s="228"/>
      <c r="D30" s="226" t="s">
        <v>765</v>
      </c>
      <c r="E30" s="226"/>
      <c r="F30" s="226"/>
      <c r="G30" s="226"/>
      <c r="H30" s="226"/>
      <c r="I30" s="226"/>
      <c r="J30" s="226"/>
      <c r="K30" s="224"/>
    </row>
    <row r="31" s="1" customFormat="1" ht="15" customHeight="1">
      <c r="B31" s="227"/>
      <c r="C31" s="228"/>
      <c r="D31" s="226" t="s">
        <v>766</v>
      </c>
      <c r="E31" s="226"/>
      <c r="F31" s="226"/>
      <c r="G31" s="226"/>
      <c r="H31" s="226"/>
      <c r="I31" s="226"/>
      <c r="J31" s="226"/>
      <c r="K31" s="224"/>
    </row>
    <row r="32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="1" customFormat="1" ht="15" customHeight="1">
      <c r="B33" s="227"/>
      <c r="C33" s="228"/>
      <c r="D33" s="226" t="s">
        <v>767</v>
      </c>
      <c r="E33" s="226"/>
      <c r="F33" s="226"/>
      <c r="G33" s="226"/>
      <c r="H33" s="226"/>
      <c r="I33" s="226"/>
      <c r="J33" s="226"/>
      <c r="K33" s="224"/>
    </row>
    <row r="34" s="1" customFormat="1" ht="15" customHeight="1">
      <c r="B34" s="227"/>
      <c r="C34" s="228"/>
      <c r="D34" s="226" t="s">
        <v>768</v>
      </c>
      <c r="E34" s="226"/>
      <c r="F34" s="226"/>
      <c r="G34" s="226"/>
      <c r="H34" s="226"/>
      <c r="I34" s="226"/>
      <c r="J34" s="226"/>
      <c r="K34" s="224"/>
    </row>
    <row r="35" s="1" customFormat="1" ht="15" customHeight="1">
      <c r="B35" s="227"/>
      <c r="C35" s="228"/>
      <c r="D35" s="226" t="s">
        <v>769</v>
      </c>
      <c r="E35" s="226"/>
      <c r="F35" s="226"/>
      <c r="G35" s="226"/>
      <c r="H35" s="226"/>
      <c r="I35" s="226"/>
      <c r="J35" s="226"/>
      <c r="K35" s="224"/>
    </row>
    <row r="36" s="1" customFormat="1" ht="15" customHeight="1">
      <c r="B36" s="227"/>
      <c r="C36" s="228"/>
      <c r="D36" s="226"/>
      <c r="E36" s="229" t="s">
        <v>98</v>
      </c>
      <c r="F36" s="226"/>
      <c r="G36" s="226" t="s">
        <v>770</v>
      </c>
      <c r="H36" s="226"/>
      <c r="I36" s="226"/>
      <c r="J36" s="226"/>
      <c r="K36" s="224"/>
    </row>
    <row r="37" s="1" customFormat="1" ht="30.75" customHeight="1">
      <c r="B37" s="227"/>
      <c r="C37" s="228"/>
      <c r="D37" s="226"/>
      <c r="E37" s="229" t="s">
        <v>771</v>
      </c>
      <c r="F37" s="226"/>
      <c r="G37" s="226" t="s">
        <v>772</v>
      </c>
      <c r="H37" s="226"/>
      <c r="I37" s="226"/>
      <c r="J37" s="226"/>
      <c r="K37" s="224"/>
    </row>
    <row r="38" s="1" customFormat="1" ht="15" customHeight="1">
      <c r="B38" s="227"/>
      <c r="C38" s="228"/>
      <c r="D38" s="226"/>
      <c r="E38" s="229" t="s">
        <v>52</v>
      </c>
      <c r="F38" s="226"/>
      <c r="G38" s="226" t="s">
        <v>773</v>
      </c>
      <c r="H38" s="226"/>
      <c r="I38" s="226"/>
      <c r="J38" s="226"/>
      <c r="K38" s="224"/>
    </row>
    <row r="39" s="1" customFormat="1" ht="15" customHeight="1">
      <c r="B39" s="227"/>
      <c r="C39" s="228"/>
      <c r="D39" s="226"/>
      <c r="E39" s="229" t="s">
        <v>53</v>
      </c>
      <c r="F39" s="226"/>
      <c r="G39" s="226" t="s">
        <v>774</v>
      </c>
      <c r="H39" s="226"/>
      <c r="I39" s="226"/>
      <c r="J39" s="226"/>
      <c r="K39" s="224"/>
    </row>
    <row r="40" s="1" customFormat="1" ht="15" customHeight="1">
      <c r="B40" s="227"/>
      <c r="C40" s="228"/>
      <c r="D40" s="226"/>
      <c r="E40" s="229" t="s">
        <v>99</v>
      </c>
      <c r="F40" s="226"/>
      <c r="G40" s="226" t="s">
        <v>775</v>
      </c>
      <c r="H40" s="226"/>
      <c r="I40" s="226"/>
      <c r="J40" s="226"/>
      <c r="K40" s="224"/>
    </row>
    <row r="41" s="1" customFormat="1" ht="15" customHeight="1">
      <c r="B41" s="227"/>
      <c r="C41" s="228"/>
      <c r="D41" s="226"/>
      <c r="E41" s="229" t="s">
        <v>100</v>
      </c>
      <c r="F41" s="226"/>
      <c r="G41" s="226" t="s">
        <v>776</v>
      </c>
      <c r="H41" s="226"/>
      <c r="I41" s="226"/>
      <c r="J41" s="226"/>
      <c r="K41" s="224"/>
    </row>
    <row r="42" s="1" customFormat="1" ht="15" customHeight="1">
      <c r="B42" s="227"/>
      <c r="C42" s="228"/>
      <c r="D42" s="226"/>
      <c r="E42" s="229" t="s">
        <v>777</v>
      </c>
      <c r="F42" s="226"/>
      <c r="G42" s="226" t="s">
        <v>778</v>
      </c>
      <c r="H42" s="226"/>
      <c r="I42" s="226"/>
      <c r="J42" s="226"/>
      <c r="K42" s="224"/>
    </row>
    <row r="43" s="1" customFormat="1" ht="15" customHeight="1">
      <c r="B43" s="227"/>
      <c r="C43" s="228"/>
      <c r="D43" s="226"/>
      <c r="E43" s="229"/>
      <c r="F43" s="226"/>
      <c r="G43" s="226" t="s">
        <v>779</v>
      </c>
      <c r="H43" s="226"/>
      <c r="I43" s="226"/>
      <c r="J43" s="226"/>
      <c r="K43" s="224"/>
    </row>
    <row r="44" s="1" customFormat="1" ht="15" customHeight="1">
      <c r="B44" s="227"/>
      <c r="C44" s="228"/>
      <c r="D44" s="226"/>
      <c r="E44" s="229" t="s">
        <v>780</v>
      </c>
      <c r="F44" s="226"/>
      <c r="G44" s="226" t="s">
        <v>781</v>
      </c>
      <c r="H44" s="226"/>
      <c r="I44" s="226"/>
      <c r="J44" s="226"/>
      <c r="K44" s="224"/>
    </row>
    <row r="45" s="1" customFormat="1" ht="15" customHeight="1">
      <c r="B45" s="227"/>
      <c r="C45" s="228"/>
      <c r="D45" s="226"/>
      <c r="E45" s="229" t="s">
        <v>102</v>
      </c>
      <c r="F45" s="226"/>
      <c r="G45" s="226" t="s">
        <v>782</v>
      </c>
      <c r="H45" s="226"/>
      <c r="I45" s="226"/>
      <c r="J45" s="226"/>
      <c r="K45" s="224"/>
    </row>
    <row r="46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="1" customFormat="1" ht="15" customHeight="1">
      <c r="B47" s="227"/>
      <c r="C47" s="228"/>
      <c r="D47" s="226" t="s">
        <v>783</v>
      </c>
      <c r="E47" s="226"/>
      <c r="F47" s="226"/>
      <c r="G47" s="226"/>
      <c r="H47" s="226"/>
      <c r="I47" s="226"/>
      <c r="J47" s="226"/>
      <c r="K47" s="224"/>
    </row>
    <row r="48" s="1" customFormat="1" ht="15" customHeight="1">
      <c r="B48" s="227"/>
      <c r="C48" s="228"/>
      <c r="D48" s="228"/>
      <c r="E48" s="226" t="s">
        <v>784</v>
      </c>
      <c r="F48" s="226"/>
      <c r="G48" s="226"/>
      <c r="H48" s="226"/>
      <c r="I48" s="226"/>
      <c r="J48" s="226"/>
      <c r="K48" s="224"/>
    </row>
    <row r="49" s="1" customFormat="1" ht="15" customHeight="1">
      <c r="B49" s="227"/>
      <c r="C49" s="228"/>
      <c r="D49" s="228"/>
      <c r="E49" s="226" t="s">
        <v>785</v>
      </c>
      <c r="F49" s="226"/>
      <c r="G49" s="226"/>
      <c r="H49" s="226"/>
      <c r="I49" s="226"/>
      <c r="J49" s="226"/>
      <c r="K49" s="224"/>
    </row>
    <row r="50" s="1" customFormat="1" ht="15" customHeight="1">
      <c r="B50" s="227"/>
      <c r="C50" s="228"/>
      <c r="D50" s="228"/>
      <c r="E50" s="226" t="s">
        <v>786</v>
      </c>
      <c r="F50" s="226"/>
      <c r="G50" s="226"/>
      <c r="H50" s="226"/>
      <c r="I50" s="226"/>
      <c r="J50" s="226"/>
      <c r="K50" s="224"/>
    </row>
    <row r="51" s="1" customFormat="1" ht="15" customHeight="1">
      <c r="B51" s="227"/>
      <c r="C51" s="228"/>
      <c r="D51" s="226" t="s">
        <v>787</v>
      </c>
      <c r="E51" s="226"/>
      <c r="F51" s="226"/>
      <c r="G51" s="226"/>
      <c r="H51" s="226"/>
      <c r="I51" s="226"/>
      <c r="J51" s="226"/>
      <c r="K51" s="224"/>
    </row>
    <row r="52" s="1" customFormat="1" ht="25.5" customHeight="1">
      <c r="B52" s="222"/>
      <c r="C52" s="223" t="s">
        <v>788</v>
      </c>
      <c r="D52" s="223"/>
      <c r="E52" s="223"/>
      <c r="F52" s="223"/>
      <c r="G52" s="223"/>
      <c r="H52" s="223"/>
      <c r="I52" s="223"/>
      <c r="J52" s="223"/>
      <c r="K52" s="224"/>
    </row>
    <row r="53" s="1" customFormat="1" ht="5.25" customHeight="1">
      <c r="B53" s="222"/>
      <c r="C53" s="225"/>
      <c r="D53" s="225"/>
      <c r="E53" s="225"/>
      <c r="F53" s="225"/>
      <c r="G53" s="225"/>
      <c r="H53" s="225"/>
      <c r="I53" s="225"/>
      <c r="J53" s="225"/>
      <c r="K53" s="224"/>
    </row>
    <row r="54" s="1" customFormat="1" ht="15" customHeight="1">
      <c r="B54" s="222"/>
      <c r="C54" s="226" t="s">
        <v>789</v>
      </c>
      <c r="D54" s="226"/>
      <c r="E54" s="226"/>
      <c r="F54" s="226"/>
      <c r="G54" s="226"/>
      <c r="H54" s="226"/>
      <c r="I54" s="226"/>
      <c r="J54" s="226"/>
      <c r="K54" s="224"/>
    </row>
    <row r="55" s="1" customFormat="1" ht="15" customHeight="1">
      <c r="B55" s="222"/>
      <c r="C55" s="226" t="s">
        <v>790</v>
      </c>
      <c r="D55" s="226"/>
      <c r="E55" s="226"/>
      <c r="F55" s="226"/>
      <c r="G55" s="226"/>
      <c r="H55" s="226"/>
      <c r="I55" s="226"/>
      <c r="J55" s="226"/>
      <c r="K55" s="224"/>
    </row>
    <row r="56" s="1" customFormat="1" ht="12.75" customHeight="1">
      <c r="B56" s="222"/>
      <c r="C56" s="226"/>
      <c r="D56" s="226"/>
      <c r="E56" s="226"/>
      <c r="F56" s="226"/>
      <c r="G56" s="226"/>
      <c r="H56" s="226"/>
      <c r="I56" s="226"/>
      <c r="J56" s="226"/>
      <c r="K56" s="224"/>
    </row>
    <row r="57" s="1" customFormat="1" ht="15" customHeight="1">
      <c r="B57" s="222"/>
      <c r="C57" s="226" t="s">
        <v>791</v>
      </c>
      <c r="D57" s="226"/>
      <c r="E57" s="226"/>
      <c r="F57" s="226"/>
      <c r="G57" s="226"/>
      <c r="H57" s="226"/>
      <c r="I57" s="226"/>
      <c r="J57" s="226"/>
      <c r="K57" s="224"/>
    </row>
    <row r="58" s="1" customFormat="1" ht="15" customHeight="1">
      <c r="B58" s="222"/>
      <c r="C58" s="228"/>
      <c r="D58" s="226" t="s">
        <v>792</v>
      </c>
      <c r="E58" s="226"/>
      <c r="F58" s="226"/>
      <c r="G58" s="226"/>
      <c r="H58" s="226"/>
      <c r="I58" s="226"/>
      <c r="J58" s="226"/>
      <c r="K58" s="224"/>
    </row>
    <row r="59" s="1" customFormat="1" ht="15" customHeight="1">
      <c r="B59" s="222"/>
      <c r="C59" s="228"/>
      <c r="D59" s="226" t="s">
        <v>793</v>
      </c>
      <c r="E59" s="226"/>
      <c r="F59" s="226"/>
      <c r="G59" s="226"/>
      <c r="H59" s="226"/>
      <c r="I59" s="226"/>
      <c r="J59" s="226"/>
      <c r="K59" s="224"/>
    </row>
    <row r="60" s="1" customFormat="1" ht="15" customHeight="1">
      <c r="B60" s="222"/>
      <c r="C60" s="228"/>
      <c r="D60" s="226" t="s">
        <v>794</v>
      </c>
      <c r="E60" s="226"/>
      <c r="F60" s="226"/>
      <c r="G60" s="226"/>
      <c r="H60" s="226"/>
      <c r="I60" s="226"/>
      <c r="J60" s="226"/>
      <c r="K60" s="224"/>
    </row>
    <row r="61" s="1" customFormat="1" ht="15" customHeight="1">
      <c r="B61" s="222"/>
      <c r="C61" s="228"/>
      <c r="D61" s="226" t="s">
        <v>795</v>
      </c>
      <c r="E61" s="226"/>
      <c r="F61" s="226"/>
      <c r="G61" s="226"/>
      <c r="H61" s="226"/>
      <c r="I61" s="226"/>
      <c r="J61" s="226"/>
      <c r="K61" s="224"/>
    </row>
    <row r="62" s="1" customFormat="1" ht="15" customHeight="1">
      <c r="B62" s="222"/>
      <c r="C62" s="228"/>
      <c r="D62" s="231" t="s">
        <v>796</v>
      </c>
      <c r="E62" s="231"/>
      <c r="F62" s="231"/>
      <c r="G62" s="231"/>
      <c r="H62" s="231"/>
      <c r="I62" s="231"/>
      <c r="J62" s="231"/>
      <c r="K62" s="224"/>
    </row>
    <row r="63" s="1" customFormat="1" ht="15" customHeight="1">
      <c r="B63" s="222"/>
      <c r="C63" s="228"/>
      <c r="D63" s="226" t="s">
        <v>797</v>
      </c>
      <c r="E63" s="226"/>
      <c r="F63" s="226"/>
      <c r="G63" s="226"/>
      <c r="H63" s="226"/>
      <c r="I63" s="226"/>
      <c r="J63" s="226"/>
      <c r="K63" s="224"/>
    </row>
    <row r="64" s="1" customFormat="1" ht="12.75" customHeight="1">
      <c r="B64" s="222"/>
      <c r="C64" s="228"/>
      <c r="D64" s="228"/>
      <c r="E64" s="232"/>
      <c r="F64" s="228"/>
      <c r="G64" s="228"/>
      <c r="H64" s="228"/>
      <c r="I64" s="228"/>
      <c r="J64" s="228"/>
      <c r="K64" s="224"/>
    </row>
    <row r="65" s="1" customFormat="1" ht="15" customHeight="1">
      <c r="B65" s="222"/>
      <c r="C65" s="228"/>
      <c r="D65" s="226" t="s">
        <v>798</v>
      </c>
      <c r="E65" s="226"/>
      <c r="F65" s="226"/>
      <c r="G65" s="226"/>
      <c r="H65" s="226"/>
      <c r="I65" s="226"/>
      <c r="J65" s="226"/>
      <c r="K65" s="224"/>
    </row>
    <row r="66" s="1" customFormat="1" ht="15" customHeight="1">
      <c r="B66" s="222"/>
      <c r="C66" s="228"/>
      <c r="D66" s="231" t="s">
        <v>799</v>
      </c>
      <c r="E66" s="231"/>
      <c r="F66" s="231"/>
      <c r="G66" s="231"/>
      <c r="H66" s="231"/>
      <c r="I66" s="231"/>
      <c r="J66" s="231"/>
      <c r="K66" s="224"/>
    </row>
    <row r="67" s="1" customFormat="1" ht="15" customHeight="1">
      <c r="B67" s="222"/>
      <c r="C67" s="228"/>
      <c r="D67" s="226" t="s">
        <v>800</v>
      </c>
      <c r="E67" s="226"/>
      <c r="F67" s="226"/>
      <c r="G67" s="226"/>
      <c r="H67" s="226"/>
      <c r="I67" s="226"/>
      <c r="J67" s="226"/>
      <c r="K67" s="224"/>
    </row>
    <row r="68" s="1" customFormat="1" ht="15" customHeight="1">
      <c r="B68" s="222"/>
      <c r="C68" s="228"/>
      <c r="D68" s="226" t="s">
        <v>801</v>
      </c>
      <c r="E68" s="226"/>
      <c r="F68" s="226"/>
      <c r="G68" s="226"/>
      <c r="H68" s="226"/>
      <c r="I68" s="226"/>
      <c r="J68" s="226"/>
      <c r="K68" s="224"/>
    </row>
    <row r="69" s="1" customFormat="1" ht="15" customHeight="1">
      <c r="B69" s="222"/>
      <c r="C69" s="228"/>
      <c r="D69" s="226" t="s">
        <v>802</v>
      </c>
      <c r="E69" s="226"/>
      <c r="F69" s="226"/>
      <c r="G69" s="226"/>
      <c r="H69" s="226"/>
      <c r="I69" s="226"/>
      <c r="J69" s="226"/>
      <c r="K69" s="224"/>
    </row>
    <row r="70" s="1" customFormat="1" ht="15" customHeight="1">
      <c r="B70" s="222"/>
      <c r="C70" s="228"/>
      <c r="D70" s="226" t="s">
        <v>803</v>
      </c>
      <c r="E70" s="226"/>
      <c r="F70" s="226"/>
      <c r="G70" s="226"/>
      <c r="H70" s="226"/>
      <c r="I70" s="226"/>
      <c r="J70" s="226"/>
      <c r="K70" s="224"/>
    </row>
    <row r="7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="1" customFormat="1" ht="45" customHeight="1">
      <c r="B75" s="241"/>
      <c r="C75" s="242" t="s">
        <v>804</v>
      </c>
      <c r="D75" s="242"/>
      <c r="E75" s="242"/>
      <c r="F75" s="242"/>
      <c r="G75" s="242"/>
      <c r="H75" s="242"/>
      <c r="I75" s="242"/>
      <c r="J75" s="242"/>
      <c r="K75" s="243"/>
    </row>
    <row r="76" s="1" customFormat="1" ht="17.25" customHeight="1">
      <c r="B76" s="241"/>
      <c r="C76" s="244" t="s">
        <v>805</v>
      </c>
      <c r="D76" s="244"/>
      <c r="E76" s="244"/>
      <c r="F76" s="244" t="s">
        <v>806</v>
      </c>
      <c r="G76" s="245"/>
      <c r="H76" s="244" t="s">
        <v>53</v>
      </c>
      <c r="I76" s="244" t="s">
        <v>56</v>
      </c>
      <c r="J76" s="244" t="s">
        <v>807</v>
      </c>
      <c r="K76" s="243"/>
    </row>
    <row r="77" s="1" customFormat="1" ht="17.25" customHeight="1">
      <c r="B77" s="241"/>
      <c r="C77" s="246" t="s">
        <v>808</v>
      </c>
      <c r="D77" s="246"/>
      <c r="E77" s="246"/>
      <c r="F77" s="247" t="s">
        <v>809</v>
      </c>
      <c r="G77" s="248"/>
      <c r="H77" s="246"/>
      <c r="I77" s="246"/>
      <c r="J77" s="246" t="s">
        <v>810</v>
      </c>
      <c r="K77" s="243"/>
    </row>
    <row r="78" s="1" customFormat="1" ht="5.25" customHeight="1">
      <c r="B78" s="241"/>
      <c r="C78" s="249"/>
      <c r="D78" s="249"/>
      <c r="E78" s="249"/>
      <c r="F78" s="249"/>
      <c r="G78" s="250"/>
      <c r="H78" s="249"/>
      <c r="I78" s="249"/>
      <c r="J78" s="249"/>
      <c r="K78" s="243"/>
    </row>
    <row r="79" s="1" customFormat="1" ht="15" customHeight="1">
      <c r="B79" s="241"/>
      <c r="C79" s="229" t="s">
        <v>52</v>
      </c>
      <c r="D79" s="251"/>
      <c r="E79" s="251"/>
      <c r="F79" s="252" t="s">
        <v>811</v>
      </c>
      <c r="G79" s="253"/>
      <c r="H79" s="229" t="s">
        <v>812</v>
      </c>
      <c r="I79" s="229" t="s">
        <v>813</v>
      </c>
      <c r="J79" s="229">
        <v>20</v>
      </c>
      <c r="K79" s="243"/>
    </row>
    <row r="80" s="1" customFormat="1" ht="15" customHeight="1">
      <c r="B80" s="241"/>
      <c r="C80" s="229" t="s">
        <v>814</v>
      </c>
      <c r="D80" s="229"/>
      <c r="E80" s="229"/>
      <c r="F80" s="252" t="s">
        <v>811</v>
      </c>
      <c r="G80" s="253"/>
      <c r="H80" s="229" t="s">
        <v>815</v>
      </c>
      <c r="I80" s="229" t="s">
        <v>813</v>
      </c>
      <c r="J80" s="229">
        <v>120</v>
      </c>
      <c r="K80" s="243"/>
    </row>
    <row r="81" s="1" customFormat="1" ht="15" customHeight="1">
      <c r="B81" s="254"/>
      <c r="C81" s="229" t="s">
        <v>816</v>
      </c>
      <c r="D81" s="229"/>
      <c r="E81" s="229"/>
      <c r="F81" s="252" t="s">
        <v>817</v>
      </c>
      <c r="G81" s="253"/>
      <c r="H81" s="229" t="s">
        <v>818</v>
      </c>
      <c r="I81" s="229" t="s">
        <v>813</v>
      </c>
      <c r="J81" s="229">
        <v>50</v>
      </c>
      <c r="K81" s="243"/>
    </row>
    <row r="82" s="1" customFormat="1" ht="15" customHeight="1">
      <c r="B82" s="254"/>
      <c r="C82" s="229" t="s">
        <v>819</v>
      </c>
      <c r="D82" s="229"/>
      <c r="E82" s="229"/>
      <c r="F82" s="252" t="s">
        <v>811</v>
      </c>
      <c r="G82" s="253"/>
      <c r="H82" s="229" t="s">
        <v>820</v>
      </c>
      <c r="I82" s="229" t="s">
        <v>821</v>
      </c>
      <c r="J82" s="229"/>
      <c r="K82" s="243"/>
    </row>
    <row r="83" s="1" customFormat="1" ht="15" customHeight="1">
      <c r="B83" s="254"/>
      <c r="C83" s="255" t="s">
        <v>822</v>
      </c>
      <c r="D83" s="255"/>
      <c r="E83" s="255"/>
      <c r="F83" s="256" t="s">
        <v>817</v>
      </c>
      <c r="G83" s="255"/>
      <c r="H83" s="255" t="s">
        <v>823</v>
      </c>
      <c r="I83" s="255" t="s">
        <v>813</v>
      </c>
      <c r="J83" s="255">
        <v>15</v>
      </c>
      <c r="K83" s="243"/>
    </row>
    <row r="84" s="1" customFormat="1" ht="15" customHeight="1">
      <c r="B84" s="254"/>
      <c r="C84" s="255" t="s">
        <v>824</v>
      </c>
      <c r="D84" s="255"/>
      <c r="E84" s="255"/>
      <c r="F84" s="256" t="s">
        <v>817</v>
      </c>
      <c r="G84" s="255"/>
      <c r="H84" s="255" t="s">
        <v>825</v>
      </c>
      <c r="I84" s="255" t="s">
        <v>813</v>
      </c>
      <c r="J84" s="255">
        <v>15</v>
      </c>
      <c r="K84" s="243"/>
    </row>
    <row r="85" s="1" customFormat="1" ht="15" customHeight="1">
      <c r="B85" s="254"/>
      <c r="C85" s="255" t="s">
        <v>826</v>
      </c>
      <c r="D85" s="255"/>
      <c r="E85" s="255"/>
      <c r="F85" s="256" t="s">
        <v>817</v>
      </c>
      <c r="G85" s="255"/>
      <c r="H85" s="255" t="s">
        <v>827</v>
      </c>
      <c r="I85" s="255" t="s">
        <v>813</v>
      </c>
      <c r="J85" s="255">
        <v>20</v>
      </c>
      <c r="K85" s="243"/>
    </row>
    <row r="86" s="1" customFormat="1" ht="15" customHeight="1">
      <c r="B86" s="254"/>
      <c r="C86" s="255" t="s">
        <v>828</v>
      </c>
      <c r="D86" s="255"/>
      <c r="E86" s="255"/>
      <c r="F86" s="256" t="s">
        <v>817</v>
      </c>
      <c r="G86" s="255"/>
      <c r="H86" s="255" t="s">
        <v>829</v>
      </c>
      <c r="I86" s="255" t="s">
        <v>813</v>
      </c>
      <c r="J86" s="255">
        <v>20</v>
      </c>
      <c r="K86" s="243"/>
    </row>
    <row r="87" s="1" customFormat="1" ht="15" customHeight="1">
      <c r="B87" s="254"/>
      <c r="C87" s="229" t="s">
        <v>830</v>
      </c>
      <c r="D87" s="229"/>
      <c r="E87" s="229"/>
      <c r="F87" s="252" t="s">
        <v>817</v>
      </c>
      <c r="G87" s="253"/>
      <c r="H87" s="229" t="s">
        <v>831</v>
      </c>
      <c r="I87" s="229" t="s">
        <v>813</v>
      </c>
      <c r="J87" s="229">
        <v>50</v>
      </c>
      <c r="K87" s="243"/>
    </row>
    <row r="88" s="1" customFormat="1" ht="15" customHeight="1">
      <c r="B88" s="254"/>
      <c r="C88" s="229" t="s">
        <v>832</v>
      </c>
      <c r="D88" s="229"/>
      <c r="E88" s="229"/>
      <c r="F88" s="252" t="s">
        <v>817</v>
      </c>
      <c r="G88" s="253"/>
      <c r="H88" s="229" t="s">
        <v>833</v>
      </c>
      <c r="I88" s="229" t="s">
        <v>813</v>
      </c>
      <c r="J88" s="229">
        <v>20</v>
      </c>
      <c r="K88" s="243"/>
    </row>
    <row r="89" s="1" customFormat="1" ht="15" customHeight="1">
      <c r="B89" s="254"/>
      <c r="C89" s="229" t="s">
        <v>834</v>
      </c>
      <c r="D89" s="229"/>
      <c r="E89" s="229"/>
      <c r="F89" s="252" t="s">
        <v>817</v>
      </c>
      <c r="G89" s="253"/>
      <c r="H89" s="229" t="s">
        <v>835</v>
      </c>
      <c r="I89" s="229" t="s">
        <v>813</v>
      </c>
      <c r="J89" s="229">
        <v>20</v>
      </c>
      <c r="K89" s="243"/>
    </row>
    <row r="90" s="1" customFormat="1" ht="15" customHeight="1">
      <c r="B90" s="254"/>
      <c r="C90" s="229" t="s">
        <v>836</v>
      </c>
      <c r="D90" s="229"/>
      <c r="E90" s="229"/>
      <c r="F90" s="252" t="s">
        <v>817</v>
      </c>
      <c r="G90" s="253"/>
      <c r="H90" s="229" t="s">
        <v>837</v>
      </c>
      <c r="I90" s="229" t="s">
        <v>813</v>
      </c>
      <c r="J90" s="229">
        <v>50</v>
      </c>
      <c r="K90" s="243"/>
    </row>
    <row r="91" s="1" customFormat="1" ht="15" customHeight="1">
      <c r="B91" s="254"/>
      <c r="C91" s="229" t="s">
        <v>838</v>
      </c>
      <c r="D91" s="229"/>
      <c r="E91" s="229"/>
      <c r="F91" s="252" t="s">
        <v>817</v>
      </c>
      <c r="G91" s="253"/>
      <c r="H91" s="229" t="s">
        <v>838</v>
      </c>
      <c r="I91" s="229" t="s">
        <v>813</v>
      </c>
      <c r="J91" s="229">
        <v>50</v>
      </c>
      <c r="K91" s="243"/>
    </row>
    <row r="92" s="1" customFormat="1" ht="15" customHeight="1">
      <c r="B92" s="254"/>
      <c r="C92" s="229" t="s">
        <v>839</v>
      </c>
      <c r="D92" s="229"/>
      <c r="E92" s="229"/>
      <c r="F92" s="252" t="s">
        <v>817</v>
      </c>
      <c r="G92" s="253"/>
      <c r="H92" s="229" t="s">
        <v>840</v>
      </c>
      <c r="I92" s="229" t="s">
        <v>813</v>
      </c>
      <c r="J92" s="229">
        <v>255</v>
      </c>
      <c r="K92" s="243"/>
    </row>
    <row r="93" s="1" customFormat="1" ht="15" customHeight="1">
      <c r="B93" s="254"/>
      <c r="C93" s="229" t="s">
        <v>841</v>
      </c>
      <c r="D93" s="229"/>
      <c r="E93" s="229"/>
      <c r="F93" s="252" t="s">
        <v>811</v>
      </c>
      <c r="G93" s="253"/>
      <c r="H93" s="229" t="s">
        <v>842</v>
      </c>
      <c r="I93" s="229" t="s">
        <v>843</v>
      </c>
      <c r="J93" s="229"/>
      <c r="K93" s="243"/>
    </row>
    <row r="94" s="1" customFormat="1" ht="15" customHeight="1">
      <c r="B94" s="254"/>
      <c r="C94" s="229" t="s">
        <v>844</v>
      </c>
      <c r="D94" s="229"/>
      <c r="E94" s="229"/>
      <c r="F94" s="252" t="s">
        <v>811</v>
      </c>
      <c r="G94" s="253"/>
      <c r="H94" s="229" t="s">
        <v>845</v>
      </c>
      <c r="I94" s="229" t="s">
        <v>846</v>
      </c>
      <c r="J94" s="229"/>
      <c r="K94" s="243"/>
    </row>
    <row r="95" s="1" customFormat="1" ht="15" customHeight="1">
      <c r="B95" s="254"/>
      <c r="C95" s="229" t="s">
        <v>847</v>
      </c>
      <c r="D95" s="229"/>
      <c r="E95" s="229"/>
      <c r="F95" s="252" t="s">
        <v>811</v>
      </c>
      <c r="G95" s="253"/>
      <c r="H95" s="229" t="s">
        <v>847</v>
      </c>
      <c r="I95" s="229" t="s">
        <v>846</v>
      </c>
      <c r="J95" s="229"/>
      <c r="K95" s="243"/>
    </row>
    <row r="96" s="1" customFormat="1" ht="15" customHeight="1">
      <c r="B96" s="254"/>
      <c r="C96" s="229" t="s">
        <v>37</v>
      </c>
      <c r="D96" s="229"/>
      <c r="E96" s="229"/>
      <c r="F96" s="252" t="s">
        <v>811</v>
      </c>
      <c r="G96" s="253"/>
      <c r="H96" s="229" t="s">
        <v>848</v>
      </c>
      <c r="I96" s="229" t="s">
        <v>846</v>
      </c>
      <c r="J96" s="229"/>
      <c r="K96" s="243"/>
    </row>
    <row r="97" s="1" customFormat="1" ht="15" customHeight="1">
      <c r="B97" s="254"/>
      <c r="C97" s="229" t="s">
        <v>47</v>
      </c>
      <c r="D97" s="229"/>
      <c r="E97" s="229"/>
      <c r="F97" s="252" t="s">
        <v>811</v>
      </c>
      <c r="G97" s="253"/>
      <c r="H97" s="229" t="s">
        <v>849</v>
      </c>
      <c r="I97" s="229" t="s">
        <v>846</v>
      </c>
      <c r="J97" s="229"/>
      <c r="K97" s="243"/>
    </row>
    <row r="98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="1" customFormat="1" ht="45" customHeight="1">
      <c r="B102" s="241"/>
      <c r="C102" s="242" t="s">
        <v>850</v>
      </c>
      <c r="D102" s="242"/>
      <c r="E102" s="242"/>
      <c r="F102" s="242"/>
      <c r="G102" s="242"/>
      <c r="H102" s="242"/>
      <c r="I102" s="242"/>
      <c r="J102" s="242"/>
      <c r="K102" s="243"/>
    </row>
    <row r="103" s="1" customFormat="1" ht="17.25" customHeight="1">
      <c r="B103" s="241"/>
      <c r="C103" s="244" t="s">
        <v>805</v>
      </c>
      <c r="D103" s="244"/>
      <c r="E103" s="244"/>
      <c r="F103" s="244" t="s">
        <v>806</v>
      </c>
      <c r="G103" s="245"/>
      <c r="H103" s="244" t="s">
        <v>53</v>
      </c>
      <c r="I103" s="244" t="s">
        <v>56</v>
      </c>
      <c r="J103" s="244" t="s">
        <v>807</v>
      </c>
      <c r="K103" s="243"/>
    </row>
    <row r="104" s="1" customFormat="1" ht="17.25" customHeight="1">
      <c r="B104" s="241"/>
      <c r="C104" s="246" t="s">
        <v>808</v>
      </c>
      <c r="D104" s="246"/>
      <c r="E104" s="246"/>
      <c r="F104" s="247" t="s">
        <v>809</v>
      </c>
      <c r="G104" s="248"/>
      <c r="H104" s="246"/>
      <c r="I104" s="246"/>
      <c r="J104" s="246" t="s">
        <v>810</v>
      </c>
      <c r="K104" s="243"/>
    </row>
    <row r="105" s="1" customFormat="1" ht="5.25" customHeight="1">
      <c r="B105" s="241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="1" customFormat="1" ht="15" customHeight="1">
      <c r="B106" s="241"/>
      <c r="C106" s="229" t="s">
        <v>52</v>
      </c>
      <c r="D106" s="251"/>
      <c r="E106" s="251"/>
      <c r="F106" s="252" t="s">
        <v>811</v>
      </c>
      <c r="G106" s="229"/>
      <c r="H106" s="229" t="s">
        <v>851</v>
      </c>
      <c r="I106" s="229" t="s">
        <v>813</v>
      </c>
      <c r="J106" s="229">
        <v>20</v>
      </c>
      <c r="K106" s="243"/>
    </row>
    <row r="107" s="1" customFormat="1" ht="15" customHeight="1">
      <c r="B107" s="241"/>
      <c r="C107" s="229" t="s">
        <v>814</v>
      </c>
      <c r="D107" s="229"/>
      <c r="E107" s="229"/>
      <c r="F107" s="252" t="s">
        <v>811</v>
      </c>
      <c r="G107" s="229"/>
      <c r="H107" s="229" t="s">
        <v>851</v>
      </c>
      <c r="I107" s="229" t="s">
        <v>813</v>
      </c>
      <c r="J107" s="229">
        <v>120</v>
      </c>
      <c r="K107" s="243"/>
    </row>
    <row r="108" s="1" customFormat="1" ht="15" customHeight="1">
      <c r="B108" s="254"/>
      <c r="C108" s="229" t="s">
        <v>816</v>
      </c>
      <c r="D108" s="229"/>
      <c r="E108" s="229"/>
      <c r="F108" s="252" t="s">
        <v>817</v>
      </c>
      <c r="G108" s="229"/>
      <c r="H108" s="229" t="s">
        <v>851</v>
      </c>
      <c r="I108" s="229" t="s">
        <v>813</v>
      </c>
      <c r="J108" s="229">
        <v>50</v>
      </c>
      <c r="K108" s="243"/>
    </row>
    <row r="109" s="1" customFormat="1" ht="15" customHeight="1">
      <c r="B109" s="254"/>
      <c r="C109" s="229" t="s">
        <v>819</v>
      </c>
      <c r="D109" s="229"/>
      <c r="E109" s="229"/>
      <c r="F109" s="252" t="s">
        <v>811</v>
      </c>
      <c r="G109" s="229"/>
      <c r="H109" s="229" t="s">
        <v>851</v>
      </c>
      <c r="I109" s="229" t="s">
        <v>821</v>
      </c>
      <c r="J109" s="229"/>
      <c r="K109" s="243"/>
    </row>
    <row r="110" s="1" customFormat="1" ht="15" customHeight="1">
      <c r="B110" s="254"/>
      <c r="C110" s="229" t="s">
        <v>830</v>
      </c>
      <c r="D110" s="229"/>
      <c r="E110" s="229"/>
      <c r="F110" s="252" t="s">
        <v>817</v>
      </c>
      <c r="G110" s="229"/>
      <c r="H110" s="229" t="s">
        <v>851</v>
      </c>
      <c r="I110" s="229" t="s">
        <v>813</v>
      </c>
      <c r="J110" s="229">
        <v>50</v>
      </c>
      <c r="K110" s="243"/>
    </row>
    <row r="111" s="1" customFormat="1" ht="15" customHeight="1">
      <c r="B111" s="254"/>
      <c r="C111" s="229" t="s">
        <v>838</v>
      </c>
      <c r="D111" s="229"/>
      <c r="E111" s="229"/>
      <c r="F111" s="252" t="s">
        <v>817</v>
      </c>
      <c r="G111" s="229"/>
      <c r="H111" s="229" t="s">
        <v>851</v>
      </c>
      <c r="I111" s="229" t="s">
        <v>813</v>
      </c>
      <c r="J111" s="229">
        <v>50</v>
      </c>
      <c r="K111" s="243"/>
    </row>
    <row r="112" s="1" customFormat="1" ht="15" customHeight="1">
      <c r="B112" s="254"/>
      <c r="C112" s="229" t="s">
        <v>836</v>
      </c>
      <c r="D112" s="229"/>
      <c r="E112" s="229"/>
      <c r="F112" s="252" t="s">
        <v>817</v>
      </c>
      <c r="G112" s="229"/>
      <c r="H112" s="229" t="s">
        <v>851</v>
      </c>
      <c r="I112" s="229" t="s">
        <v>813</v>
      </c>
      <c r="J112" s="229">
        <v>50</v>
      </c>
      <c r="K112" s="243"/>
    </row>
    <row r="113" s="1" customFormat="1" ht="15" customHeight="1">
      <c r="B113" s="254"/>
      <c r="C113" s="229" t="s">
        <v>52</v>
      </c>
      <c r="D113" s="229"/>
      <c r="E113" s="229"/>
      <c r="F113" s="252" t="s">
        <v>811</v>
      </c>
      <c r="G113" s="229"/>
      <c r="H113" s="229" t="s">
        <v>852</v>
      </c>
      <c r="I113" s="229" t="s">
        <v>813</v>
      </c>
      <c r="J113" s="229">
        <v>20</v>
      </c>
      <c r="K113" s="243"/>
    </row>
    <row r="114" s="1" customFormat="1" ht="15" customHeight="1">
      <c r="B114" s="254"/>
      <c r="C114" s="229" t="s">
        <v>853</v>
      </c>
      <c r="D114" s="229"/>
      <c r="E114" s="229"/>
      <c r="F114" s="252" t="s">
        <v>811</v>
      </c>
      <c r="G114" s="229"/>
      <c r="H114" s="229" t="s">
        <v>854</v>
      </c>
      <c r="I114" s="229" t="s">
        <v>813</v>
      </c>
      <c r="J114" s="229">
        <v>120</v>
      </c>
      <c r="K114" s="243"/>
    </row>
    <row r="115" s="1" customFormat="1" ht="15" customHeight="1">
      <c r="B115" s="254"/>
      <c r="C115" s="229" t="s">
        <v>37</v>
      </c>
      <c r="D115" s="229"/>
      <c r="E115" s="229"/>
      <c r="F115" s="252" t="s">
        <v>811</v>
      </c>
      <c r="G115" s="229"/>
      <c r="H115" s="229" t="s">
        <v>855</v>
      </c>
      <c r="I115" s="229" t="s">
        <v>846</v>
      </c>
      <c r="J115" s="229"/>
      <c r="K115" s="243"/>
    </row>
    <row r="116" s="1" customFormat="1" ht="15" customHeight="1">
      <c r="B116" s="254"/>
      <c r="C116" s="229" t="s">
        <v>47</v>
      </c>
      <c r="D116" s="229"/>
      <c r="E116" s="229"/>
      <c r="F116" s="252" t="s">
        <v>811</v>
      </c>
      <c r="G116" s="229"/>
      <c r="H116" s="229" t="s">
        <v>856</v>
      </c>
      <c r="I116" s="229" t="s">
        <v>846</v>
      </c>
      <c r="J116" s="229"/>
      <c r="K116" s="243"/>
    </row>
    <row r="117" s="1" customFormat="1" ht="15" customHeight="1">
      <c r="B117" s="254"/>
      <c r="C117" s="229" t="s">
        <v>56</v>
      </c>
      <c r="D117" s="229"/>
      <c r="E117" s="229"/>
      <c r="F117" s="252" t="s">
        <v>811</v>
      </c>
      <c r="G117" s="229"/>
      <c r="H117" s="229" t="s">
        <v>857</v>
      </c>
      <c r="I117" s="229" t="s">
        <v>858</v>
      </c>
      <c r="J117" s="229"/>
      <c r="K117" s="243"/>
    </row>
    <row r="118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="1" customFormat="1" ht="45" customHeight="1">
      <c r="B122" s="270"/>
      <c r="C122" s="220" t="s">
        <v>859</v>
      </c>
      <c r="D122" s="220"/>
      <c r="E122" s="220"/>
      <c r="F122" s="220"/>
      <c r="G122" s="220"/>
      <c r="H122" s="220"/>
      <c r="I122" s="220"/>
      <c r="J122" s="220"/>
      <c r="K122" s="271"/>
    </row>
    <row r="123" s="1" customFormat="1" ht="17.25" customHeight="1">
      <c r="B123" s="272"/>
      <c r="C123" s="244" t="s">
        <v>805</v>
      </c>
      <c r="D123" s="244"/>
      <c r="E123" s="244"/>
      <c r="F123" s="244" t="s">
        <v>806</v>
      </c>
      <c r="G123" s="245"/>
      <c r="H123" s="244" t="s">
        <v>53</v>
      </c>
      <c r="I123" s="244" t="s">
        <v>56</v>
      </c>
      <c r="J123" s="244" t="s">
        <v>807</v>
      </c>
      <c r="K123" s="273"/>
    </row>
    <row r="124" s="1" customFormat="1" ht="17.25" customHeight="1">
      <c r="B124" s="272"/>
      <c r="C124" s="246" t="s">
        <v>808</v>
      </c>
      <c r="D124" s="246"/>
      <c r="E124" s="246"/>
      <c r="F124" s="247" t="s">
        <v>809</v>
      </c>
      <c r="G124" s="248"/>
      <c r="H124" s="246"/>
      <c r="I124" s="246"/>
      <c r="J124" s="246" t="s">
        <v>810</v>
      </c>
      <c r="K124" s="273"/>
    </row>
    <row r="125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="1" customFormat="1" ht="15" customHeight="1">
      <c r="B126" s="274"/>
      <c r="C126" s="229" t="s">
        <v>814</v>
      </c>
      <c r="D126" s="251"/>
      <c r="E126" s="251"/>
      <c r="F126" s="252" t="s">
        <v>811</v>
      </c>
      <c r="G126" s="229"/>
      <c r="H126" s="229" t="s">
        <v>851</v>
      </c>
      <c r="I126" s="229" t="s">
        <v>813</v>
      </c>
      <c r="J126" s="229">
        <v>120</v>
      </c>
      <c r="K126" s="277"/>
    </row>
    <row r="127" s="1" customFormat="1" ht="15" customHeight="1">
      <c r="B127" s="274"/>
      <c r="C127" s="229" t="s">
        <v>860</v>
      </c>
      <c r="D127" s="229"/>
      <c r="E127" s="229"/>
      <c r="F127" s="252" t="s">
        <v>811</v>
      </c>
      <c r="G127" s="229"/>
      <c r="H127" s="229" t="s">
        <v>861</v>
      </c>
      <c r="I127" s="229" t="s">
        <v>813</v>
      </c>
      <c r="J127" s="229" t="s">
        <v>862</v>
      </c>
      <c r="K127" s="277"/>
    </row>
    <row r="128" s="1" customFormat="1" ht="15" customHeight="1">
      <c r="B128" s="274"/>
      <c r="C128" s="229" t="s">
        <v>759</v>
      </c>
      <c r="D128" s="229"/>
      <c r="E128" s="229"/>
      <c r="F128" s="252" t="s">
        <v>811</v>
      </c>
      <c r="G128" s="229"/>
      <c r="H128" s="229" t="s">
        <v>863</v>
      </c>
      <c r="I128" s="229" t="s">
        <v>813</v>
      </c>
      <c r="J128" s="229" t="s">
        <v>862</v>
      </c>
      <c r="K128" s="277"/>
    </row>
    <row r="129" s="1" customFormat="1" ht="15" customHeight="1">
      <c r="B129" s="274"/>
      <c r="C129" s="229" t="s">
        <v>822</v>
      </c>
      <c r="D129" s="229"/>
      <c r="E129" s="229"/>
      <c r="F129" s="252" t="s">
        <v>817</v>
      </c>
      <c r="G129" s="229"/>
      <c r="H129" s="229" t="s">
        <v>823</v>
      </c>
      <c r="I129" s="229" t="s">
        <v>813</v>
      </c>
      <c r="J129" s="229">
        <v>15</v>
      </c>
      <c r="K129" s="277"/>
    </row>
    <row r="130" s="1" customFormat="1" ht="15" customHeight="1">
      <c r="B130" s="274"/>
      <c r="C130" s="255" t="s">
        <v>824</v>
      </c>
      <c r="D130" s="255"/>
      <c r="E130" s="255"/>
      <c r="F130" s="256" t="s">
        <v>817</v>
      </c>
      <c r="G130" s="255"/>
      <c r="H130" s="255" t="s">
        <v>825</v>
      </c>
      <c r="I130" s="255" t="s">
        <v>813</v>
      </c>
      <c r="J130" s="255">
        <v>15</v>
      </c>
      <c r="K130" s="277"/>
    </row>
    <row r="131" s="1" customFormat="1" ht="15" customHeight="1">
      <c r="B131" s="274"/>
      <c r="C131" s="255" t="s">
        <v>826</v>
      </c>
      <c r="D131" s="255"/>
      <c r="E131" s="255"/>
      <c r="F131" s="256" t="s">
        <v>817</v>
      </c>
      <c r="G131" s="255"/>
      <c r="H131" s="255" t="s">
        <v>827</v>
      </c>
      <c r="I131" s="255" t="s">
        <v>813</v>
      </c>
      <c r="J131" s="255">
        <v>20</v>
      </c>
      <c r="K131" s="277"/>
    </row>
    <row r="132" s="1" customFormat="1" ht="15" customHeight="1">
      <c r="B132" s="274"/>
      <c r="C132" s="255" t="s">
        <v>828</v>
      </c>
      <c r="D132" s="255"/>
      <c r="E132" s="255"/>
      <c r="F132" s="256" t="s">
        <v>817</v>
      </c>
      <c r="G132" s="255"/>
      <c r="H132" s="255" t="s">
        <v>829</v>
      </c>
      <c r="I132" s="255" t="s">
        <v>813</v>
      </c>
      <c r="J132" s="255">
        <v>20</v>
      </c>
      <c r="K132" s="277"/>
    </row>
    <row r="133" s="1" customFormat="1" ht="15" customHeight="1">
      <c r="B133" s="274"/>
      <c r="C133" s="229" t="s">
        <v>816</v>
      </c>
      <c r="D133" s="229"/>
      <c r="E133" s="229"/>
      <c r="F133" s="252" t="s">
        <v>817</v>
      </c>
      <c r="G133" s="229"/>
      <c r="H133" s="229" t="s">
        <v>851</v>
      </c>
      <c r="I133" s="229" t="s">
        <v>813</v>
      </c>
      <c r="J133" s="229">
        <v>50</v>
      </c>
      <c r="K133" s="277"/>
    </row>
    <row r="134" s="1" customFormat="1" ht="15" customHeight="1">
      <c r="B134" s="274"/>
      <c r="C134" s="229" t="s">
        <v>830</v>
      </c>
      <c r="D134" s="229"/>
      <c r="E134" s="229"/>
      <c r="F134" s="252" t="s">
        <v>817</v>
      </c>
      <c r="G134" s="229"/>
      <c r="H134" s="229" t="s">
        <v>851</v>
      </c>
      <c r="I134" s="229" t="s">
        <v>813</v>
      </c>
      <c r="J134" s="229">
        <v>50</v>
      </c>
      <c r="K134" s="277"/>
    </row>
    <row r="135" s="1" customFormat="1" ht="15" customHeight="1">
      <c r="B135" s="274"/>
      <c r="C135" s="229" t="s">
        <v>836</v>
      </c>
      <c r="D135" s="229"/>
      <c r="E135" s="229"/>
      <c r="F135" s="252" t="s">
        <v>817</v>
      </c>
      <c r="G135" s="229"/>
      <c r="H135" s="229" t="s">
        <v>851</v>
      </c>
      <c r="I135" s="229" t="s">
        <v>813</v>
      </c>
      <c r="J135" s="229">
        <v>50</v>
      </c>
      <c r="K135" s="277"/>
    </row>
    <row r="136" s="1" customFormat="1" ht="15" customHeight="1">
      <c r="B136" s="274"/>
      <c r="C136" s="229" t="s">
        <v>838</v>
      </c>
      <c r="D136" s="229"/>
      <c r="E136" s="229"/>
      <c r="F136" s="252" t="s">
        <v>817</v>
      </c>
      <c r="G136" s="229"/>
      <c r="H136" s="229" t="s">
        <v>851</v>
      </c>
      <c r="I136" s="229" t="s">
        <v>813</v>
      </c>
      <c r="J136" s="229">
        <v>50</v>
      </c>
      <c r="K136" s="277"/>
    </row>
    <row r="137" s="1" customFormat="1" ht="15" customHeight="1">
      <c r="B137" s="274"/>
      <c r="C137" s="229" t="s">
        <v>839</v>
      </c>
      <c r="D137" s="229"/>
      <c r="E137" s="229"/>
      <c r="F137" s="252" t="s">
        <v>817</v>
      </c>
      <c r="G137" s="229"/>
      <c r="H137" s="229" t="s">
        <v>864</v>
      </c>
      <c r="I137" s="229" t="s">
        <v>813</v>
      </c>
      <c r="J137" s="229">
        <v>255</v>
      </c>
      <c r="K137" s="277"/>
    </row>
    <row r="138" s="1" customFormat="1" ht="15" customHeight="1">
      <c r="B138" s="274"/>
      <c r="C138" s="229" t="s">
        <v>841</v>
      </c>
      <c r="D138" s="229"/>
      <c r="E138" s="229"/>
      <c r="F138" s="252" t="s">
        <v>811</v>
      </c>
      <c r="G138" s="229"/>
      <c r="H138" s="229" t="s">
        <v>865</v>
      </c>
      <c r="I138" s="229" t="s">
        <v>843</v>
      </c>
      <c r="J138" s="229"/>
      <c r="K138" s="277"/>
    </row>
    <row r="139" s="1" customFormat="1" ht="15" customHeight="1">
      <c r="B139" s="274"/>
      <c r="C139" s="229" t="s">
        <v>844</v>
      </c>
      <c r="D139" s="229"/>
      <c r="E139" s="229"/>
      <c r="F139" s="252" t="s">
        <v>811</v>
      </c>
      <c r="G139" s="229"/>
      <c r="H139" s="229" t="s">
        <v>866</v>
      </c>
      <c r="I139" s="229" t="s">
        <v>846</v>
      </c>
      <c r="J139" s="229"/>
      <c r="K139" s="277"/>
    </row>
    <row r="140" s="1" customFormat="1" ht="15" customHeight="1">
      <c r="B140" s="274"/>
      <c r="C140" s="229" t="s">
        <v>847</v>
      </c>
      <c r="D140" s="229"/>
      <c r="E140" s="229"/>
      <c r="F140" s="252" t="s">
        <v>811</v>
      </c>
      <c r="G140" s="229"/>
      <c r="H140" s="229" t="s">
        <v>847</v>
      </c>
      <c r="I140" s="229" t="s">
        <v>846</v>
      </c>
      <c r="J140" s="229"/>
      <c r="K140" s="277"/>
    </row>
    <row r="141" s="1" customFormat="1" ht="15" customHeight="1">
      <c r="B141" s="274"/>
      <c r="C141" s="229" t="s">
        <v>37</v>
      </c>
      <c r="D141" s="229"/>
      <c r="E141" s="229"/>
      <c r="F141" s="252" t="s">
        <v>811</v>
      </c>
      <c r="G141" s="229"/>
      <c r="H141" s="229" t="s">
        <v>867</v>
      </c>
      <c r="I141" s="229" t="s">
        <v>846</v>
      </c>
      <c r="J141" s="229"/>
      <c r="K141" s="277"/>
    </row>
    <row r="142" s="1" customFormat="1" ht="15" customHeight="1">
      <c r="B142" s="274"/>
      <c r="C142" s="229" t="s">
        <v>868</v>
      </c>
      <c r="D142" s="229"/>
      <c r="E142" s="229"/>
      <c r="F142" s="252" t="s">
        <v>811</v>
      </c>
      <c r="G142" s="229"/>
      <c r="H142" s="229" t="s">
        <v>869</v>
      </c>
      <c r="I142" s="229" t="s">
        <v>846</v>
      </c>
      <c r="J142" s="229"/>
      <c r="K142" s="277"/>
    </row>
    <row r="143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="1" customFormat="1" ht="45" customHeight="1">
      <c r="B147" s="241"/>
      <c r="C147" s="242" t="s">
        <v>870</v>
      </c>
      <c r="D147" s="242"/>
      <c r="E147" s="242"/>
      <c r="F147" s="242"/>
      <c r="G147" s="242"/>
      <c r="H147" s="242"/>
      <c r="I147" s="242"/>
      <c r="J147" s="242"/>
      <c r="K147" s="243"/>
    </row>
    <row r="148" s="1" customFormat="1" ht="17.25" customHeight="1">
      <c r="B148" s="241"/>
      <c r="C148" s="244" t="s">
        <v>805</v>
      </c>
      <c r="D148" s="244"/>
      <c r="E148" s="244"/>
      <c r="F148" s="244" t="s">
        <v>806</v>
      </c>
      <c r="G148" s="245"/>
      <c r="H148" s="244" t="s">
        <v>53</v>
      </c>
      <c r="I148" s="244" t="s">
        <v>56</v>
      </c>
      <c r="J148" s="244" t="s">
        <v>807</v>
      </c>
      <c r="K148" s="243"/>
    </row>
    <row r="149" s="1" customFormat="1" ht="17.25" customHeight="1">
      <c r="B149" s="241"/>
      <c r="C149" s="246" t="s">
        <v>808</v>
      </c>
      <c r="D149" s="246"/>
      <c r="E149" s="246"/>
      <c r="F149" s="247" t="s">
        <v>809</v>
      </c>
      <c r="G149" s="248"/>
      <c r="H149" s="246"/>
      <c r="I149" s="246"/>
      <c r="J149" s="246" t="s">
        <v>810</v>
      </c>
      <c r="K149" s="243"/>
    </row>
    <row r="150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="1" customFormat="1" ht="15" customHeight="1">
      <c r="B151" s="254"/>
      <c r="C151" s="281" t="s">
        <v>814</v>
      </c>
      <c r="D151" s="229"/>
      <c r="E151" s="229"/>
      <c r="F151" s="282" t="s">
        <v>811</v>
      </c>
      <c r="G151" s="229"/>
      <c r="H151" s="281" t="s">
        <v>851</v>
      </c>
      <c r="I151" s="281" t="s">
        <v>813</v>
      </c>
      <c r="J151" s="281">
        <v>120</v>
      </c>
      <c r="K151" s="277"/>
    </row>
    <row r="152" s="1" customFormat="1" ht="15" customHeight="1">
      <c r="B152" s="254"/>
      <c r="C152" s="281" t="s">
        <v>860</v>
      </c>
      <c r="D152" s="229"/>
      <c r="E152" s="229"/>
      <c r="F152" s="282" t="s">
        <v>811</v>
      </c>
      <c r="G152" s="229"/>
      <c r="H152" s="281" t="s">
        <v>871</v>
      </c>
      <c r="I152" s="281" t="s">
        <v>813</v>
      </c>
      <c r="J152" s="281" t="s">
        <v>862</v>
      </c>
      <c r="K152" s="277"/>
    </row>
    <row r="153" s="1" customFormat="1" ht="15" customHeight="1">
      <c r="B153" s="254"/>
      <c r="C153" s="281" t="s">
        <v>759</v>
      </c>
      <c r="D153" s="229"/>
      <c r="E153" s="229"/>
      <c r="F153" s="282" t="s">
        <v>811</v>
      </c>
      <c r="G153" s="229"/>
      <c r="H153" s="281" t="s">
        <v>872</v>
      </c>
      <c r="I153" s="281" t="s">
        <v>813</v>
      </c>
      <c r="J153" s="281" t="s">
        <v>862</v>
      </c>
      <c r="K153" s="277"/>
    </row>
    <row r="154" s="1" customFormat="1" ht="15" customHeight="1">
      <c r="B154" s="254"/>
      <c r="C154" s="281" t="s">
        <v>816</v>
      </c>
      <c r="D154" s="229"/>
      <c r="E154" s="229"/>
      <c r="F154" s="282" t="s">
        <v>817</v>
      </c>
      <c r="G154" s="229"/>
      <c r="H154" s="281" t="s">
        <v>851</v>
      </c>
      <c r="I154" s="281" t="s">
        <v>813</v>
      </c>
      <c r="J154" s="281">
        <v>50</v>
      </c>
      <c r="K154" s="277"/>
    </row>
    <row r="155" s="1" customFormat="1" ht="15" customHeight="1">
      <c r="B155" s="254"/>
      <c r="C155" s="281" t="s">
        <v>819</v>
      </c>
      <c r="D155" s="229"/>
      <c r="E155" s="229"/>
      <c r="F155" s="282" t="s">
        <v>811</v>
      </c>
      <c r="G155" s="229"/>
      <c r="H155" s="281" t="s">
        <v>851</v>
      </c>
      <c r="I155" s="281" t="s">
        <v>821</v>
      </c>
      <c r="J155" s="281"/>
      <c r="K155" s="277"/>
    </row>
    <row r="156" s="1" customFormat="1" ht="15" customHeight="1">
      <c r="B156" s="254"/>
      <c r="C156" s="281" t="s">
        <v>830</v>
      </c>
      <c r="D156" s="229"/>
      <c r="E156" s="229"/>
      <c r="F156" s="282" t="s">
        <v>817</v>
      </c>
      <c r="G156" s="229"/>
      <c r="H156" s="281" t="s">
        <v>851</v>
      </c>
      <c r="I156" s="281" t="s">
        <v>813</v>
      </c>
      <c r="J156" s="281">
        <v>50</v>
      </c>
      <c r="K156" s="277"/>
    </row>
    <row r="157" s="1" customFormat="1" ht="15" customHeight="1">
      <c r="B157" s="254"/>
      <c r="C157" s="281" t="s">
        <v>838</v>
      </c>
      <c r="D157" s="229"/>
      <c r="E157" s="229"/>
      <c r="F157" s="282" t="s">
        <v>817</v>
      </c>
      <c r="G157" s="229"/>
      <c r="H157" s="281" t="s">
        <v>851</v>
      </c>
      <c r="I157" s="281" t="s">
        <v>813</v>
      </c>
      <c r="J157" s="281">
        <v>50</v>
      </c>
      <c r="K157" s="277"/>
    </row>
    <row r="158" s="1" customFormat="1" ht="15" customHeight="1">
      <c r="B158" s="254"/>
      <c r="C158" s="281" t="s">
        <v>836</v>
      </c>
      <c r="D158" s="229"/>
      <c r="E158" s="229"/>
      <c r="F158" s="282" t="s">
        <v>817</v>
      </c>
      <c r="G158" s="229"/>
      <c r="H158" s="281" t="s">
        <v>851</v>
      </c>
      <c r="I158" s="281" t="s">
        <v>813</v>
      </c>
      <c r="J158" s="281">
        <v>50</v>
      </c>
      <c r="K158" s="277"/>
    </row>
    <row r="159" s="1" customFormat="1" ht="15" customHeight="1">
      <c r="B159" s="254"/>
      <c r="C159" s="281" t="s">
        <v>85</v>
      </c>
      <c r="D159" s="229"/>
      <c r="E159" s="229"/>
      <c r="F159" s="282" t="s">
        <v>811</v>
      </c>
      <c r="G159" s="229"/>
      <c r="H159" s="281" t="s">
        <v>873</v>
      </c>
      <c r="I159" s="281" t="s">
        <v>813</v>
      </c>
      <c r="J159" s="281" t="s">
        <v>874</v>
      </c>
      <c r="K159" s="277"/>
    </row>
    <row r="160" s="1" customFormat="1" ht="15" customHeight="1">
      <c r="B160" s="254"/>
      <c r="C160" s="281" t="s">
        <v>875</v>
      </c>
      <c r="D160" s="229"/>
      <c r="E160" s="229"/>
      <c r="F160" s="282" t="s">
        <v>811</v>
      </c>
      <c r="G160" s="229"/>
      <c r="H160" s="281" t="s">
        <v>876</v>
      </c>
      <c r="I160" s="281" t="s">
        <v>846</v>
      </c>
      <c r="J160" s="281"/>
      <c r="K160" s="277"/>
    </row>
    <row r="16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="1" customFormat="1" ht="7.5" customHeight="1">
      <c r="B164" s="216"/>
      <c r="C164" s="217"/>
      <c r="D164" s="217"/>
      <c r="E164" s="217"/>
      <c r="F164" s="217"/>
      <c r="G164" s="217"/>
      <c r="H164" s="217"/>
      <c r="I164" s="217"/>
      <c r="J164" s="217"/>
      <c r="K164" s="218"/>
    </row>
    <row r="165" s="1" customFormat="1" ht="45" customHeight="1">
      <c r="B165" s="219"/>
      <c r="C165" s="220" t="s">
        <v>877</v>
      </c>
      <c r="D165" s="220"/>
      <c r="E165" s="220"/>
      <c r="F165" s="220"/>
      <c r="G165" s="220"/>
      <c r="H165" s="220"/>
      <c r="I165" s="220"/>
      <c r="J165" s="220"/>
      <c r="K165" s="221"/>
    </row>
    <row r="166" s="1" customFormat="1" ht="17.25" customHeight="1">
      <c r="B166" s="219"/>
      <c r="C166" s="244" t="s">
        <v>805</v>
      </c>
      <c r="D166" s="244"/>
      <c r="E166" s="244"/>
      <c r="F166" s="244" t="s">
        <v>806</v>
      </c>
      <c r="G166" s="286"/>
      <c r="H166" s="287" t="s">
        <v>53</v>
      </c>
      <c r="I166" s="287" t="s">
        <v>56</v>
      </c>
      <c r="J166" s="244" t="s">
        <v>807</v>
      </c>
      <c r="K166" s="221"/>
    </row>
    <row r="167" s="1" customFormat="1" ht="17.25" customHeight="1">
      <c r="B167" s="222"/>
      <c r="C167" s="246" t="s">
        <v>808</v>
      </c>
      <c r="D167" s="246"/>
      <c r="E167" s="246"/>
      <c r="F167" s="247" t="s">
        <v>809</v>
      </c>
      <c r="G167" s="288"/>
      <c r="H167" s="289"/>
      <c r="I167" s="289"/>
      <c r="J167" s="246" t="s">
        <v>810</v>
      </c>
      <c r="K167" s="224"/>
    </row>
    <row r="168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="1" customFormat="1" ht="15" customHeight="1">
      <c r="B169" s="254"/>
      <c r="C169" s="229" t="s">
        <v>814</v>
      </c>
      <c r="D169" s="229"/>
      <c r="E169" s="229"/>
      <c r="F169" s="252" t="s">
        <v>811</v>
      </c>
      <c r="G169" s="229"/>
      <c r="H169" s="229" t="s">
        <v>851</v>
      </c>
      <c r="I169" s="229" t="s">
        <v>813</v>
      </c>
      <c r="J169" s="229">
        <v>120</v>
      </c>
      <c r="K169" s="277"/>
    </row>
    <row r="170" s="1" customFormat="1" ht="15" customHeight="1">
      <c r="B170" s="254"/>
      <c r="C170" s="229" t="s">
        <v>860</v>
      </c>
      <c r="D170" s="229"/>
      <c r="E170" s="229"/>
      <c r="F170" s="252" t="s">
        <v>811</v>
      </c>
      <c r="G170" s="229"/>
      <c r="H170" s="229" t="s">
        <v>861</v>
      </c>
      <c r="I170" s="229" t="s">
        <v>813</v>
      </c>
      <c r="J170" s="229" t="s">
        <v>862</v>
      </c>
      <c r="K170" s="277"/>
    </row>
    <row r="171" s="1" customFormat="1" ht="15" customHeight="1">
      <c r="B171" s="254"/>
      <c r="C171" s="229" t="s">
        <v>759</v>
      </c>
      <c r="D171" s="229"/>
      <c r="E171" s="229"/>
      <c r="F171" s="252" t="s">
        <v>811</v>
      </c>
      <c r="G171" s="229"/>
      <c r="H171" s="229" t="s">
        <v>878</v>
      </c>
      <c r="I171" s="229" t="s">
        <v>813</v>
      </c>
      <c r="J171" s="229" t="s">
        <v>862</v>
      </c>
      <c r="K171" s="277"/>
    </row>
    <row r="172" s="1" customFormat="1" ht="15" customHeight="1">
      <c r="B172" s="254"/>
      <c r="C172" s="229" t="s">
        <v>816</v>
      </c>
      <c r="D172" s="229"/>
      <c r="E172" s="229"/>
      <c r="F172" s="252" t="s">
        <v>817</v>
      </c>
      <c r="G172" s="229"/>
      <c r="H172" s="229" t="s">
        <v>878</v>
      </c>
      <c r="I172" s="229" t="s">
        <v>813</v>
      </c>
      <c r="J172" s="229">
        <v>50</v>
      </c>
      <c r="K172" s="277"/>
    </row>
    <row r="173" s="1" customFormat="1" ht="15" customHeight="1">
      <c r="B173" s="254"/>
      <c r="C173" s="229" t="s">
        <v>819</v>
      </c>
      <c r="D173" s="229"/>
      <c r="E173" s="229"/>
      <c r="F173" s="252" t="s">
        <v>811</v>
      </c>
      <c r="G173" s="229"/>
      <c r="H173" s="229" t="s">
        <v>878</v>
      </c>
      <c r="I173" s="229" t="s">
        <v>821</v>
      </c>
      <c r="J173" s="229"/>
      <c r="K173" s="277"/>
    </row>
    <row r="174" s="1" customFormat="1" ht="15" customHeight="1">
      <c r="B174" s="254"/>
      <c r="C174" s="229" t="s">
        <v>830</v>
      </c>
      <c r="D174" s="229"/>
      <c r="E174" s="229"/>
      <c r="F174" s="252" t="s">
        <v>817</v>
      </c>
      <c r="G174" s="229"/>
      <c r="H174" s="229" t="s">
        <v>878</v>
      </c>
      <c r="I174" s="229" t="s">
        <v>813</v>
      </c>
      <c r="J174" s="229">
        <v>50</v>
      </c>
      <c r="K174" s="277"/>
    </row>
    <row r="175" s="1" customFormat="1" ht="15" customHeight="1">
      <c r="B175" s="254"/>
      <c r="C175" s="229" t="s">
        <v>838</v>
      </c>
      <c r="D175" s="229"/>
      <c r="E175" s="229"/>
      <c r="F175" s="252" t="s">
        <v>817</v>
      </c>
      <c r="G175" s="229"/>
      <c r="H175" s="229" t="s">
        <v>878</v>
      </c>
      <c r="I175" s="229" t="s">
        <v>813</v>
      </c>
      <c r="J175" s="229">
        <v>50</v>
      </c>
      <c r="K175" s="277"/>
    </row>
    <row r="176" s="1" customFormat="1" ht="15" customHeight="1">
      <c r="B176" s="254"/>
      <c r="C176" s="229" t="s">
        <v>836</v>
      </c>
      <c r="D176" s="229"/>
      <c r="E176" s="229"/>
      <c r="F176" s="252" t="s">
        <v>817</v>
      </c>
      <c r="G176" s="229"/>
      <c r="H176" s="229" t="s">
        <v>878</v>
      </c>
      <c r="I176" s="229" t="s">
        <v>813</v>
      </c>
      <c r="J176" s="229">
        <v>50</v>
      </c>
      <c r="K176" s="277"/>
    </row>
    <row r="177" s="1" customFormat="1" ht="15" customHeight="1">
      <c r="B177" s="254"/>
      <c r="C177" s="229" t="s">
        <v>98</v>
      </c>
      <c r="D177" s="229"/>
      <c r="E177" s="229"/>
      <c r="F177" s="252" t="s">
        <v>811</v>
      </c>
      <c r="G177" s="229"/>
      <c r="H177" s="229" t="s">
        <v>879</v>
      </c>
      <c r="I177" s="229" t="s">
        <v>880</v>
      </c>
      <c r="J177" s="229"/>
      <c r="K177" s="277"/>
    </row>
    <row r="178" s="1" customFormat="1" ht="15" customHeight="1">
      <c r="B178" s="254"/>
      <c r="C178" s="229" t="s">
        <v>56</v>
      </c>
      <c r="D178" s="229"/>
      <c r="E178" s="229"/>
      <c r="F178" s="252" t="s">
        <v>811</v>
      </c>
      <c r="G178" s="229"/>
      <c r="H178" s="229" t="s">
        <v>881</v>
      </c>
      <c r="I178" s="229" t="s">
        <v>882</v>
      </c>
      <c r="J178" s="229">
        <v>1</v>
      </c>
      <c r="K178" s="277"/>
    </row>
    <row r="179" s="1" customFormat="1" ht="15" customHeight="1">
      <c r="B179" s="254"/>
      <c r="C179" s="229" t="s">
        <v>52</v>
      </c>
      <c r="D179" s="229"/>
      <c r="E179" s="229"/>
      <c r="F179" s="252" t="s">
        <v>811</v>
      </c>
      <c r="G179" s="229"/>
      <c r="H179" s="229" t="s">
        <v>883</v>
      </c>
      <c r="I179" s="229" t="s">
        <v>813</v>
      </c>
      <c r="J179" s="229">
        <v>20</v>
      </c>
      <c r="K179" s="277"/>
    </row>
    <row r="180" s="1" customFormat="1" ht="15" customHeight="1">
      <c r="B180" s="254"/>
      <c r="C180" s="229" t="s">
        <v>53</v>
      </c>
      <c r="D180" s="229"/>
      <c r="E180" s="229"/>
      <c r="F180" s="252" t="s">
        <v>811</v>
      </c>
      <c r="G180" s="229"/>
      <c r="H180" s="229" t="s">
        <v>884</v>
      </c>
      <c r="I180" s="229" t="s">
        <v>813</v>
      </c>
      <c r="J180" s="229">
        <v>255</v>
      </c>
      <c r="K180" s="277"/>
    </row>
    <row r="181" s="1" customFormat="1" ht="15" customHeight="1">
      <c r="B181" s="254"/>
      <c r="C181" s="229" t="s">
        <v>99</v>
      </c>
      <c r="D181" s="229"/>
      <c r="E181" s="229"/>
      <c r="F181" s="252" t="s">
        <v>811</v>
      </c>
      <c r="G181" s="229"/>
      <c r="H181" s="229" t="s">
        <v>775</v>
      </c>
      <c r="I181" s="229" t="s">
        <v>813</v>
      </c>
      <c r="J181" s="229">
        <v>10</v>
      </c>
      <c r="K181" s="277"/>
    </row>
    <row r="182" s="1" customFormat="1" ht="15" customHeight="1">
      <c r="B182" s="254"/>
      <c r="C182" s="229" t="s">
        <v>100</v>
      </c>
      <c r="D182" s="229"/>
      <c r="E182" s="229"/>
      <c r="F182" s="252" t="s">
        <v>811</v>
      </c>
      <c r="G182" s="229"/>
      <c r="H182" s="229" t="s">
        <v>885</v>
      </c>
      <c r="I182" s="229" t="s">
        <v>846</v>
      </c>
      <c r="J182" s="229"/>
      <c r="K182" s="277"/>
    </row>
    <row r="183" s="1" customFormat="1" ht="15" customHeight="1">
      <c r="B183" s="254"/>
      <c r="C183" s="229" t="s">
        <v>886</v>
      </c>
      <c r="D183" s="229"/>
      <c r="E183" s="229"/>
      <c r="F183" s="252" t="s">
        <v>811</v>
      </c>
      <c r="G183" s="229"/>
      <c r="H183" s="229" t="s">
        <v>887</v>
      </c>
      <c r="I183" s="229" t="s">
        <v>846</v>
      </c>
      <c r="J183" s="229"/>
      <c r="K183" s="277"/>
    </row>
    <row r="184" s="1" customFormat="1" ht="15" customHeight="1">
      <c r="B184" s="254"/>
      <c r="C184" s="229" t="s">
        <v>875</v>
      </c>
      <c r="D184" s="229"/>
      <c r="E184" s="229"/>
      <c r="F184" s="252" t="s">
        <v>811</v>
      </c>
      <c r="G184" s="229"/>
      <c r="H184" s="229" t="s">
        <v>888</v>
      </c>
      <c r="I184" s="229" t="s">
        <v>846</v>
      </c>
      <c r="J184" s="229"/>
      <c r="K184" s="277"/>
    </row>
    <row r="185" s="1" customFormat="1" ht="15" customHeight="1">
      <c r="B185" s="254"/>
      <c r="C185" s="229" t="s">
        <v>102</v>
      </c>
      <c r="D185" s="229"/>
      <c r="E185" s="229"/>
      <c r="F185" s="252" t="s">
        <v>817</v>
      </c>
      <c r="G185" s="229"/>
      <c r="H185" s="229" t="s">
        <v>889</v>
      </c>
      <c r="I185" s="229" t="s">
        <v>813</v>
      </c>
      <c r="J185" s="229">
        <v>50</v>
      </c>
      <c r="K185" s="277"/>
    </row>
    <row r="186" s="1" customFormat="1" ht="15" customHeight="1">
      <c r="B186" s="254"/>
      <c r="C186" s="229" t="s">
        <v>890</v>
      </c>
      <c r="D186" s="229"/>
      <c r="E186" s="229"/>
      <c r="F186" s="252" t="s">
        <v>817</v>
      </c>
      <c r="G186" s="229"/>
      <c r="H186" s="229" t="s">
        <v>891</v>
      </c>
      <c r="I186" s="229" t="s">
        <v>892</v>
      </c>
      <c r="J186" s="229"/>
      <c r="K186" s="277"/>
    </row>
    <row r="187" s="1" customFormat="1" ht="15" customHeight="1">
      <c r="B187" s="254"/>
      <c r="C187" s="229" t="s">
        <v>893</v>
      </c>
      <c r="D187" s="229"/>
      <c r="E187" s="229"/>
      <c r="F187" s="252" t="s">
        <v>817</v>
      </c>
      <c r="G187" s="229"/>
      <c r="H187" s="229" t="s">
        <v>894</v>
      </c>
      <c r="I187" s="229" t="s">
        <v>892</v>
      </c>
      <c r="J187" s="229"/>
      <c r="K187" s="277"/>
    </row>
    <row r="188" s="1" customFormat="1" ht="15" customHeight="1">
      <c r="B188" s="254"/>
      <c r="C188" s="229" t="s">
        <v>895</v>
      </c>
      <c r="D188" s="229"/>
      <c r="E188" s="229"/>
      <c r="F188" s="252" t="s">
        <v>817</v>
      </c>
      <c r="G188" s="229"/>
      <c r="H188" s="229" t="s">
        <v>896</v>
      </c>
      <c r="I188" s="229" t="s">
        <v>892</v>
      </c>
      <c r="J188" s="229"/>
      <c r="K188" s="277"/>
    </row>
    <row r="189" s="1" customFormat="1" ht="15" customHeight="1">
      <c r="B189" s="254"/>
      <c r="C189" s="290" t="s">
        <v>897</v>
      </c>
      <c r="D189" s="229"/>
      <c r="E189" s="229"/>
      <c r="F189" s="252" t="s">
        <v>817</v>
      </c>
      <c r="G189" s="229"/>
      <c r="H189" s="229" t="s">
        <v>898</v>
      </c>
      <c r="I189" s="229" t="s">
        <v>899</v>
      </c>
      <c r="J189" s="291" t="s">
        <v>900</v>
      </c>
      <c r="K189" s="277"/>
    </row>
    <row r="190" s="13" customFormat="1" ht="15" customHeight="1">
      <c r="B190" s="292"/>
      <c r="C190" s="293" t="s">
        <v>901</v>
      </c>
      <c r="D190" s="294"/>
      <c r="E190" s="294"/>
      <c r="F190" s="295" t="s">
        <v>817</v>
      </c>
      <c r="G190" s="294"/>
      <c r="H190" s="294" t="s">
        <v>902</v>
      </c>
      <c r="I190" s="294" t="s">
        <v>899</v>
      </c>
      <c r="J190" s="296" t="s">
        <v>900</v>
      </c>
      <c r="K190" s="297"/>
    </row>
    <row r="191" s="1" customFormat="1" ht="15" customHeight="1">
      <c r="B191" s="254"/>
      <c r="C191" s="290" t="s">
        <v>41</v>
      </c>
      <c r="D191" s="229"/>
      <c r="E191" s="229"/>
      <c r="F191" s="252" t="s">
        <v>811</v>
      </c>
      <c r="G191" s="229"/>
      <c r="H191" s="226" t="s">
        <v>903</v>
      </c>
      <c r="I191" s="229" t="s">
        <v>904</v>
      </c>
      <c r="J191" s="229"/>
      <c r="K191" s="277"/>
    </row>
    <row r="192" s="1" customFormat="1" ht="15" customHeight="1">
      <c r="B192" s="254"/>
      <c r="C192" s="290" t="s">
        <v>905</v>
      </c>
      <c r="D192" s="229"/>
      <c r="E192" s="229"/>
      <c r="F192" s="252" t="s">
        <v>811</v>
      </c>
      <c r="G192" s="229"/>
      <c r="H192" s="229" t="s">
        <v>906</v>
      </c>
      <c r="I192" s="229" t="s">
        <v>846</v>
      </c>
      <c r="J192" s="229"/>
      <c r="K192" s="277"/>
    </row>
    <row r="193" s="1" customFormat="1" ht="15" customHeight="1">
      <c r="B193" s="254"/>
      <c r="C193" s="290" t="s">
        <v>907</v>
      </c>
      <c r="D193" s="229"/>
      <c r="E193" s="229"/>
      <c r="F193" s="252" t="s">
        <v>811</v>
      </c>
      <c r="G193" s="229"/>
      <c r="H193" s="229" t="s">
        <v>908</v>
      </c>
      <c r="I193" s="229" t="s">
        <v>846</v>
      </c>
      <c r="J193" s="229"/>
      <c r="K193" s="277"/>
    </row>
    <row r="194" s="1" customFormat="1" ht="15" customHeight="1">
      <c r="B194" s="254"/>
      <c r="C194" s="290" t="s">
        <v>909</v>
      </c>
      <c r="D194" s="229"/>
      <c r="E194" s="229"/>
      <c r="F194" s="252" t="s">
        <v>817</v>
      </c>
      <c r="G194" s="229"/>
      <c r="H194" s="229" t="s">
        <v>910</v>
      </c>
      <c r="I194" s="229" t="s">
        <v>846</v>
      </c>
      <c r="J194" s="229"/>
      <c r="K194" s="277"/>
    </row>
    <row r="195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="1" customFormat="1" ht="18.75" customHeight="1">
      <c r="B198" s="237"/>
      <c r="C198" s="237"/>
      <c r="D198" s="237"/>
      <c r="E198" s="237"/>
      <c r="F198" s="237"/>
      <c r="G198" s="237"/>
      <c r="H198" s="237"/>
      <c r="I198" s="237"/>
      <c r="J198" s="237"/>
      <c r="K198" s="237"/>
    </row>
    <row r="199" s="1" customFormat="1" ht="13.5">
      <c r="B199" s="216"/>
      <c r="C199" s="217"/>
      <c r="D199" s="217"/>
      <c r="E199" s="217"/>
      <c r="F199" s="217"/>
      <c r="G199" s="217"/>
      <c r="H199" s="217"/>
      <c r="I199" s="217"/>
      <c r="J199" s="217"/>
      <c r="K199" s="218"/>
    </row>
    <row r="200" s="1" customFormat="1" ht="21">
      <c r="B200" s="219"/>
      <c r="C200" s="220" t="s">
        <v>911</v>
      </c>
      <c r="D200" s="220"/>
      <c r="E200" s="220"/>
      <c r="F200" s="220"/>
      <c r="G200" s="220"/>
      <c r="H200" s="220"/>
      <c r="I200" s="220"/>
      <c r="J200" s="220"/>
      <c r="K200" s="221"/>
    </row>
    <row r="201" s="1" customFormat="1" ht="25.5" customHeight="1">
      <c r="B201" s="219"/>
      <c r="C201" s="299" t="s">
        <v>912</v>
      </c>
      <c r="D201" s="299"/>
      <c r="E201" s="299"/>
      <c r="F201" s="299" t="s">
        <v>913</v>
      </c>
      <c r="G201" s="300"/>
      <c r="H201" s="299" t="s">
        <v>914</v>
      </c>
      <c r="I201" s="299"/>
      <c r="J201" s="299"/>
      <c r="K201" s="221"/>
    </row>
    <row r="202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="1" customFormat="1" ht="15" customHeight="1">
      <c r="B203" s="254"/>
      <c r="C203" s="229" t="s">
        <v>904</v>
      </c>
      <c r="D203" s="229"/>
      <c r="E203" s="229"/>
      <c r="F203" s="252" t="s">
        <v>42</v>
      </c>
      <c r="G203" s="229"/>
      <c r="H203" s="229" t="s">
        <v>915</v>
      </c>
      <c r="I203" s="229"/>
      <c r="J203" s="229"/>
      <c r="K203" s="277"/>
    </row>
    <row r="204" s="1" customFormat="1" ht="15" customHeight="1">
      <c r="B204" s="254"/>
      <c r="C204" s="229"/>
      <c r="D204" s="229"/>
      <c r="E204" s="229"/>
      <c r="F204" s="252" t="s">
        <v>43</v>
      </c>
      <c r="G204" s="229"/>
      <c r="H204" s="229" t="s">
        <v>916</v>
      </c>
      <c r="I204" s="229"/>
      <c r="J204" s="229"/>
      <c r="K204" s="277"/>
    </row>
    <row r="205" s="1" customFormat="1" ht="15" customHeight="1">
      <c r="B205" s="254"/>
      <c r="C205" s="229"/>
      <c r="D205" s="229"/>
      <c r="E205" s="229"/>
      <c r="F205" s="252" t="s">
        <v>46</v>
      </c>
      <c r="G205" s="229"/>
      <c r="H205" s="229" t="s">
        <v>917</v>
      </c>
      <c r="I205" s="229"/>
      <c r="J205" s="229"/>
      <c r="K205" s="277"/>
    </row>
    <row r="206" s="1" customFormat="1" ht="15" customHeight="1">
      <c r="B206" s="254"/>
      <c r="C206" s="229"/>
      <c r="D206" s="229"/>
      <c r="E206" s="229"/>
      <c r="F206" s="252" t="s">
        <v>44</v>
      </c>
      <c r="G206" s="229"/>
      <c r="H206" s="229" t="s">
        <v>918</v>
      </c>
      <c r="I206" s="229"/>
      <c r="J206" s="229"/>
      <c r="K206" s="277"/>
    </row>
    <row r="207" s="1" customFormat="1" ht="15" customHeight="1">
      <c r="B207" s="254"/>
      <c r="C207" s="229"/>
      <c r="D207" s="229"/>
      <c r="E207" s="229"/>
      <c r="F207" s="252" t="s">
        <v>45</v>
      </c>
      <c r="G207" s="229"/>
      <c r="H207" s="229" t="s">
        <v>919</v>
      </c>
      <c r="I207" s="229"/>
      <c r="J207" s="229"/>
      <c r="K207" s="277"/>
    </row>
    <row r="208" s="1" customFormat="1" ht="15" customHeight="1">
      <c r="B208" s="254"/>
      <c r="C208" s="229"/>
      <c r="D208" s="229"/>
      <c r="E208" s="229"/>
      <c r="F208" s="252"/>
      <c r="G208" s="229"/>
      <c r="H208" s="229"/>
      <c r="I208" s="229"/>
      <c r="J208" s="229"/>
      <c r="K208" s="277"/>
    </row>
    <row r="209" s="1" customFormat="1" ht="15" customHeight="1">
      <c r="B209" s="254"/>
      <c r="C209" s="229" t="s">
        <v>858</v>
      </c>
      <c r="D209" s="229"/>
      <c r="E209" s="229"/>
      <c r="F209" s="252" t="s">
        <v>77</v>
      </c>
      <c r="G209" s="229"/>
      <c r="H209" s="229" t="s">
        <v>920</v>
      </c>
      <c r="I209" s="229"/>
      <c r="J209" s="229"/>
      <c r="K209" s="277"/>
    </row>
    <row r="210" s="1" customFormat="1" ht="15" customHeight="1">
      <c r="B210" s="254"/>
      <c r="C210" s="229"/>
      <c r="D210" s="229"/>
      <c r="E210" s="229"/>
      <c r="F210" s="252" t="s">
        <v>753</v>
      </c>
      <c r="G210" s="229"/>
      <c r="H210" s="229" t="s">
        <v>754</v>
      </c>
      <c r="I210" s="229"/>
      <c r="J210" s="229"/>
      <c r="K210" s="277"/>
    </row>
    <row r="211" s="1" customFormat="1" ht="15" customHeight="1">
      <c r="B211" s="254"/>
      <c r="C211" s="229"/>
      <c r="D211" s="229"/>
      <c r="E211" s="229"/>
      <c r="F211" s="252" t="s">
        <v>751</v>
      </c>
      <c r="G211" s="229"/>
      <c r="H211" s="229" t="s">
        <v>921</v>
      </c>
      <c r="I211" s="229"/>
      <c r="J211" s="229"/>
      <c r="K211" s="277"/>
    </row>
    <row r="212" s="1" customFormat="1" ht="15" customHeight="1">
      <c r="B212" s="301"/>
      <c r="C212" s="229"/>
      <c r="D212" s="229"/>
      <c r="E212" s="229"/>
      <c r="F212" s="252" t="s">
        <v>755</v>
      </c>
      <c r="G212" s="290"/>
      <c r="H212" s="281" t="s">
        <v>756</v>
      </c>
      <c r="I212" s="281"/>
      <c r="J212" s="281"/>
      <c r="K212" s="302"/>
    </row>
    <row r="213" s="1" customFormat="1" ht="15" customHeight="1">
      <c r="B213" s="301"/>
      <c r="C213" s="229"/>
      <c r="D213" s="229"/>
      <c r="E213" s="229"/>
      <c r="F213" s="252" t="s">
        <v>757</v>
      </c>
      <c r="G213" s="290"/>
      <c r="H213" s="281" t="s">
        <v>522</v>
      </c>
      <c r="I213" s="281"/>
      <c r="J213" s="281"/>
      <c r="K213" s="302"/>
    </row>
    <row r="214" s="1" customFormat="1" ht="15" customHeight="1">
      <c r="B214" s="301"/>
      <c r="C214" s="229"/>
      <c r="D214" s="229"/>
      <c r="E214" s="229"/>
      <c r="F214" s="252"/>
      <c r="G214" s="290"/>
      <c r="H214" s="281"/>
      <c r="I214" s="281"/>
      <c r="J214" s="281"/>
      <c r="K214" s="302"/>
    </row>
    <row r="215" s="1" customFormat="1" ht="15" customHeight="1">
      <c r="B215" s="301"/>
      <c r="C215" s="229" t="s">
        <v>882</v>
      </c>
      <c r="D215" s="229"/>
      <c r="E215" s="229"/>
      <c r="F215" s="252">
        <v>1</v>
      </c>
      <c r="G215" s="290"/>
      <c r="H215" s="281" t="s">
        <v>922</v>
      </c>
      <c r="I215" s="281"/>
      <c r="J215" s="281"/>
      <c r="K215" s="302"/>
    </row>
    <row r="216" s="1" customFormat="1" ht="15" customHeight="1">
      <c r="B216" s="301"/>
      <c r="C216" s="229"/>
      <c r="D216" s="229"/>
      <c r="E216" s="229"/>
      <c r="F216" s="252">
        <v>2</v>
      </c>
      <c r="G216" s="290"/>
      <c r="H216" s="281" t="s">
        <v>923</v>
      </c>
      <c r="I216" s="281"/>
      <c r="J216" s="281"/>
      <c r="K216" s="302"/>
    </row>
    <row r="217" s="1" customFormat="1" ht="15" customHeight="1">
      <c r="B217" s="301"/>
      <c r="C217" s="229"/>
      <c r="D217" s="229"/>
      <c r="E217" s="229"/>
      <c r="F217" s="252">
        <v>3</v>
      </c>
      <c r="G217" s="290"/>
      <c r="H217" s="281" t="s">
        <v>924</v>
      </c>
      <c r="I217" s="281"/>
      <c r="J217" s="281"/>
      <c r="K217" s="302"/>
    </row>
    <row r="218" s="1" customFormat="1" ht="15" customHeight="1">
      <c r="B218" s="301"/>
      <c r="C218" s="229"/>
      <c r="D218" s="229"/>
      <c r="E218" s="229"/>
      <c r="F218" s="252">
        <v>4</v>
      </c>
      <c r="G218" s="290"/>
      <c r="H218" s="281" t="s">
        <v>925</v>
      </c>
      <c r="I218" s="281"/>
      <c r="J218" s="281"/>
      <c r="K218" s="302"/>
    </row>
    <row r="219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Brožová Andrea, Ing.</dc:creator>
  <cp:lastModifiedBy>Brožová Andrea, Ing.</cp:lastModifiedBy>
  <dcterms:created xsi:type="dcterms:W3CDTF">2025-08-28T08:03:27Z</dcterms:created>
  <dcterms:modified xsi:type="dcterms:W3CDTF">2025-08-28T08:03:30Z</dcterms:modified>
</cp:coreProperties>
</file>