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D\USON\rozpočty\byty25\"/>
    </mc:Choice>
  </mc:AlternateContent>
  <bookViews>
    <workbookView xWindow="0" yWindow="0" windowWidth="0" windowHeight="0"/>
  </bookViews>
  <sheets>
    <sheet name="Rekapitulace stavby" sheetId="1" r:id="rId1"/>
    <sheet name="601 - ASŘ + instalace dem..." sheetId="2" r:id="rId2"/>
    <sheet name="602 - ASŘ nové konstrukce" sheetId="3" r:id="rId3"/>
    <sheet name="603 - Venkovní úpravy" sheetId="4" r:id="rId4"/>
    <sheet name="604 - elektroinstalace" sheetId="5" r:id="rId5"/>
    <sheet name="605 - úpravy rozváděče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'601 - ASŘ + instalace dem...'!$C$82:$K$146</definedName>
    <definedName name="_xlnm.Print_Area" localSheetId="1">'601 - ASŘ + instalace dem...'!$C$4:$J$39,'601 - ASŘ + instalace dem...'!$C$45:$J$64,'601 - ASŘ + instalace dem...'!$C$70:$K$146</definedName>
    <definedName name="_xlnm.Print_Titles" localSheetId="1">'601 - ASŘ + instalace dem...'!$82:$82</definedName>
    <definedName name="_xlnm._FilterDatabase" localSheetId="2" hidden="1">'602 - ASŘ nové konstrukce'!$C$90:$K$244</definedName>
    <definedName name="_xlnm.Print_Area" localSheetId="2">'602 - ASŘ nové konstrukce'!$C$4:$J$39,'602 - ASŘ nové konstrukce'!$C$45:$J$72,'602 - ASŘ nové konstrukce'!$C$78:$K$244</definedName>
    <definedName name="_xlnm.Print_Titles" localSheetId="2">'602 - ASŘ nové konstrukce'!$90:$90</definedName>
    <definedName name="_xlnm._FilterDatabase" localSheetId="3" hidden="1">'603 - Venkovní úpravy'!$C$84:$K$126</definedName>
    <definedName name="_xlnm.Print_Area" localSheetId="3">'603 - Venkovní úpravy'!$C$4:$J$39,'603 - Venkovní úpravy'!$C$45:$J$66,'603 - Venkovní úpravy'!$C$72:$K$126</definedName>
    <definedName name="_xlnm.Print_Titles" localSheetId="3">'603 - Venkovní úpravy'!$84:$84</definedName>
    <definedName name="_xlnm._FilterDatabase" localSheetId="4" hidden="1">'604 - elektroinstalace'!$C$82:$K$212</definedName>
    <definedName name="_xlnm.Print_Area" localSheetId="4">'604 - elektroinstalace'!$C$4:$J$39,'604 - elektroinstalace'!$C$45:$J$64,'604 - elektroinstalace'!$C$70:$K$212</definedName>
    <definedName name="_xlnm.Print_Titles" localSheetId="4">'604 - elektroinstalace'!$82:$82</definedName>
    <definedName name="_xlnm._FilterDatabase" localSheetId="5" hidden="1">'605 - úpravy rozváděče'!$C$80:$K$95</definedName>
    <definedName name="_xlnm.Print_Area" localSheetId="5">'605 - úpravy rozváděče'!$C$4:$J$39,'605 - úpravy rozváděče'!$C$45:$J$62,'605 - úpravy rozváděče'!$C$68:$K$95</definedName>
    <definedName name="_xlnm.Print_Titles" localSheetId="5">'605 - úpravy rozváděče'!$80:$80</definedName>
    <definedName name="_xlnm.Print_Area" localSheetId="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F75"/>
  <c r="E73"/>
  <c r="F52"/>
  <c r="E50"/>
  <c r="J24"/>
  <c r="E24"/>
  <c r="J78"/>
  <c r="J23"/>
  <c r="J21"/>
  <c r="E21"/>
  <c r="J77"/>
  <c r="J20"/>
  <c r="J18"/>
  <c r="E18"/>
  <c r="F55"/>
  <c r="J17"/>
  <c r="J15"/>
  <c r="E15"/>
  <c r="F54"/>
  <c r="J14"/>
  <c r="J12"/>
  <c r="J52"/>
  <c r="E7"/>
  <c r="E71"/>
  <c i="5" r="J37"/>
  <c r="J36"/>
  <c i="1" r="AY58"/>
  <c i="5" r="J35"/>
  <c i="1" r="AX58"/>
  <c i="5"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4"/>
  <c r="BH144"/>
  <c r="BG144"/>
  <c r="BF144"/>
  <c r="T144"/>
  <c r="R144"/>
  <c r="P144"/>
  <c r="BI142"/>
  <c r="BH142"/>
  <c r="BG142"/>
  <c r="BF142"/>
  <c r="T142"/>
  <c r="R142"/>
  <c r="P142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26"/>
  <c r="BH126"/>
  <c r="BG126"/>
  <c r="BF126"/>
  <c r="T126"/>
  <c r="R126"/>
  <c r="P126"/>
  <c r="BI124"/>
  <c r="BH124"/>
  <c r="BG124"/>
  <c r="BF124"/>
  <c r="T124"/>
  <c r="R124"/>
  <c r="P124"/>
  <c r="BI115"/>
  <c r="BH115"/>
  <c r="BG115"/>
  <c r="BF115"/>
  <c r="T115"/>
  <c r="R115"/>
  <c r="P115"/>
  <c r="BI113"/>
  <c r="BH113"/>
  <c r="BG113"/>
  <c r="BF113"/>
  <c r="T113"/>
  <c r="R113"/>
  <c r="P113"/>
  <c r="BI108"/>
  <c r="BH108"/>
  <c r="BG108"/>
  <c r="BF108"/>
  <c r="T108"/>
  <c r="R108"/>
  <c r="P108"/>
  <c r="BI106"/>
  <c r="BH106"/>
  <c r="BG106"/>
  <c r="BF106"/>
  <c r="T106"/>
  <c r="R106"/>
  <c r="P106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F77"/>
  <c r="E75"/>
  <c r="F52"/>
  <c r="E50"/>
  <c r="J24"/>
  <c r="E24"/>
  <c r="J80"/>
  <c r="J23"/>
  <c r="J21"/>
  <c r="E21"/>
  <c r="J79"/>
  <c r="J20"/>
  <c r="J18"/>
  <c r="E18"/>
  <c r="F80"/>
  <c r="J17"/>
  <c r="J15"/>
  <c r="E15"/>
  <c r="F79"/>
  <c r="J14"/>
  <c r="J12"/>
  <c r="J52"/>
  <c r="E7"/>
  <c r="E48"/>
  <c i="4" r="J37"/>
  <c r="J36"/>
  <c i="1" r="AY57"/>
  <c i="4" r="J35"/>
  <c i="1" r="AX57"/>
  <c i="4" r="BI125"/>
  <c r="BH125"/>
  <c r="BG125"/>
  <c r="BF125"/>
  <c r="T125"/>
  <c r="T124"/>
  <c r="R125"/>
  <c r="R124"/>
  <c r="P125"/>
  <c r="P124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T108"/>
  <c r="R109"/>
  <c r="R108"/>
  <c r="P109"/>
  <c r="P108"/>
  <c r="BI106"/>
  <c r="BH106"/>
  <c r="BG106"/>
  <c r="BF106"/>
  <c r="T106"/>
  <c r="R106"/>
  <c r="P106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F79"/>
  <c r="E77"/>
  <c r="F52"/>
  <c r="E50"/>
  <c r="J24"/>
  <c r="E24"/>
  <c r="J55"/>
  <c r="J23"/>
  <c r="J21"/>
  <c r="E21"/>
  <c r="J81"/>
  <c r="J20"/>
  <c r="J18"/>
  <c r="E18"/>
  <c r="F82"/>
  <c r="J17"/>
  <c r="J15"/>
  <c r="E15"/>
  <c r="F54"/>
  <c r="J14"/>
  <c r="J12"/>
  <c r="J79"/>
  <c r="E7"/>
  <c r="E75"/>
  <c i="3" r="J37"/>
  <c r="J36"/>
  <c i="1" r="AY56"/>
  <c i="3" r="J35"/>
  <c i="1" r="AX56"/>
  <c i="3" r="BI235"/>
  <c r="BH235"/>
  <c r="BG235"/>
  <c r="BF235"/>
  <c r="T235"/>
  <c r="R235"/>
  <c r="P235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09"/>
  <c r="BH209"/>
  <c r="BG209"/>
  <c r="BF209"/>
  <c r="T209"/>
  <c r="R209"/>
  <c r="P209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R180"/>
  <c r="P180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T154"/>
  <c r="R155"/>
  <c r="R154"/>
  <c r="P155"/>
  <c r="P154"/>
  <c r="BI151"/>
  <c r="BH151"/>
  <c r="BG151"/>
  <c r="BF151"/>
  <c r="T151"/>
  <c r="T141"/>
  <c r="R151"/>
  <c r="R141"/>
  <c r="P151"/>
  <c r="P141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F85"/>
  <c r="E83"/>
  <c r="F52"/>
  <c r="E50"/>
  <c r="J24"/>
  <c r="E24"/>
  <c r="J55"/>
  <c r="J23"/>
  <c r="J21"/>
  <c r="E21"/>
  <c r="J54"/>
  <c r="J20"/>
  <c r="J18"/>
  <c r="E18"/>
  <c r="F88"/>
  <c r="J17"/>
  <c r="J15"/>
  <c r="E15"/>
  <c r="F54"/>
  <c r="J14"/>
  <c r="J12"/>
  <c r="J52"/>
  <c r="E7"/>
  <c r="E81"/>
  <c i="2" r="J37"/>
  <c r="J36"/>
  <c i="1" r="AY55"/>
  <c i="2" r="J35"/>
  <c i="1" r="AX55"/>
  <c i="2"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6"/>
  <c r="BH86"/>
  <c r="BG86"/>
  <c r="BF86"/>
  <c r="T86"/>
  <c r="R86"/>
  <c r="P86"/>
  <c r="F77"/>
  <c r="E75"/>
  <c r="F52"/>
  <c r="E50"/>
  <c r="J24"/>
  <c r="E24"/>
  <c r="J80"/>
  <c r="J23"/>
  <c r="J21"/>
  <c r="E21"/>
  <c r="J79"/>
  <c r="J20"/>
  <c r="J18"/>
  <c r="E18"/>
  <c r="F80"/>
  <c r="J17"/>
  <c r="J15"/>
  <c r="E15"/>
  <c r="F79"/>
  <c r="J14"/>
  <c r="J12"/>
  <c r="J77"/>
  <c r="E7"/>
  <c r="E48"/>
  <c i="1" r="L50"/>
  <c r="AM50"/>
  <c r="AM49"/>
  <c r="L49"/>
  <c r="AM47"/>
  <c r="L47"/>
  <c r="L45"/>
  <c r="L44"/>
  <c i="3" r="J194"/>
  <c i="6" r="BK92"/>
  <c i="3" r="BK218"/>
  <c i="4" r="BK96"/>
  <c i="5" r="J153"/>
  <c i="2" r="BK105"/>
  <c i="3" r="BK107"/>
  <c i="6" r="BK87"/>
  <c i="5" r="J149"/>
  <c i="3" r="BK183"/>
  <c i="4" r="BK119"/>
  <c i="5" r="BK191"/>
  <c r="J205"/>
  <c i="3" r="BK162"/>
  <c i="5" r="J136"/>
  <c r="J197"/>
  <c i="2" r="BK144"/>
  <c i="5" r="J173"/>
  <c i="2" r="J86"/>
  <c i="4" r="J113"/>
  <c i="5" r="BK186"/>
  <c i="2" r="BK113"/>
  <c i="5" r="BK181"/>
  <c i="3" r="BK180"/>
  <c i="5" r="BK199"/>
  <c i="2" r="F37"/>
  <c i="3" r="J165"/>
  <c i="5" r="J86"/>
  <c r="BK108"/>
  <c i="3" r="BK117"/>
  <c r="BK176"/>
  <c i="5" r="J95"/>
  <c i="4" r="J94"/>
  <c i="5" r="BK149"/>
  <c r="J188"/>
  <c i="2" r="J89"/>
  <c i="5" r="J193"/>
  <c i="3" r="J133"/>
  <c i="5" r="J167"/>
  <c i="3" r="J107"/>
  <c i="5" r="BK135"/>
  <c i="3" r="J173"/>
  <c i="5" r="J161"/>
  <c r="J115"/>
  <c r="J144"/>
  <c r="J207"/>
  <c i="3" r="J162"/>
  <c i="2" r="BK135"/>
  <c r="BK133"/>
  <c i="5" r="J126"/>
  <c i="3" r="J218"/>
  <c i="5" r="BK205"/>
  <c i="3" r="J117"/>
  <c i="5" r="J165"/>
  <c i="2" r="BK128"/>
  <c i="3" r="J235"/>
  <c i="5" r="BK211"/>
  <c r="J142"/>
  <c i="6" r="BK88"/>
  <c i="3" r="J136"/>
  <c i="4" r="J125"/>
  <c i="5" r="BK106"/>
  <c r="J170"/>
  <c i="2" r="J138"/>
  <c i="4" r="BK98"/>
  <c i="3" r="BK184"/>
  <c i="5" r="J168"/>
  <c i="2" r="BK124"/>
  <c i="5" r="BK98"/>
  <c i="2" r="BK86"/>
  <c i="4" r="J96"/>
  <c i="5" r="BK88"/>
  <c r="BK178"/>
  <c i="2" r="J131"/>
  <c i="4" r="J101"/>
  <c i="2" r="J126"/>
  <c i="5" r="BK176"/>
  <c i="3" r="BK123"/>
  <c i="4" r="BK113"/>
  <c i="5" r="J133"/>
  <c i="2" r="J108"/>
  <c r="J144"/>
  <c i="3" r="BK191"/>
  <c i="5" r="BK151"/>
  <c i="2" r="J93"/>
  <c i="5" r="BK142"/>
  <c i="3" r="BK104"/>
  <c i="6" r="J89"/>
  <c i="5" r="BK124"/>
  <c i="2" r="J120"/>
  <c i="3" r="J104"/>
  <c i="5" r="BK159"/>
  <c i="3" r="J176"/>
  <c i="5" r="BK93"/>
  <c r="J108"/>
  <c i="2" r="BK101"/>
  <c i="4" r="J98"/>
  <c i="2" r="J95"/>
  <c r="BK91"/>
  <c i="5" r="J135"/>
  <c i="3" r="J123"/>
  <c i="6" r="J86"/>
  <c i="5" r="J159"/>
  <c i="2" r="J98"/>
  <c i="3" r="BK97"/>
  <c r="BK223"/>
  <c i="5" r="BK101"/>
  <c i="4" r="BK100"/>
  <c i="3" r="BK136"/>
  <c r="J225"/>
  <c i="5" r="BK209"/>
  <c i="2" r="BK138"/>
  <c i="5" r="BK126"/>
  <c i="3" r="J221"/>
  <c i="5" r="BK173"/>
  <c r="BK133"/>
  <c i="3" r="J179"/>
  <c i="5" r="J124"/>
  <c r="BK203"/>
  <c r="BK193"/>
  <c i="2" r="BK98"/>
  <c i="5" r="BK113"/>
  <c i="3" r="J168"/>
  <c i="6" r="BK94"/>
  <c i="2" r="J111"/>
  <c i="4" r="J122"/>
  <c i="2" r="J133"/>
  <c i="4" r="J100"/>
  <c i="6" r="J95"/>
  <c i="5" r="J171"/>
  <c i="3" r="BK225"/>
  <c i="5" r="BK167"/>
  <c i="3" r="BK171"/>
  <c i="6" r="J88"/>
  <c i="4" r="BK106"/>
  <c i="3" r="J155"/>
  <c i="1" r="AS54"/>
  <c i="5" r="BK168"/>
  <c i="3" r="BK197"/>
  <c i="5" r="BK170"/>
  <c i="6" r="BK84"/>
  <c i="3" r="BK179"/>
  <c i="5" r="BK207"/>
  <c r="J106"/>
  <c i="2" r="J116"/>
  <c i="3" r="J94"/>
  <c r="J142"/>
  <c i="5" r="J211"/>
  <c r="J113"/>
  <c i="4" r="BK91"/>
  <c i="6" r="BK86"/>
  <c i="5" r="BK144"/>
  <c r="J196"/>
  <c i="2" r="F34"/>
  <c r="BK118"/>
  <c i="3" r="J101"/>
  <c i="5" r="BK96"/>
  <c i="2" r="J124"/>
  <c i="5" r="BK155"/>
  <c r="BK197"/>
  <c i="2" r="BK108"/>
  <c i="3" r="J171"/>
  <c i="5" r="BK158"/>
  <c i="2" r="BK120"/>
  <c i="4" r="J88"/>
  <c i="3" r="J151"/>
  <c i="5" r="BK86"/>
  <c i="3" r="BK187"/>
  <c i="2" r="J141"/>
  <c i="4" r="J119"/>
  <c i="5" r="J183"/>
  <c i="6" r="J85"/>
  <c i="5" r="J137"/>
  <c i="3" r="BK140"/>
  <c r="J223"/>
  <c i="2" r="J113"/>
  <c i="5" r="J209"/>
  <c i="3" r="BK165"/>
  <c i="5" r="BK183"/>
  <c i="6" r="J92"/>
  <c i="2" r="BK89"/>
  <c i="3" r="BK133"/>
  <c i="5" r="J151"/>
  <c i="3" r="J159"/>
  <c i="5" r="BK164"/>
  <c i="3" r="J191"/>
  <c i="5" r="BK160"/>
  <c i="6" r="BK89"/>
  <c i="3" r="BK139"/>
  <c i="5" r="J88"/>
  <c r="J157"/>
  <c i="3" r="J139"/>
  <c r="BK94"/>
  <c i="6" r="BK90"/>
  <c i="3" r="J190"/>
  <c i="2" r="J118"/>
  <c i="4" r="BK125"/>
  <c i="5" r="J92"/>
  <c i="3" r="BK101"/>
  <c i="5" r="J160"/>
  <c r="BK99"/>
  <c i="4" r="BK109"/>
  <c r="J109"/>
  <c i="2" r="BK126"/>
  <c i="3" r="J120"/>
  <c i="5" r="J101"/>
  <c i="2" r="F36"/>
  <c i="3" r="J97"/>
  <c i="6" r="J90"/>
  <c i="4" r="J106"/>
  <c i="5" r="J158"/>
  <c r="J99"/>
  <c i="3" r="BK190"/>
  <c r="BK120"/>
  <c i="5" r="BK137"/>
  <c i="2" r="BK131"/>
  <c i="5" r="J186"/>
  <c i="3" r="BK168"/>
  <c i="5" r="BK92"/>
  <c i="2" r="BK141"/>
  <c r="J105"/>
  <c i="3" r="J180"/>
  <c r="BK151"/>
  <c i="5" r="BK115"/>
  <c i="2" r="F35"/>
  <c r="J122"/>
  <c i="5" r="J199"/>
  <c i="4" r="BK116"/>
  <c i="2" r="BK122"/>
  <c i="5" r="J98"/>
  <c r="BK188"/>
  <c i="4" r="J91"/>
  <c r="BK94"/>
  <c i="2" r="BK93"/>
  <c i="4" r="BK88"/>
  <c i="2" r="BK116"/>
  <c i="4" r="BK101"/>
  <c i="5" r="J176"/>
  <c r="BK171"/>
  <c i="2" r="BK111"/>
  <c i="5" r="J96"/>
  <c i="3" r="J197"/>
  <c i="6" r="BK85"/>
  <c i="4" r="BK122"/>
  <c i="2" r="J135"/>
  <c i="4" r="J116"/>
  <c i="5" r="BK165"/>
  <c i="3" r="BK194"/>
  <c i="5" r="BK157"/>
  <c r="BK162"/>
  <c i="3" r="BK155"/>
  <c i="5" r="BK90"/>
  <c i="3" r="J184"/>
  <c i="5" r="J164"/>
  <c r="BK196"/>
  <c i="2" r="J91"/>
  <c i="3" r="J199"/>
  <c i="6" r="J87"/>
  <c i="5" r="BK95"/>
  <c r="J203"/>
  <c i="3" r="BK221"/>
  <c i="6" r="J94"/>
  <c i="3" r="BK173"/>
  <c i="5" r="J178"/>
  <c i="2" r="J101"/>
  <c i="3" r="BK235"/>
  <c i="5" r="J191"/>
  <c i="6" r="J84"/>
  <c i="3" r="J209"/>
  <c i="5" r="J162"/>
  <c r="BK198"/>
  <c r="BK136"/>
  <c r="BK161"/>
  <c i="3" r="BK159"/>
  <c i="5" r="J198"/>
  <c i="2" r="BK95"/>
  <c i="5" r="J155"/>
  <c r="J93"/>
  <c i="3" r="BK209"/>
  <c i="5" r="J181"/>
  <c i="3" r="J187"/>
  <c i="2" r="J128"/>
  <c i="5" r="BK153"/>
  <c i="3" r="BK199"/>
  <c r="J183"/>
  <c i="5" r="J90"/>
  <c i="3" r="BK142"/>
  <c i="2" r="J34"/>
  <c i="3" r="J140"/>
  <c i="6" r="BK95"/>
  <c i="2" l="1" r="R130"/>
  <c i="3" r="T100"/>
  <c r="T175"/>
  <c r="R193"/>
  <c i="4" r="P93"/>
  <c i="2" r="BK85"/>
  <c r="J85"/>
  <c r="J61"/>
  <c i="3" r="P100"/>
  <c r="R175"/>
  <c r="T193"/>
  <c i="4" r="BK87"/>
  <c i="2" r="T104"/>
  <c i="3" r="BK93"/>
  <c r="J93"/>
  <c r="J61"/>
  <c r="T158"/>
  <c i="5" r="R202"/>
  <c r="R201"/>
  <c i="2" r="P104"/>
  <c i="3" r="BK175"/>
  <c r="J175"/>
  <c r="J68"/>
  <c r="BK193"/>
  <c r="J193"/>
  <c r="J70"/>
  <c i="4" r="P112"/>
  <c i="3" r="BK164"/>
  <c r="J164"/>
  <c r="J67"/>
  <c r="P186"/>
  <c i="4" r="T112"/>
  <c i="5" r="R85"/>
  <c r="R84"/>
  <c r="R83"/>
  <c i="2" r="BK130"/>
  <c r="J130"/>
  <c r="J63"/>
  <c i="3" r="P93"/>
  <c r="P158"/>
  <c r="R164"/>
  <c r="T186"/>
  <c i="4" r="R112"/>
  <c i="5" r="T202"/>
  <c r="T201"/>
  <c i="2" r="T130"/>
  <c i="5" r="P202"/>
  <c r="P201"/>
  <c i="2" r="P85"/>
  <c i="3" r="T198"/>
  <c i="4" r="BK112"/>
  <c r="J112"/>
  <c r="J64"/>
  <c i="2" r="BK104"/>
  <c r="J104"/>
  <c r="J62"/>
  <c i="3" r="T93"/>
  <c r="BK158"/>
  <c r="J158"/>
  <c r="J66"/>
  <c r="P164"/>
  <c r="BK186"/>
  <c r="J186"/>
  <c r="J69"/>
  <c i="4" r="T93"/>
  <c i="5" r="P85"/>
  <c r="P84"/>
  <c r="P83"/>
  <c i="1" r="AU58"/>
  <c i="2" r="R104"/>
  <c i="3" r="R100"/>
  <c r="R158"/>
  <c r="T164"/>
  <c r="R186"/>
  <c i="4" r="P87"/>
  <c r="P86"/>
  <c r="P85"/>
  <c i="1" r="AU57"/>
  <c i="5" r="BK202"/>
  <c r="J202"/>
  <c r="J63"/>
  <c i="2" r="R85"/>
  <c i="3" r="BK100"/>
  <c r="J100"/>
  <c r="J62"/>
  <c i="4" r="R87"/>
  <c i="2" r="T85"/>
  <c i="3" r="P198"/>
  <c i="4" r="R93"/>
  <c i="3" r="R93"/>
  <c r="P175"/>
  <c r="P193"/>
  <c i="4" r="T87"/>
  <c r="T86"/>
  <c r="T85"/>
  <c i="2" r="P130"/>
  <c i="3" r="BK198"/>
  <c r="J198"/>
  <c r="J71"/>
  <c i="4" r="BK93"/>
  <c r="J93"/>
  <c r="J62"/>
  <c i="5" r="T85"/>
  <c r="T84"/>
  <c r="T83"/>
  <c r="BK85"/>
  <c r="BK84"/>
  <c r="J84"/>
  <c r="J60"/>
  <c i="6" r="P83"/>
  <c r="P82"/>
  <c r="P81"/>
  <c i="1" r="AU59"/>
  <c i="3" r="R198"/>
  <c i="6" r="BK83"/>
  <c r="J83"/>
  <c r="J61"/>
  <c r="R83"/>
  <c r="R82"/>
  <c r="R81"/>
  <c r="T83"/>
  <c r="T82"/>
  <c r="T81"/>
  <c i="4" r="BK124"/>
  <c r="J124"/>
  <c r="J65"/>
  <c r="BK108"/>
  <c r="J108"/>
  <c r="J63"/>
  <c i="3" r="BK154"/>
  <c r="J154"/>
  <c r="J64"/>
  <c r="BK141"/>
  <c r="J141"/>
  <c r="J63"/>
  <c i="6" r="F77"/>
  <c r="BE86"/>
  <c r="J55"/>
  <c r="J75"/>
  <c r="BE90"/>
  <c r="BE88"/>
  <c r="J54"/>
  <c r="E48"/>
  <c r="BE84"/>
  <c r="BE92"/>
  <c r="BE95"/>
  <c i="5" r="BK201"/>
  <c r="J201"/>
  <c r="J62"/>
  <c i="6" r="F78"/>
  <c r="BE85"/>
  <c r="BE89"/>
  <c r="BE94"/>
  <c r="BE87"/>
  <c i="5" r="F54"/>
  <c r="BE92"/>
  <c r="BE133"/>
  <c r="BE136"/>
  <c r="BE162"/>
  <c r="J54"/>
  <c r="BE88"/>
  <c r="BE155"/>
  <c r="J77"/>
  <c r="BE90"/>
  <c r="BE142"/>
  <c r="BE160"/>
  <c r="J55"/>
  <c r="BE86"/>
  <c r="BE93"/>
  <c r="BE137"/>
  <c r="BE144"/>
  <c r="BE113"/>
  <c r="BE153"/>
  <c r="BE96"/>
  <c r="BE159"/>
  <c r="F55"/>
  <c r="BE115"/>
  <c r="BE157"/>
  <c r="BE135"/>
  <c r="BE170"/>
  <c i="4" r="J87"/>
  <c r="J61"/>
  <c i="5" r="BE101"/>
  <c r="E73"/>
  <c r="BE95"/>
  <c r="BE99"/>
  <c r="BE151"/>
  <c r="BE126"/>
  <c r="BE149"/>
  <c r="BE161"/>
  <c r="BE106"/>
  <c r="BE124"/>
  <c r="BE165"/>
  <c r="BE167"/>
  <c r="BE181"/>
  <c r="BE183"/>
  <c r="BE198"/>
  <c r="BE199"/>
  <c r="BE98"/>
  <c r="BE158"/>
  <c r="BE164"/>
  <c r="BE186"/>
  <c r="BE196"/>
  <c r="BE211"/>
  <c r="BE108"/>
  <c r="BE168"/>
  <c r="BE171"/>
  <c r="BE173"/>
  <c r="BE193"/>
  <c r="BE197"/>
  <c r="BE203"/>
  <c r="BE207"/>
  <c r="BE176"/>
  <c r="BE178"/>
  <c r="BE188"/>
  <c r="BE191"/>
  <c r="BE205"/>
  <c r="BE209"/>
  <c i="4" r="F55"/>
  <c r="F81"/>
  <c i="3" r="BK92"/>
  <c r="J92"/>
  <c r="J60"/>
  <c i="4" r="J82"/>
  <c r="BE101"/>
  <c r="BE98"/>
  <c r="BE91"/>
  <c r="BE113"/>
  <c r="BE122"/>
  <c r="BE125"/>
  <c r="E48"/>
  <c r="BE119"/>
  <c r="J52"/>
  <c r="BE88"/>
  <c r="BE94"/>
  <c r="J54"/>
  <c r="BE116"/>
  <c r="BE96"/>
  <c r="BE109"/>
  <c r="BE100"/>
  <c r="BE106"/>
  <c i="3" r="E48"/>
  <c r="J85"/>
  <c r="J87"/>
  <c r="BE97"/>
  <c r="BE104"/>
  <c r="BE133"/>
  <c r="BE94"/>
  <c r="BE123"/>
  <c r="F87"/>
  <c r="BE101"/>
  <c r="J88"/>
  <c r="BE117"/>
  <c r="BE120"/>
  <c i="2" r="BK84"/>
  <c r="J84"/>
  <c r="J60"/>
  <c i="3" r="BE155"/>
  <c r="BE162"/>
  <c r="BE176"/>
  <c r="BE183"/>
  <c r="BE184"/>
  <c r="BE199"/>
  <c r="F55"/>
  <c r="BE107"/>
  <c r="BE136"/>
  <c r="BE139"/>
  <c r="BE159"/>
  <c r="BE168"/>
  <c r="BE173"/>
  <c r="BE190"/>
  <c r="BE194"/>
  <c r="BE209"/>
  <c r="BE221"/>
  <c r="BE140"/>
  <c r="BE142"/>
  <c r="BE151"/>
  <c r="BE187"/>
  <c r="BE191"/>
  <c r="BE197"/>
  <c r="BE223"/>
  <c r="BE225"/>
  <c r="BE235"/>
  <c r="BE165"/>
  <c r="BE171"/>
  <c r="BE179"/>
  <c r="BE180"/>
  <c r="BE218"/>
  <c i="2" r="BE108"/>
  <c r="BE131"/>
  <c r="J52"/>
  <c r="J54"/>
  <c r="F55"/>
  <c r="E73"/>
  <c r="BE91"/>
  <c r="BE98"/>
  <c r="BE105"/>
  <c r="BE116"/>
  <c r="BE118"/>
  <c r="BE122"/>
  <c r="BE133"/>
  <c r="BE141"/>
  <c i="1" r="BC55"/>
  <c r="AW55"/>
  <c r="BA55"/>
  <c i="2" r="F54"/>
  <c r="J55"/>
  <c r="BE89"/>
  <c r="BE144"/>
  <c i="1" r="BB55"/>
  <c i="2" r="BE135"/>
  <c r="BE86"/>
  <c r="BE93"/>
  <c r="BE95"/>
  <c r="BE101"/>
  <c r="BE128"/>
  <c r="BE111"/>
  <c r="BE113"/>
  <c r="BE120"/>
  <c r="BE124"/>
  <c r="BE126"/>
  <c r="BE138"/>
  <c i="1" r="BD55"/>
  <c i="3" r="F36"/>
  <c i="1" r="BC56"/>
  <c i="4" r="F34"/>
  <c i="1" r="BA57"/>
  <c i="5" r="F35"/>
  <c i="1" r="BB58"/>
  <c i="3" r="F35"/>
  <c i="1" r="BB56"/>
  <c i="4" r="F36"/>
  <c i="1" r="BC57"/>
  <c i="6" r="J34"/>
  <c i="1" r="AW59"/>
  <c i="6" r="F34"/>
  <c i="1" r="BA59"/>
  <c i="6" r="F36"/>
  <c i="1" r="BC59"/>
  <c i="6" r="F35"/>
  <c i="1" r="BB59"/>
  <c i="3" r="F37"/>
  <c i="1" r="BD56"/>
  <c i="6" r="F37"/>
  <c i="1" r="BD59"/>
  <c i="4" r="F37"/>
  <c i="1" r="BD57"/>
  <c i="5" r="F36"/>
  <c i="1" r="BC58"/>
  <c i="4" r="J34"/>
  <c i="1" r="AW57"/>
  <c i="5" r="J34"/>
  <c i="1" r="AW58"/>
  <c i="3" r="F34"/>
  <c i="1" r="BA56"/>
  <c i="3" r="J34"/>
  <c i="1" r="AW56"/>
  <c i="5" r="F34"/>
  <c i="1" r="BA58"/>
  <c i="4" r="F35"/>
  <c i="1" r="BB57"/>
  <c i="5" r="F37"/>
  <c i="1" r="BD58"/>
  <c i="2" l="1" r="T84"/>
  <c r="T83"/>
  <c i="3" r="R92"/>
  <c r="BK157"/>
  <c r="J157"/>
  <c r="J65"/>
  <c i="2" r="R84"/>
  <c r="R83"/>
  <c i="3" r="P157"/>
  <c i="4" r="BK86"/>
  <c r="J86"/>
  <c r="J60"/>
  <c r="R86"/>
  <c r="R85"/>
  <c i="3" r="T157"/>
  <c r="P92"/>
  <c r="P91"/>
  <c i="1" r="AU56"/>
  <c i="3" r="R157"/>
  <c r="R91"/>
  <c i="2" r="P84"/>
  <c r="P83"/>
  <c i="1" r="AU55"/>
  <c i="3" r="T92"/>
  <c r="T91"/>
  <c i="5" r="J85"/>
  <c r="J61"/>
  <c i="6" r="BK82"/>
  <c r="J82"/>
  <c r="J60"/>
  <c i="5" r="BK83"/>
  <c r="J83"/>
  <c i="3" r="BK91"/>
  <c r="J91"/>
  <c r="J59"/>
  <c i="2" r="BK83"/>
  <c r="J83"/>
  <c i="3" r="F33"/>
  <c i="1" r="AZ56"/>
  <c r="BC54"/>
  <c r="W32"/>
  <c i="4" r="F33"/>
  <c i="1" r="AZ57"/>
  <c r="BA54"/>
  <c r="W30"/>
  <c i="6" r="F33"/>
  <c i="1" r="AZ59"/>
  <c i="5" r="J33"/>
  <c i="1" r="AV58"/>
  <c r="AT58"/>
  <c i="4" r="J33"/>
  <c i="1" r="AV57"/>
  <c r="AT57"/>
  <c i="5" r="J30"/>
  <c i="1" r="AG58"/>
  <c i="2" r="J30"/>
  <c i="1" r="AG55"/>
  <c i="3" r="J33"/>
  <c i="1" r="AV56"/>
  <c r="AT56"/>
  <c i="2" r="F33"/>
  <c i="1" r="AZ55"/>
  <c i="6" r="J33"/>
  <c i="1" r="AV59"/>
  <c r="AT59"/>
  <c i="5" r="F33"/>
  <c i="1" r="AZ58"/>
  <c i="2" r="J33"/>
  <c i="1" r="AV55"/>
  <c r="AT55"/>
  <c r="BB54"/>
  <c r="W31"/>
  <c r="BD54"/>
  <c r="W33"/>
  <c i="4" l="1" r="BK85"/>
  <c r="J85"/>
  <c i="6" r="BK81"/>
  <c r="J81"/>
  <c r="J59"/>
  <c i="1" r="AN58"/>
  <c i="5" r="J59"/>
  <c r="J39"/>
  <c i="1" r="AN55"/>
  <c i="2" r="J59"/>
  <c r="J39"/>
  <c i="1" r="AU54"/>
  <c r="AY54"/>
  <c r="AW54"/>
  <c r="AK30"/>
  <c r="AZ54"/>
  <c r="W29"/>
  <c i="4" r="J30"/>
  <c i="1" r="AG57"/>
  <c r="AX54"/>
  <c i="3" r="J30"/>
  <c i="1" r="AG56"/>
  <c r="AN56"/>
  <c i="4" l="1" r="J39"/>
  <c r="J59"/>
  <c i="3" r="J39"/>
  <c i="1" r="AN57"/>
  <c r="AV54"/>
  <c r="AK29"/>
  <c i="6" r="J30"/>
  <c i="1" r="AG59"/>
  <c r="AG54"/>
  <c r="AK26"/>
  <c i="6" l="1" r="J39"/>
  <c i="1" r="AK35"/>
  <c r="AN59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<sst xmlns="http://schemas.openxmlformats.org/spreadsheetml/2006/main">
  <si>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</si>
  <si>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</si>
  <si>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</si>
  <si>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</si>
  <si>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</si>
  <si>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{3664fdfc-736d-4822-a0f3-2a4f9b704530}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</si>
  <si>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</si>
  <si>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</si>
  <si>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</si>
  <si>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</si>
  <si>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</si>
  <si>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</si>
  <si>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</si>
  <si>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</si>
  <si>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1201E1-639240024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</si>
  <si>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</si>
  <si>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</si>
  <si>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Výpravní budova Šumná - oprava společných prostor budovy</t>
  </si>
  <si>
    <t>KSO:</t>
  </si>
  <si>
    <t/>
  </si>
  <si>
    <t>CC-CZ:</t>
  </si>
  <si>
    <t>Místo:</t>
  </si>
  <si>
    <t xml:space="preserve"> </t>
  </si>
  <si>
    <t>Datum:</t>
  </si>
  <si>
    <t>2. 6. 2025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</si>
  <si>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</si>
  <si>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</si>
  <si>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</si>
  <si>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</si>
  <si>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</si>
  <si>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</si>
  <si>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</si>
  <si>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</si>
  <si>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</si>
  <si>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</si>
  <si>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</si>
  <si>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</si>
  <si>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</si>
  <si>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</si>
  <si>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</si>
  <si>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</si>
  <si>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</si>
  <si>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</si>
  <si>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</si>
  <si>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</si>
  <si>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</si>
  <si>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</si>
  <si>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</si>
  <si>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</si>
  <si>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</si>
  <si>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</si>
  <si>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</si>
  <si>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</si>
  <si>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</si>
  <si>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</si>
  <si>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</si>
  <si>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</si>
  <si>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</si>
  <si>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</si>
  <si>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</si>
  <si>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</si>
  <si>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</si>
  <si>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</si>
  <si>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</si>
  <si>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</si>
  <si>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</si>
  <si>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</si>
  <si>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</si>
  <si>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</si>
  <si>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</si>
  <si>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</si>
  <si>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</si>
  <si>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</si>
  <si>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</si>
  <si>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601</t>
  </si>
  <si>
    <t>ASŘ + instalace demontáže</t>
  </si>
  <si>
    <t>STA</t>
  </si>
  <si>
    <t>1</t>
  </si>
  <si>
    <t>{175a456c-2b9f-492b-afcd-859e91f2c1bb}</t>
  </si>
  <si>
    <t>2</t>
  </si>
  <si>
    <t>602</t>
  </si>
  <si>
    <t>ASŘ nové konstrukce</t>
  </si>
  <si>
    <t>{75803d42-8231-4977-8ab0-0bee108b5e05}</t>
  </si>
  <si>
    <t>603</t>
  </si>
  <si>
    <t>Venkovní úpravy</t>
  </si>
  <si>
    <t>{40c5e086-5e11-47b3-9908-f2c4f81485ce}</t>
  </si>
  <si>
    <t>604</t>
  </si>
  <si>
    <t>elektroinstalace</t>
  </si>
  <si>
    <t>{692a28d1-4aa2-4c83-960a-0cba586a337a}</t>
  </si>
  <si>
    <t>605</t>
  </si>
  <si>
    <t>úpravy rozváděče</t>
  </si>
  <si>
    <t>{5ea43055-1116-457c-b36e-79a75055d355}</t>
  </si>
  <si>
    <t>KRYCÍ LIST SOUPISU PRACÍ</t>
  </si>
  <si>
    <t>Objekt:</t>
  </si>
  <si>
    <t>601 - ASŘ + instalace demontáže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</si>
  <si>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</si>
  <si>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</si>
  <si>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</si>
  <si>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</si>
  <si>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</si>
  <si>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</si>
  <si>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</si>
  <si>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Doprava suti a vybouraných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</si>
  <si>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</si>
  <si>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</si>
  <si>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</si>
  <si>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</si>
  <si>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</si>
  <si>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</si>
  <si>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</si>
  <si>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</si>
  <si>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</si>
  <si>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</si>
  <si>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</si>
  <si>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</si>
  <si>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</si>
  <si>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</si>
  <si>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</si>
  <si>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</si>
  <si>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</si>
  <si>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</si>
  <si>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111111101</t>
  </si>
  <si>
    <t>Odstranění travin a rákosu ručně travin pro jakoukoli plochu v rovině nebo ve svahu sklonu do 1:5</t>
  </si>
  <si>
    <t>m2</t>
  </si>
  <si>
    <t>CS ÚRS 2025 01</t>
  </si>
  <si>
    <t>4</t>
  </si>
  <si>
    <t>259861220</t>
  </si>
  <si>
    <t>Online PSC</t>
  </si>
  <si>
    <t>https://podminky.urs.cz/item/CS_URS_2025_01/111111101</t>
  </si>
  <si>
    <t>VV</t>
  </si>
  <si>
    <t>5,16*9,7571"plocha dvorku - zpevnění mimo chodník"</t>
  </si>
  <si>
    <t>112201111</t>
  </si>
  <si>
    <t>Odstranění pařezu v rovině nebo na svahu do 1:5 o průměru pařezu na řezné ploše do 200 mm</t>
  </si>
  <si>
    <t>kus</t>
  </si>
  <si>
    <t>1431940888</t>
  </si>
  <si>
    <t>https://podminky.urs.cz/item/CS_URS_2025_01/112201111</t>
  </si>
  <si>
    <t>3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</si>
  <si>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</si>
  <si>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</si>
  <si>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-306326658</t>
  </si>
  <si>
    <t>https://podminky.urs.cz/item/CS_URS_2025_01/113106121</t>
  </si>
  <si>
    <t>113107111</t>
  </si>
  <si>
    <t>Odstranění podkladů nebo krytů ručně s přemístěním hmot na skládku na vzdálenost do 3 m nebo s naložením na dopravní prostředek z kameniva těženého, o tl. vrstvy do 100 mm</t>
  </si>
  <si>
    <t>2004773792</t>
  </si>
  <si>
    <t>https://podminky.urs.cz/item/CS_URS_2025_01/113107111</t>
  </si>
  <si>
    <t>5</t>
  </si>
  <si>
    <t>122211101</t>
  </si>
  <si>
    <t>Odkopávky a prokopávky ručně zapažené i nezapažené v hornině třídy těžitelnosti I skupiny 3</t>
  </si>
  <si>
    <t>m3</t>
  </si>
  <si>
    <t>-718839239</t>
  </si>
  <si>
    <t>https://podminky.urs.cz/item/CS_URS_2025_01/122211101</t>
  </si>
  <si>
    <t>50,347*0,15"sejmutí terénu pro novou dlažbu"</t>
  </si>
  <si>
    <t>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</si>
  <si>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</si>
  <si>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</si>
  <si>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-1213044793</t>
  </si>
  <si>
    <t>https://podminky.urs.cz/item/CS_URS_2025_01/162751117</t>
  </si>
  <si>
    <t>7,522*2</t>
  </si>
  <si>
    <t>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</si>
  <si>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</si>
  <si>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</si>
  <si>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-724601127</t>
  </si>
  <si>
    <t>https://podminky.urs.cz/item/CS_URS_2025_01/162751119</t>
  </si>
  <si>
    <t>1,5044*10 'Přepočtené koeficientem množství</t>
  </si>
  <si>
    <t>9</t>
  </si>
  <si>
    <t>Ostatní konstrukce a práce, bourání</t>
  </si>
  <si>
    <t>8</t>
  </si>
  <si>
    <t>961055111</t>
  </si>
  <si>
    <t>Bourání základů z betonu železového</t>
  </si>
  <si>
    <t>502124087</t>
  </si>
  <si>
    <t>https://podminky.urs.cz/item/CS_URS_2025_01/961055111</t>
  </si>
  <si>
    <t>(3+2)*2*0,15*0,3"odbourání stěn septiku 0,4 m pod úrovní ÚT"</t>
  </si>
  <si>
    <t>962032231</t>
  </si>
  <si>
    <t>Bourání zdiva nadzákladového z cihel pálených plných nebo lícových nebo vápenopískových na maltu vápennou nebo vápenocementovou, objemu přes 1 m3</t>
  </si>
  <si>
    <t>1419277218</t>
  </si>
  <si>
    <t>https://podminky.urs.cz/item/CS_URS_2025_01/962032231</t>
  </si>
  <si>
    <t>(5,16-1,2)*0,35*1,8"zděné oplocení"</t>
  </si>
  <si>
    <t>10</t>
  </si>
  <si>
    <t>963015161</t>
  </si>
  <si>
    <t>Demontáž prefabrikovaných krycích desek kanálů, šachet nebo žump hmotnosti do 2,0 t</t>
  </si>
  <si>
    <t>-795772419</t>
  </si>
  <si>
    <t>https://podminky.urs.cz/item/CS_URS_2025_01/963015161</t>
  </si>
  <si>
    <t>11</t>
  </si>
  <si>
    <t>963051113</t>
  </si>
  <si>
    <t>Bourání železobetonových stropů deskových, tl. přes 80 mm</t>
  </si>
  <si>
    <t>-223649284</t>
  </si>
  <si>
    <t>https://podminky.urs.cz/item/CS_URS_2025_01/963051113</t>
  </si>
  <si>
    <t>3*2*0,1-1*0,1"zastropení žumpy-poklop"</t>
  </si>
  <si>
    <t>966072820</t>
  </si>
  <si>
    <t>Rozebrání oplocení z dílců plechových vlnitých nebo profilovaných, hmotnosti 1 m oplocení do 30 kg</t>
  </si>
  <si>
    <t>m</t>
  </si>
  <si>
    <t>-242951604</t>
  </si>
  <si>
    <t>https://podminky.urs.cz/item/CS_URS_2025_01/966072820</t>
  </si>
  <si>
    <t>13</t>
  </si>
  <si>
    <t>966073810</t>
  </si>
  <si>
    <t>Rozebrání vrat a vrátek k oplocení plochy jednotlivě do 2 m2</t>
  </si>
  <si>
    <t>2087043057</t>
  </si>
  <si>
    <t>https://podminky.urs.cz/item/CS_URS_2025_01/966073810</t>
  </si>
  <si>
    <t>14</t>
  </si>
  <si>
    <t>974031121</t>
  </si>
  <si>
    <t>Vysekání rýh ve zdivu cihelném na maltu vápennou nebo vápenocementovou do hl. 30 mm a šířky do 30 mm</t>
  </si>
  <si>
    <t>419774167</t>
  </si>
  <si>
    <t>https://podminky.urs.cz/item/CS_URS_2025_01/974031121</t>
  </si>
  <si>
    <t>15</t>
  </si>
  <si>
    <t>974031221</t>
  </si>
  <si>
    <t>Vysekání rýh ve zdivu cihelném na maltu vápennou nebo vápenocementovou v prostoru přilehlém ke stropní konstrukci do hl. 30 mm a šířky do 30 mm</t>
  </si>
  <si>
    <t>-1240866988</t>
  </si>
  <si>
    <t>https://podminky.urs.cz/item/CS_URS_2025_01/974031221</t>
  </si>
  <si>
    <t>16</t>
  </si>
  <si>
    <t>974031222</t>
  </si>
  <si>
    <t>Vysekání rýh ve zdivu cihelném na maltu vápennou nebo vápenocementovou v prostoru přilehlém ke stropní konstrukci do hl. 30 mm a šířky do 70 mm</t>
  </si>
  <si>
    <t>709112350</t>
  </si>
  <si>
    <t>https://podminky.urs.cz/item/CS_URS_2025_01/974031222</t>
  </si>
  <si>
    <t>17</t>
  </si>
  <si>
    <t>976024211</t>
  </si>
  <si>
    <t>Vybourání kamenných obrub, krycích desek obrub zdiva šachet, průřezu do 0,03 m2</t>
  </si>
  <si>
    <t>-1947631526</t>
  </si>
  <si>
    <t>https://podminky.urs.cz/item/CS_URS_2025_01/976024211</t>
  </si>
  <si>
    <t>18</t>
  </si>
  <si>
    <t>977132111</t>
  </si>
  <si>
    <t>Vyvrtání otvorů pro elektroinstalační krabice ve stěnách z cihel, hloubky do 60 mm</t>
  </si>
  <si>
    <t>-165870482</t>
  </si>
  <si>
    <t>https://podminky.urs.cz/item/CS_URS_2025_01/977132111</t>
  </si>
  <si>
    <t>997</t>
  </si>
  <si>
    <t>Doprava suti a vybouraných hmot</t>
  </si>
  <si>
    <t>19</t>
  </si>
  <si>
    <t>997013212</t>
  </si>
  <si>
    <t>Vnitrostaveništní doprava suti a vybouraných hmot vodorovně do 50 m s naložením ručně pro budovy a haly výšky přes 6 do 9 m</t>
  </si>
  <si>
    <t>t</t>
  </si>
  <si>
    <t>-1720477926</t>
  </si>
  <si>
    <t>https://podminky.urs.cz/item/CS_URS_2025_01/997013212</t>
  </si>
  <si>
    <t>20</t>
  </si>
  <si>
    <t>997013501</t>
  </si>
  <si>
    <t>Odvoz suti a vybouraných hmot na skládku nebo meziskládku se složením, na vzdálenost do 1 km</t>
  </si>
  <si>
    <t>1207999607</t>
  </si>
  <si>
    <t>https://podminky.urs.cz/item/CS_URS_2025_01/997013501</t>
  </si>
  <si>
    <t>997013509</t>
  </si>
  <si>
    <t>Odvoz suti a vybouraných hmot na skládku nebo meziskládku se složením, na vzdálenost Příplatek k ceně za každý další započatý 1 km přes 1 km</t>
  </si>
  <si>
    <t>515746217</t>
  </si>
  <si>
    <t>https://podminky.urs.cz/item/CS_URS_2025_01/997013509</t>
  </si>
  <si>
    <t>12,803*20</t>
  </si>
  <si>
    <t>22</t>
  </si>
  <si>
    <t>997013862</t>
  </si>
  <si>
    <t>Poplatek za uložení stavebního odpadu na recyklační skládce (skládkovné) z armovaného betonu zatříděného do Katalogu odpadů pod kódem 17 01 01</t>
  </si>
  <si>
    <t>1327520855</t>
  </si>
  <si>
    <t>https://podminky.urs.cz/item/CS_URS_2025_01/997013862</t>
  </si>
  <si>
    <t>7,6-4,491+3,108</t>
  </si>
  <si>
    <t>23</t>
  </si>
  <si>
    <t>997013863</t>
  </si>
  <si>
    <t>Poplatek za uložení stavebního odpadu na recyklační skládce (skládkovné) cihelného zatříděného do Katalogu odpadů pod kódem 17 01 02</t>
  </si>
  <si>
    <t>596952484</t>
  </si>
  <si>
    <t>https://podminky.urs.cz/item/CS_URS_2025_01/997013863</t>
  </si>
  <si>
    <t>4,491</t>
  </si>
  <si>
    <t>24</t>
  </si>
  <si>
    <t>997013873</t>
  </si>
  <si>
    <t>Poplatek za uložení stavebního odpadu na recyklační skládce (skládkovné) zeminy a kamení zatříděného do Katalogu odpadů pod kódem 17 05 04</t>
  </si>
  <si>
    <t>-650618623</t>
  </si>
  <si>
    <t>https://podminky.urs.cz/item/CS_URS_2025_01/997013873</t>
  </si>
  <si>
    <t>2,194+7,522*2</t>
  </si>
  <si>
    <t>602 - ASŘ nové konstrukce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</si>
  <si>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</si>
  <si>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</si>
  <si>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</si>
  <si>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</si>
  <si>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</si>
  <si>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</si>
  <si>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</si>
  <si>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</si>
  <si>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</si>
  <si>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784 - Dokončovací práce - malby a tapety</t>
  </si>
  <si>
    <t>Svislé a kompletní konstrukce</t>
  </si>
  <si>
    <t>342241111</t>
  </si>
  <si>
    <t>Příčky nebo přizdívky jednoduché z cihel nebo příčkovek pálených na maltu MVC nebo MC lícových, včetně spárování dl. 290 mm (český formát 290x140x65 mm) plných, tl. 65 mm</t>
  </si>
  <si>
    <t>-2099774553</t>
  </si>
  <si>
    <t>https://podminky.urs.cz/item/CS_URS_2025_01/342241111</t>
  </si>
  <si>
    <t>1,25*2,95-0,8*2"NK10"</t>
  </si>
  <si>
    <t>342291121</t>
  </si>
  <si>
    <t>Ukotvení příček plochými kotvami, do konstrukce cihelné</t>
  </si>
  <si>
    <t>-664426182</t>
  </si>
  <si>
    <t>https://podminky.urs.cz/item/CS_URS_2025_01/342291121</t>
  </si>
  <si>
    <t>2*3"NK10"</t>
  </si>
  <si>
    <t>Úpravy povrchů, podlahy a osazování výplní</t>
  </si>
  <si>
    <t>611325222</t>
  </si>
  <si>
    <t>Vápenocementová omítka jednotlivých malých ploch štuková dvouvrstvá na stropech, plochy jednotlivě přes 0,09 do 0,25 m2</t>
  </si>
  <si>
    <t>-803722840</t>
  </si>
  <si>
    <t>https://podminky.urs.cz/item/CS_URS_2025_01/611325222</t>
  </si>
  <si>
    <t>1+3+1"ZTI plynovod + stupačky+ vodovod S1"</t>
  </si>
  <si>
    <t>612131100</t>
  </si>
  <si>
    <t>Podkladní a spojovací vrstva vnitřních omítaných ploch vápenný postřik nanášený ručně celoplošně stěn</t>
  </si>
  <si>
    <t>1250352531</t>
  </si>
  <si>
    <t>https://podminky.urs.cz/item/CS_URS_2025_01/612131100</t>
  </si>
  <si>
    <t>"NK10"2,088*2</t>
  </si>
  <si>
    <t>612142001</t>
  </si>
  <si>
    <t>Pletivo vnitřních ploch v ploše nebo pruzích, na plném podkladu sklovláknité vtlačené do tmelu včetně tmelu stěn</t>
  </si>
  <si>
    <t>182268094</t>
  </si>
  <si>
    <t>https://podminky.urs.cz/item/CS_URS_2025_01/612142001</t>
  </si>
  <si>
    <t>"2P08" (2,96*2,75)*2+(3,415*2,75)*2</t>
  </si>
  <si>
    <t>"okna+dveře" -((1,2*1,8+0,9*1,8+(0,9*2)*2))</t>
  </si>
  <si>
    <t>"schodiště - středová stěna" (0,56*2,75)*2+( 1,12*2,75)*2</t>
  </si>
  <si>
    <t>"1P09" 2,96*3,6+3,415*3,6+1,2*3,6+1,33*3,6</t>
  </si>
  <si>
    <t>"dveře" -(0,85*2+1,2*2)</t>
  </si>
  <si>
    <t>"schodiště - středová stěna" 0,56*3,6+0,87*3,6</t>
  </si>
  <si>
    <t>Součet</t>
  </si>
  <si>
    <t>612315101</t>
  </si>
  <si>
    <t>Vápenná omítka rýh hrubá ve stěnách, šířky rýhy do 150 mm</t>
  </si>
  <si>
    <t>-1207737176</t>
  </si>
  <si>
    <t>https://podminky.urs.cz/item/CS_URS_2025_01/612315101</t>
  </si>
  <si>
    <t>(5+20)*0,03+12*0,07"elektroinstalace"</t>
  </si>
  <si>
    <t>612321111</t>
  </si>
  <si>
    <t>Omítka vápenocementová vnitřních ploch nanášená ručně jednovrstvá, tloušťky do 10 mm hrubá zatřená svislých konstrukcí stěn</t>
  </si>
  <si>
    <t>1866020785</t>
  </si>
  <si>
    <t>https://podminky.urs.cz/item/CS_URS_2025_01/612321111</t>
  </si>
  <si>
    <t>612321141</t>
  </si>
  <si>
    <t>Omítka vápenocementová vnitřních ploch nanášená ručně dvouvrstvá, tloušťky jádrové omítky do 10 mm a tloušťky štuku do 3 mm štuková svislých konstrukcí stěn</t>
  </si>
  <si>
    <t>-1245285024</t>
  </si>
  <si>
    <t>https://podminky.urs.cz/item/CS_URS_2025_01/612321141</t>
  </si>
  <si>
    <t>631311131</t>
  </si>
  <si>
    <t>Doplnění dosavadních mazanin prostým betonem s dodáním hmot, bez potěru, plochy jednotlivě do 1 m2 a tl. přes 80 mm</t>
  </si>
  <si>
    <t>-1935016993</t>
  </si>
  <si>
    <t>https://podminky.urs.cz/item/CS_URS_2025_01/631311131</t>
  </si>
  <si>
    <t>0,5*0,5*0,2"po napojení kanalizace"</t>
  </si>
  <si>
    <t>642944121</t>
  </si>
  <si>
    <t>Osazení ocelových dveřních zárubní lisovaných nebo z úhelníků dodatečně s vybetonováním prahu, plochy do 2,5 m2</t>
  </si>
  <si>
    <t>-45942272</t>
  </si>
  <si>
    <t>https://podminky.urs.cz/item/CS_URS_2025_01/642944121</t>
  </si>
  <si>
    <t>2+1"D01+D04 pro protipožární dveře z chodby 1+2 NP"</t>
  </si>
  <si>
    <t>M</t>
  </si>
  <si>
    <t>55331437</t>
  </si>
  <si>
    <t>zárubeň jednokřídlá ocelová pro dodatečnou montáž tl stěny 110-150mm rozměru 800/1970, 2100mm</t>
  </si>
  <si>
    <t>-1629757493</t>
  </si>
  <si>
    <t>55331438</t>
  </si>
  <si>
    <t>zárubeň jednokřídlá ocelová pro dodatečnou montáž tl stěny 110-150mm rozměru 900/1970, 2100mm</t>
  </si>
  <si>
    <t>1306288689</t>
  </si>
  <si>
    <t>949101112</t>
  </si>
  <si>
    <t>Lešení pomocné pracovní pro objekty pozemních staveb pro zatížení do 150 kg/m2, o výšce lešeňové podlahy přes 1,9 do 3,5 m</t>
  </si>
  <si>
    <t>-1409379944</t>
  </si>
  <si>
    <t>https://podminky.urs.cz/item/CS_URS_2025_01/949101112</t>
  </si>
  <si>
    <t>952901111</t>
  </si>
  <si>
    <t>Vyčištění budov nebo objektů před předáním do užívání budov bytové nebo občanské výstavby, světlé výšky podlaží do 4 m</t>
  </si>
  <si>
    <t>2102253961</t>
  </si>
  <si>
    <t>https://podminky.urs.cz/item/CS_URS_2025_01/952901111</t>
  </si>
  <si>
    <t>9,15</t>
  </si>
  <si>
    <t>998</t>
  </si>
  <si>
    <t>Přesun hmot</t>
  </si>
  <si>
    <t>998018002</t>
  </si>
  <si>
    <t>Přesun hmot pro budovy občanské výstavby, bydlení, výrobu a služby ruční (bez užití mechanizace) vodorovná dopravní vzdálenost do 100 m pro budovy s jakoukoliv nosnou konstrukcí výšky přes 6 do 12 m</t>
  </si>
  <si>
    <t>84836455</t>
  </si>
  <si>
    <t>https://podminky.urs.cz/item/CS_URS_2025_01/998018002</t>
  </si>
  <si>
    <t>PSV</t>
  </si>
  <si>
    <t>Práce a dodávky PSV</t>
  </si>
  <si>
    <t>762</t>
  </si>
  <si>
    <t>Konstrukce tesařské</t>
  </si>
  <si>
    <t>762812932</t>
  </si>
  <si>
    <t>Zabednění záklopu stropu prkny nebo fošnami (materiál v ceně) tl. do 32 mm, plochy jednotlivě přes 0,25 do 1,00 m2</t>
  </si>
  <si>
    <t>-366492243</t>
  </si>
  <si>
    <t>https://podminky.urs.cz/item/CS_URS_2025_01/762812932</t>
  </si>
  <si>
    <t>2*3*0,15*0,15"ZTI stupačky průchod stropní konstrukcí"</t>
  </si>
  <si>
    <t>998762121</t>
  </si>
  <si>
    <t>Přesun hmot pro konstrukce tesařské stanovený z hmotnosti přesunovaného materiálu vodorovná dopravní vzdálenost do 50 m ruční (bez užití mechanizace) v objektech výšky do 6 m</t>
  </si>
  <si>
    <t>906020473</t>
  </si>
  <si>
    <t>https://podminky.urs.cz/item/CS_URS_2025_01/998762121</t>
  </si>
  <si>
    <t>763</t>
  </si>
  <si>
    <t>Konstrukce suché výstavby</t>
  </si>
  <si>
    <t>763113313</t>
  </si>
  <si>
    <t>Příčka instalační ze sádrokartonových desek s nosnou konstrukcí ze zdvojených ocelových profilů UW, CW s mezerou, CW profily navzájem spojeny páskem sádry dvojitě opláštěná deskami standardními A tl. 2 x 12,5 mm s izolací, EI 60, Rw do 54 dB, příčka tl. 155 - 650 mm, profil 50</t>
  </si>
  <si>
    <t>-1440076179</t>
  </si>
  <si>
    <t>https://podminky.urs.cz/item/CS_URS_2025_01/763113313</t>
  </si>
  <si>
    <t>(0,2*2+0,3)*3"NK11"</t>
  </si>
  <si>
    <t>763431001</t>
  </si>
  <si>
    <t>Montáž podhledu minerálního včetně zavěšeného roštu viditelného s panely vyjímatelnými, velikosti panelů do 0,36 m2</t>
  </si>
  <si>
    <t>1057158704</t>
  </si>
  <si>
    <t>https://podminky.urs.cz/item/CS_URS_2025_01/763431001</t>
  </si>
  <si>
    <t>"NK8" 6,25*3,32+2,61*1,79+2,6*3,79</t>
  </si>
  <si>
    <t>63126301</t>
  </si>
  <si>
    <t>panel akustický povrch velice porézní skelná tkanina hrana zatřená rovná αw=1,00 viditelný rastr š 24mm černý tl 20mm</t>
  </si>
  <si>
    <t>32</t>
  </si>
  <si>
    <t>-1985537237</t>
  </si>
  <si>
    <t>P</t>
  </si>
  <si>
    <t>Poznámka k položce:_x000d_
A2-s1,d0</t>
  </si>
  <si>
    <t>998763331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</si>
  <si>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</si>
  <si>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-782140324</t>
  </si>
  <si>
    <t>https://podminky.urs.cz/item/CS_URS_2025_01/998763331</t>
  </si>
  <si>
    <t>766</t>
  </si>
  <si>
    <t>Konstrukce truhlářské</t>
  </si>
  <si>
    <t>766660411</t>
  </si>
  <si>
    <t>Montáž vchodových dveří včetně rámu do zdiva jednokřídlových bez nadsvětlíku</t>
  </si>
  <si>
    <t>-194393350</t>
  </si>
  <si>
    <t>https://podminky.urs.cz/item/CS_URS_2025_01/766660411</t>
  </si>
  <si>
    <t>1+1"D01 protipožární dveře"</t>
  </si>
  <si>
    <t>61173219</t>
  </si>
  <si>
    <t>dveře jednokřídlé dřevotřískové povrch laminátový 600-900x1970mm bezpečnostní do bytu třídy RC3 protipožární EI30</t>
  </si>
  <si>
    <t>958529985</t>
  </si>
  <si>
    <t>766660717</t>
  </si>
  <si>
    <t>Montáž dveřních doplňků samozavírače na zárubeň ocelovou</t>
  </si>
  <si>
    <t>-738692189</t>
  </si>
  <si>
    <t>https://podminky.urs.cz/item/CS_URS_2025_01/766660717</t>
  </si>
  <si>
    <t>1"1.NP protipožární dveře D04"</t>
  </si>
  <si>
    <t>25</t>
  </si>
  <si>
    <t>54917250</t>
  </si>
  <si>
    <t>samozavírač dveří hydraulický</t>
  </si>
  <si>
    <t>1647983807</t>
  </si>
  <si>
    <t>26</t>
  </si>
  <si>
    <t>998766102</t>
  </si>
  <si>
    <t>Přesun hmot pro konstrukce truhlářské stanovený z hmotnosti přesunovaného materiálu vodorovná dopravní vzdálenost do 50 m základní v objektech výšky přes 6 do 12 m</t>
  </si>
  <si>
    <t>-1708351221</t>
  </si>
  <si>
    <t>https://podminky.urs.cz/item/CS_URS_2025_01/998766102</t>
  </si>
  <si>
    <t>767</t>
  </si>
  <si>
    <t>Konstrukce zámečnické</t>
  </si>
  <si>
    <t>27</t>
  </si>
  <si>
    <t>767646510</t>
  </si>
  <si>
    <t>Montáž dveří ocelových nebo hliníkových protipožárních uzávěrů jednokřídlových</t>
  </si>
  <si>
    <t>1679984613</t>
  </si>
  <si>
    <t>https://podminky.urs.cz/item/CS_URS_2025_01/767646510</t>
  </si>
  <si>
    <t>1"D04"</t>
  </si>
  <si>
    <t>28</t>
  </si>
  <si>
    <t>55341168</t>
  </si>
  <si>
    <t>dveře jednokřídlé ocelové interierové protipožární EW 15, 30, 45 D1 rohová zárubeň 800x1970mm</t>
  </si>
  <si>
    <t>-628225105</t>
  </si>
  <si>
    <t>29</t>
  </si>
  <si>
    <t>998767101</t>
  </si>
  <si>
    <t>Přesun hmot pro zámečnické konstrukce stanovený z hmotnosti přesunovaného materiálu vodorovná dopravní vzdálenost do 50 m základní v objektech výšky do 6 m</t>
  </si>
  <si>
    <t>950964464</t>
  </si>
  <si>
    <t>https://podminky.urs.cz/item/CS_URS_2025_01/998767101</t>
  </si>
  <si>
    <t>771</t>
  </si>
  <si>
    <t>Podlahy z dlaždic</t>
  </si>
  <si>
    <t>30</t>
  </si>
  <si>
    <t>771573913</t>
  </si>
  <si>
    <t>Výměna keramické dlaždice lepené velikosti přes 9 do 12 ks/m2</t>
  </si>
  <si>
    <t>1822321802</t>
  </si>
  <si>
    <t>https://podminky.urs.cz/item/CS_URS_2025_01/771573913</t>
  </si>
  <si>
    <t>7"oprava po napojení kanalizace v čekárně"</t>
  </si>
  <si>
    <t>31</t>
  </si>
  <si>
    <t>59761135</t>
  </si>
  <si>
    <t>dlažba keramická slinutá nemrazuvzdorná povrch hladký/matný tl do 10mm přes 9 do 12ks/m2</t>
  </si>
  <si>
    <t>-1771084951</t>
  </si>
  <si>
    <t>784</t>
  </si>
  <si>
    <t>Dokončovací práce - malby a tapety</t>
  </si>
  <si>
    <t>784111001</t>
  </si>
  <si>
    <t>Oprášení (ometení) podkladu v místnostech výšky do 3,80 m</t>
  </si>
  <si>
    <t>1262571958</t>
  </si>
  <si>
    <t>https://podminky.urs.cz/item/CS_URS_2025_01/784111001</t>
  </si>
  <si>
    <t>33</t>
  </si>
  <si>
    <t>784111031</t>
  </si>
  <si>
    <t>Omytí podkladu omytí v místnostech výšky do 3,80 m</t>
  </si>
  <si>
    <t>787497302</t>
  </si>
  <si>
    <t>https://podminky.urs.cz/item/CS_URS_2025_01/784111031</t>
  </si>
  <si>
    <t>34</t>
  </si>
  <si>
    <t>784171101</t>
  </si>
  <si>
    <t>Zakrytí nemalovaných ploch (materiál ve specifikaci) včetně pozdějšího odkrytí podlah</t>
  </si>
  <si>
    <t>1467324822</t>
  </si>
  <si>
    <t>https://podminky.urs.cz/item/CS_URS_2025_01/784171101</t>
  </si>
  <si>
    <t>35</t>
  </si>
  <si>
    <t>28323156</t>
  </si>
  <si>
    <t>fólie pro malířské potřeby zakrývací tl 41µ 4x5m</t>
  </si>
  <si>
    <t>1907125924</t>
  </si>
  <si>
    <t>9,15*1,05 'Přepočtené koeficientem množství</t>
  </si>
  <si>
    <t>36</t>
  </si>
  <si>
    <t>58124838</t>
  </si>
  <si>
    <t>páska maskovací krepová pro malířské potřeby š 50mm</t>
  </si>
  <si>
    <t>-1032259102</t>
  </si>
  <si>
    <t>9,15*1,5 'Přepočtené koeficientem množství</t>
  </si>
  <si>
    <t>37</t>
  </si>
  <si>
    <t>784181101</t>
  </si>
  <si>
    <t>Penetrace podkladu jednonásobná základní akrylátová bezbarvá v místnostech výšky do 3,80 m</t>
  </si>
  <si>
    <t>-83609726</t>
  </si>
  <si>
    <t>https://podminky.urs.cz/item/CS_URS_2025_01/784181101</t>
  </si>
  <si>
    <t>38</t>
  </si>
  <si>
    <t>784221011</t>
  </si>
  <si>
    <t>Malby z malířských směsí otěruvzdorných za sucha jednonásobné, bílé za sucha otěruvzdorné středně v místnostech výšky do 3,80 m</t>
  </si>
  <si>
    <t>-380636378</t>
  </si>
  <si>
    <t>https://podminky.urs.cz/item/CS_URS_2025_01/784221011</t>
  </si>
  <si>
    <t>603 - Venkovní úpravy</t>
  </si>
  <si>
    <t xml:space="preserve">    4 - Vodorovné konstrukce</t>
  </si>
  <si>
    <t xml:space="preserve">    5 - Komunikace pozemní</t>
  </si>
  <si>
    <t>180405111</t>
  </si>
  <si>
    <t>Založení trávníků ve vegetačních dlaždicích nebo prefabrikátech výsevem semene v rovině nebo na svahu do 1:5</t>
  </si>
  <si>
    <t>1440329944</t>
  </si>
  <si>
    <t>https://podminky.urs.cz/item/CS_URS_2025_01/180405111</t>
  </si>
  <si>
    <t>00572410</t>
  </si>
  <si>
    <t>osivo směs travní parková</t>
  </si>
  <si>
    <t>kg</t>
  </si>
  <si>
    <t>-907945129</t>
  </si>
  <si>
    <t>50,347*0,02 'Přepočtené koeficientem množství</t>
  </si>
  <si>
    <t>348101210</t>
  </si>
  <si>
    <t>Osazení vrat nebo vrátek k oplocení na sloupky ocelové, plochy jednotlivě do 2 m2</t>
  </si>
  <si>
    <t>-2107847836</t>
  </si>
  <si>
    <t>https://podminky.urs.cz/item/CS_URS_2025_01/348101210</t>
  </si>
  <si>
    <t>55342321</t>
  </si>
  <si>
    <t>branka vchodová kovová 1500x940mm</t>
  </si>
  <si>
    <t>616803657</t>
  </si>
  <si>
    <t>Poznámka k položce:_x000d_
Příslušenství: stavitelné panty, klika, zámek, 3 klíče, zajišťovací kolík</t>
  </si>
  <si>
    <t>348101230</t>
  </si>
  <si>
    <t>Osazení vrat nebo vrátek k oplocení na sloupky ocelové, plochy jednotlivě přes 4 do 6 m2</t>
  </si>
  <si>
    <t>1148514708</t>
  </si>
  <si>
    <t>https://podminky.urs.cz/item/CS_URS_2025_01/348101230</t>
  </si>
  <si>
    <t>15945002</t>
  </si>
  <si>
    <t>brána plotová dvoukřídlá Al s tahokovem 3000x1500mm</t>
  </si>
  <si>
    <t>1516657996</t>
  </si>
  <si>
    <t>348401120</t>
  </si>
  <si>
    <t>Montáž oplocení z pletiva strojového s napínacími dráty do 1,6 m</t>
  </si>
  <si>
    <t>-1069609888</t>
  </si>
  <si>
    <t>https://podminky.urs.cz/item/CS_URS_2025_01/348401120</t>
  </si>
  <si>
    <t>6,2954+9,7571+5,16+1,2542</t>
  </si>
  <si>
    <t xml:space="preserve">-(3+0,9+0,9) "odečtení branek" </t>
  </si>
  <si>
    <t>31324772</t>
  </si>
  <si>
    <t>pletivo čtyřhranné Zn pletené 55x55/2,0mm v 1500mm</t>
  </si>
  <si>
    <t>-1867812333</t>
  </si>
  <si>
    <t>17,667*1,05 'Přepočtené koeficientem množství</t>
  </si>
  <si>
    <t>Vodorovné konstrukce</t>
  </si>
  <si>
    <t>451597877</t>
  </si>
  <si>
    <t>Podklad nebo lože pod dlažbu (přídlažbu) v ploše vodorovné nebo ve sklonu do 1:5, tloušťky od 30 do 100 mm z cihelného recyklátu</t>
  </si>
  <si>
    <t>2094018164</t>
  </si>
  <si>
    <t>https://podminky.urs.cz/item/CS_URS_2025_01/451597877</t>
  </si>
  <si>
    <t>12,188+50,347"plocha dvorku"</t>
  </si>
  <si>
    <t>Komunikace pozemní</t>
  </si>
  <si>
    <t>596212210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</si>
  <si>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</si>
  <si>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-332835139</t>
  </si>
  <si>
    <t>https://podminky.urs.cz/item/CS_URS_2025_01/596212210</t>
  </si>
  <si>
    <t>1,25*9,75"chodník ve dvorku u budovy"</t>
  </si>
  <si>
    <t>59245013</t>
  </si>
  <si>
    <t>dlažba zámková betonová tvaru I 200x165mm tl 80mm přírodní</t>
  </si>
  <si>
    <t>300364450</t>
  </si>
  <si>
    <t>Poznámka k položce:_x000d_
Spotřeba: 36 kus/m2</t>
  </si>
  <si>
    <t>12,188*1,03 'Přepočtené koeficientem množství</t>
  </si>
  <si>
    <t>596412211</t>
  </si>
  <si>
    <t>Kladení dlažby z betonových vegetačních dlaždic pozemních komunikací s ložem z kameniva těženého nebo drceného tl. do 50 mm, s vyplněním spár a vegetačních otvorů, s hutněním vibrováním velikosti dlaždic do 0,09 m2 tl. 100 mm, bez rozlišení skupiny, pro plochy do 300 m2</t>
  </si>
  <si>
    <t>-52700448</t>
  </si>
  <si>
    <t>https://podminky.urs.cz/item/CS_URS_2025_01/596412211</t>
  </si>
  <si>
    <t>59245035</t>
  </si>
  <si>
    <t>dlažba plošná vegetační betonová 200x200mm tl 80mm přírodní</t>
  </si>
  <si>
    <t>-272204197</t>
  </si>
  <si>
    <t>50,347*1,03 'Přepočtené koeficientem množství</t>
  </si>
  <si>
    <t>998232110</t>
  </si>
  <si>
    <t>Přesun hmot pro oplocení se svislou nosnou konstrukcí zděnou z cihel, tvárnic, bloků, popř. kovovou nebo dřevěnou vodorovná dopravní vzdálenost do 50 m, pro oplocení výšky do 3 m</t>
  </si>
  <si>
    <t>-756872101</t>
  </si>
  <si>
    <t>https://podminky.urs.cz/item/CS_URS_2025_01/998232110</t>
  </si>
  <si>
    <t>604 - elektroinstalace</t>
  </si>
  <si>
    <t xml:space="preserve">    741 - Elektroinstalace - silnoproud</t>
  </si>
  <si>
    <t>M - Práce a dodávky M</t>
  </si>
  <si>
    <t xml:space="preserve">    21-M - Elektromontáže</t>
  </si>
  <si>
    <t>741</t>
  </si>
  <si>
    <t>Elektroinstalace - silnoproud</t>
  </si>
  <si>
    <t>741110501</t>
  </si>
  <si>
    <t>Montáž lišt a kanálků elektroinstalačních se spojkami, ohyby a rohy a s nasunutím do krabic protahovacích, šířky do 60 mm</t>
  </si>
  <si>
    <t>-1259205686</t>
  </si>
  <si>
    <t>https://podminky.urs.cz/item/CS_URS_2025_01/741110501</t>
  </si>
  <si>
    <t>34571007</t>
  </si>
  <si>
    <t>lišta elektroinstalační hranatá PVC 40x20mm</t>
  </si>
  <si>
    <t>-1915483952</t>
  </si>
  <si>
    <t>21*1,05 'Přepočtené koeficientem množství</t>
  </si>
  <si>
    <t>741112001</t>
  </si>
  <si>
    <t>Montáž krabic elektroinstalačních bez napojení na trubky a lišty, demontáže a montáže víčka a přístroje protahovacích nebo odbočných zapuštěných plastových kruhových do zdiva</t>
  </si>
  <si>
    <t>-393895787</t>
  </si>
  <si>
    <t>https://podminky.urs.cz/item/CS_URS_2025_01/741112001</t>
  </si>
  <si>
    <t>34571457</t>
  </si>
  <si>
    <t>krabice pod omítku PVC přístrojová kruhová D 70mm hluboká</t>
  </si>
  <si>
    <t>-208379990</t>
  </si>
  <si>
    <t>510936935</t>
  </si>
  <si>
    <t>-109908482</t>
  </si>
  <si>
    <t>453159055</t>
  </si>
  <si>
    <t>34571450</t>
  </si>
  <si>
    <t>krabice pod omítku PVC přístrojová kruhová D 70mm</t>
  </si>
  <si>
    <t>-1570060767</t>
  </si>
  <si>
    <t>741120003</t>
  </si>
  <si>
    <t>Montáž vodičů izolovaných měděných bez ukončení uložených pod omítku plných a laněných (např. CY), průřezu žíly 10 až 16 mm2</t>
  </si>
  <si>
    <t>1133756403</t>
  </si>
  <si>
    <t>https://podminky.urs.cz/item/CS_URS_2025_01/741120003</t>
  </si>
  <si>
    <t>34141029</t>
  </si>
  <si>
    <t>vodič propojovací flexibilní jádro Cu lanované izolace PVC 450/750V (H07V-K) 1x16mm2</t>
  </si>
  <si>
    <t>77579369</t>
  </si>
  <si>
    <t>Poznámka k položce:_x000d_
H07V-K CYA, průměr vodiče 8,1mm</t>
  </si>
  <si>
    <t>"napojení z stáv.RH R1 do nového rozv.RS01" 8</t>
  </si>
  <si>
    <t>8*1,15 'Přepočtené koeficientem množství</t>
  </si>
  <si>
    <t>741120101</t>
  </si>
  <si>
    <t>Montáž vodičů izolovaných měděných bez ukončení uložených v trubkách nebo lištách zatažených plných a laněných s PVC pláštěm, bezhalogenových, ohniodolných (např. CY, CHAH-V) průřezu žíly 0,15 až 16 mm2</t>
  </si>
  <si>
    <t>-989404838</t>
  </si>
  <si>
    <t>https://podminky.urs.cz/item/CS_URS_2025_01/741120101</t>
  </si>
  <si>
    <t>-117469277</t>
  </si>
  <si>
    <t>"napojení z stáv.RH R1 do nového rozv.RS01" 21</t>
  </si>
  <si>
    <t>21*1,15 'Přepočtené koeficientem množství</t>
  </si>
  <si>
    <t>741122015</t>
  </si>
  <si>
    <t>Montáž kabelů měděných bez ukončení uložených pod omítku plných kulatých (např. CYKY), počtu a průřezu žil 3x1,5 mm2</t>
  </si>
  <si>
    <t>2101247076</t>
  </si>
  <si>
    <t>https://podminky.urs.cz/item/CS_URS_2025_01/741122015</t>
  </si>
  <si>
    <t>34111030</t>
  </si>
  <si>
    <t>kabel instalační jádro Cu plné izolace PVC plášť PVC 450/750V (CYKY) 3x1,5mm2</t>
  </si>
  <si>
    <t>433430377</t>
  </si>
  <si>
    <t>Poznámka k položce:_x000d_
CYKY, průměr kabelu 8,6mm</t>
  </si>
  <si>
    <t xml:space="preserve">"napájení osvětlení z jističe S01 - společné prostory -  schodiště a začátek půda"41</t>
  </si>
  <si>
    <t>"napájení osvětlení z jističe S02 - venkovní světlo"5</t>
  </si>
  <si>
    <t>"napojení osvětlení sklepu z jističe S01"13</t>
  </si>
  <si>
    <t>"napájení osvětlení VPP - čekárna"12</t>
  </si>
  <si>
    <t>"doplnění pro osvětlení půdy z jističe S01"41</t>
  </si>
  <si>
    <t>112*1,15 'Přepočtené koeficientem množství</t>
  </si>
  <si>
    <t>741122016</t>
  </si>
  <si>
    <t>Montáž kabelů měděných bez ukončení uložených pod omítku plných kulatých (např. CYKY), počtu a průřezu žil 3x2,5 až 6 mm2</t>
  </si>
  <si>
    <t>1477697866</t>
  </si>
  <si>
    <t>https://podminky.urs.cz/item/CS_URS_2025_01/741122016</t>
  </si>
  <si>
    <t>34111036</t>
  </si>
  <si>
    <t>kabel instalační jádro Cu plné izolace PVC plášť PVC 450/750V (CYKY) 3x2,5mm2</t>
  </si>
  <si>
    <t>1522454742</t>
  </si>
  <si>
    <t>Poznámka k položce:_x000d_
CYKY, průměr kabelu 9,5mm</t>
  </si>
  <si>
    <t>"napájení zásuvky na rozhraní schodiště a půdy" 38</t>
  </si>
  <si>
    <t>"napojení zásuvky ve sklepě z jističe Z01"13</t>
  </si>
  <si>
    <t>"doplnění napájení zásuvek na půdě"25</t>
  </si>
  <si>
    <t>76*1,15 'Přepočtené koeficientem množství</t>
  </si>
  <si>
    <t>741122024</t>
  </si>
  <si>
    <t>Montáž kabelů měděných bez ukončení uložených pod omítku plných kulatých (např. CYKY), počtu a průřezu žil 4x10 mm2</t>
  </si>
  <si>
    <t>-1274795088</t>
  </si>
  <si>
    <t>https://podminky.urs.cz/item/CS_URS_2025_01/741122024</t>
  </si>
  <si>
    <t>RS01</t>
  </si>
  <si>
    <t>nová rozvodnice pro společné prostory</t>
  </si>
  <si>
    <t>-453545179</t>
  </si>
  <si>
    <t>RH R1</t>
  </si>
  <si>
    <t>stávající rozvaděč RH R1 - doplnění</t>
  </si>
  <si>
    <t>452446253</t>
  </si>
  <si>
    <t>34111076</t>
  </si>
  <si>
    <t>kabel instalační jádro Cu plné izolace PVC plášť PVC 450/750V (CYKY) 4x10mm2</t>
  </si>
  <si>
    <t>1470372177</t>
  </si>
  <si>
    <t>Poznámka k položce:_x000d_
CYKY, průměr kabelu 16,1mm</t>
  </si>
  <si>
    <t>"napojení z stáv.RH R1 do nového rozv.RS01" 9</t>
  </si>
  <si>
    <t>9*1,15 'Přepočtené koeficientem množství</t>
  </si>
  <si>
    <t>741122222</t>
  </si>
  <si>
    <t>Montáž kabelů měděných bez ukončení uložených volně nebo v liště plných kulatých (např. CYKY) počtu a průřezu žil 4x10 mm2</t>
  </si>
  <si>
    <t>-2049428123</t>
  </si>
  <si>
    <t>https://podminky.urs.cz/item/CS_URS_2025_01/741122222</t>
  </si>
  <si>
    <t>1737816326</t>
  </si>
  <si>
    <t>"napojení z stáv.RH R1 do nového rozv.RS01" 20</t>
  </si>
  <si>
    <t>20*1,15 'Přepočtené koeficientem množství</t>
  </si>
  <si>
    <t>741130005</t>
  </si>
  <si>
    <t>Ukončení vodičů izolovaných s označením a zapojením v rozváděči nebo na přístroji, průřezu žíly do 10 mm2</t>
  </si>
  <si>
    <t>-93197785</t>
  </si>
  <si>
    <t>https://podminky.urs.cz/item/CS_URS_2025_01/741130005</t>
  </si>
  <si>
    <t>741130006</t>
  </si>
  <si>
    <t>Ukončení vodičů izolovaných s označením a zapojením v rozváděči nebo na přístroji, průřezu žíly do 16 mm2</t>
  </si>
  <si>
    <t>-231737881</t>
  </si>
  <si>
    <t>https://podminky.urs.cz/item/CS_URS_2025_01/741130006</t>
  </si>
  <si>
    <t>741210101</t>
  </si>
  <si>
    <t>Montáž rozvaděčů litinových, hliníkových nebo plastových bez zapojení vodičů sestavy hmotnosti do 50 kg</t>
  </si>
  <si>
    <t>-310001054</t>
  </si>
  <si>
    <t>https://podminky.urs.cz/item/CS_URS_2025_01/741210101</t>
  </si>
  <si>
    <t>741310101</t>
  </si>
  <si>
    <t>Montáž spínačů jedno nebo dvoupólových polozapuštěných nebo zapuštěných se zapojením vodičů bezšroubové připojení spínačů, řazení 1-jednopólových</t>
  </si>
  <si>
    <t>-878847576</t>
  </si>
  <si>
    <t>https://podminky.urs.cz/item/CS_URS_2025_01/741310101</t>
  </si>
  <si>
    <t>34539010</t>
  </si>
  <si>
    <t>přístroj spínače jednopólového, řazení 1, 1So bezšroubové svorky</t>
  </si>
  <si>
    <t>-1686510134</t>
  </si>
  <si>
    <t>34539049</t>
  </si>
  <si>
    <t>kryt spínače jednoduchý</t>
  </si>
  <si>
    <t>-1287130576</t>
  </si>
  <si>
    <t>34539059</t>
  </si>
  <si>
    <t>rámeček jednonásobný</t>
  </si>
  <si>
    <t>-113588739</t>
  </si>
  <si>
    <t>34571131</t>
  </si>
  <si>
    <t>trubka elektroinstalační ocelová žárově zinkovaná bezzávitová D 20,3/22,5mm</t>
  </si>
  <si>
    <t>1642022806</t>
  </si>
  <si>
    <t>34571132</t>
  </si>
  <si>
    <t>trubka elektroinstalační ocelová žárově zinkovaná bezzávitová D 25,7/28,3mm</t>
  </si>
  <si>
    <t>-1425883515</t>
  </si>
  <si>
    <t>741313001</t>
  </si>
  <si>
    <t>Montáž zásuvek domovních se zapojením vodičů bezšroubové připojení polozapuštěných nebo zapuštěných 10/16 A, provedení 2P + PE</t>
  </si>
  <si>
    <t>-1299056002</t>
  </si>
  <si>
    <t>https://podminky.urs.cz/item/CS_URS_2025_01/741313001</t>
  </si>
  <si>
    <t>34555241</t>
  </si>
  <si>
    <t>přístroj zásuvky zapuštěné jednonásobné, krytka s clonkami, bezšroubové svorky</t>
  </si>
  <si>
    <t>1994241515</t>
  </si>
  <si>
    <t>741313002</t>
  </si>
  <si>
    <t>Montáž zásuvek domovních se zapojením vodičů bezšroubové připojení polozapuštěných nebo zapuštěných 10/16 A, provedení 2P + PE dvojí zapojení pro průběžnou montáž</t>
  </si>
  <si>
    <t>-821936385</t>
  </si>
  <si>
    <t>https://podminky.urs.cz/item/CS_URS_2025_01/741313002</t>
  </si>
  <si>
    <t>1153366881</t>
  </si>
  <si>
    <t>741313006</t>
  </si>
  <si>
    <t>Montáž zásuvek domovních se zapojením vodičů bezšroubové připojení polozapuštěných nebo zapuštěných 10/16 A, provedení 2x (2P + PE) s ochrannými clonkami a přepěťovou ochranou</t>
  </si>
  <si>
    <t>-249920774</t>
  </si>
  <si>
    <t>https://podminky.urs.cz/item/CS_URS_2025_01/741313006</t>
  </si>
  <si>
    <t>34555243</t>
  </si>
  <si>
    <t>zásuvka zapuštěná dvojnásobná, šikmá, s clonkami, šroubové svorky</t>
  </si>
  <si>
    <t>-1899467127</t>
  </si>
  <si>
    <t>741370021</t>
  </si>
  <si>
    <t>Montáž svítidel žárovkových se zapojením vodičů bytových nebo společenských místností stropních vestavných 1 zdroj</t>
  </si>
  <si>
    <t>980250476</t>
  </si>
  <si>
    <t>https://podminky.urs.cz/item/CS_URS_2025_01/741370021</t>
  </si>
  <si>
    <t>39</t>
  </si>
  <si>
    <t>34825011</t>
  </si>
  <si>
    <t>svítidlo vestavné stropní panelové čtvercové/obdélníkové 0,09-0,36m2 2200-5000lm</t>
  </si>
  <si>
    <t>1014832019</t>
  </si>
  <si>
    <t>"osvětlení VPP- čekárna"4</t>
  </si>
  <si>
    <t>40</t>
  </si>
  <si>
    <t>741372062</t>
  </si>
  <si>
    <t>Montáž svítidel s integrovaným zdrojem LED se zapojením vodičů interiérových přisazených stropních hranatých nebo kruhových plochy přes 0,09 do 0,36 m2</t>
  </si>
  <si>
    <t>577948601</t>
  </si>
  <si>
    <t>https://podminky.urs.cz/item/CS_URS_2025_01/741372062</t>
  </si>
  <si>
    <t>41</t>
  </si>
  <si>
    <t>34825002</t>
  </si>
  <si>
    <t>svítidlo interiérové stropní přisazené kruhové D 300-450mm 1200-1900lm</t>
  </si>
  <si>
    <t>-523742109</t>
  </si>
  <si>
    <t>"osvětlení sklepu"1</t>
  </si>
  <si>
    <t>42</t>
  </si>
  <si>
    <t>263424391</t>
  </si>
  <si>
    <t>43</t>
  </si>
  <si>
    <t>34825003</t>
  </si>
  <si>
    <t>svítidlo interiérové stropní přisazené kruhové D 300-450mm 1900-2500lm</t>
  </si>
  <si>
    <t>253163081</t>
  </si>
  <si>
    <t>"osvětlení půdy"5</t>
  </si>
  <si>
    <t>44</t>
  </si>
  <si>
    <t>741372063</t>
  </si>
  <si>
    <t>Montáž svítidel s integrovaným zdrojem LED se zapojením vodičů exteriérových přisazených nástěnných hranatých nebo kruhových</t>
  </si>
  <si>
    <t>-2096111603</t>
  </si>
  <si>
    <t>https://podminky.urs.cz/item/CS_URS_2025_01/741372063</t>
  </si>
  <si>
    <t>45</t>
  </si>
  <si>
    <t>34845005</t>
  </si>
  <si>
    <t>svítidlo exteriérové nástěnné přisazené LED 1000-1500lm</t>
  </si>
  <si>
    <t>-757631473</t>
  </si>
  <si>
    <t>"osvětlení prostoru před venkovním vstupem" 1</t>
  </si>
  <si>
    <t>46</t>
  </si>
  <si>
    <t>741372078</t>
  </si>
  <si>
    <t>Montáž svítidel s integrovaným zdrojem LED se zapojením vodičů interiérových přisazených stropních nouzových bez piktogramu</t>
  </si>
  <si>
    <t>-1266207694</t>
  </si>
  <si>
    <t>https://podminky.urs.cz/item/CS_URS_2025_01/741372078</t>
  </si>
  <si>
    <t>47</t>
  </si>
  <si>
    <t>34835012</t>
  </si>
  <si>
    <t>svítidlo LED nouzové přisazené baterie 3h</t>
  </si>
  <si>
    <t>-27216228</t>
  </si>
  <si>
    <t>"osvětlení schodiště a chodby - společné prostoryů" 7</t>
  </si>
  <si>
    <t>48</t>
  </si>
  <si>
    <t>7499250515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</si>
  <si>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</si>
  <si>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ÚOŽI 2024 01</t>
  </si>
  <si>
    <t>512</t>
  </si>
  <si>
    <t>1781830682</t>
  </si>
  <si>
    <t>49</t>
  </si>
  <si>
    <t>7499557010</t>
  </si>
  <si>
    <t>Měření intenzity osvětlení instalovaného v rozsahu 1 000 m2 zjišťované plochy - měření intenzity umělého osvětlení v rozsahu tohoto SO dle ČSN EN 12464-1/2 včetně vyhotovení protokolu</t>
  </si>
  <si>
    <t>-452159292</t>
  </si>
  <si>
    <t>50</t>
  </si>
  <si>
    <t>7598095537</t>
  </si>
  <si>
    <t>Vyhotovení protokolu UTZ pro silnoproudé zařízení - vykonání prohlídky a zkoušky včetně vyhotovení protokolu podle vyhl. 100/1995 Sb., IH a IPK, SZ, HZ, RZ, EPS, EZS, ASHS, klimatizace, výpočetní techniky, kamerového systému nebo kabelové přípojky</t>
  </si>
  <si>
    <t>-456925179</t>
  </si>
  <si>
    <t>51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</si>
  <si>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</si>
  <si>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</si>
  <si>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-920724662</t>
  </si>
  <si>
    <t>https://podminky.urs.cz/item/CS_URS_2025_01/998018001</t>
  </si>
  <si>
    <t>Práce a dodávky M</t>
  </si>
  <si>
    <t>21-M</t>
  </si>
  <si>
    <t>Elektromontáže</t>
  </si>
  <si>
    <t>52</t>
  </si>
  <si>
    <t>210021002</t>
  </si>
  <si>
    <t>Ostatní elektromontážní doplňkové práce zhotovení otvorů v plechu tl. do 4 mm čtvercových, plochy přes 0,010 do 0,025 m2</t>
  </si>
  <si>
    <t>64</t>
  </si>
  <si>
    <t>-1014798996</t>
  </si>
  <si>
    <t>https://podminky.urs.cz/item/CS_URS_2025_01/210021002</t>
  </si>
  <si>
    <t>53</t>
  </si>
  <si>
    <t>210021011</t>
  </si>
  <si>
    <t>Ostatní elektromontážní doplňkové práce zhotovení otvorů v plechu tl. do 4 mm kruhových, průměru do 21 mm</t>
  </si>
  <si>
    <t>-889264633</t>
  </si>
  <si>
    <t>https://podminky.urs.cz/item/CS_URS_2025_01/210021011</t>
  </si>
  <si>
    <t>54</t>
  </si>
  <si>
    <t>210100001</t>
  </si>
  <si>
    <t>Ukončení vodičů izolovaných s označením a zapojením v rozváděči nebo na přístroji průřezu žíly do 2,5 mm2</t>
  </si>
  <si>
    <t>405233763</t>
  </si>
  <si>
    <t>https://podminky.urs.cz/item/CS_URS_2025_01/210100001</t>
  </si>
  <si>
    <t>55</t>
  </si>
  <si>
    <t>168824707</t>
  </si>
  <si>
    <t>56</t>
  </si>
  <si>
    <t>-1814014672</t>
  </si>
  <si>
    <t>605 - úpravy rozváděče</t>
  </si>
  <si>
    <t>RS03</t>
  </si>
  <si>
    <t>chránič proudový 1+N pólový 10A typ B</t>
  </si>
  <si>
    <t>-110232911</t>
  </si>
  <si>
    <t>35711040</t>
  </si>
  <si>
    <t>rozvodnice zapuštěná, plné dveře plechové, IP30, 12 modulárních jednotek vč. N/pE</t>
  </si>
  <si>
    <t>745842638</t>
  </si>
  <si>
    <t>RS02</t>
  </si>
  <si>
    <t>svorkovnice ekvipotenciální 160x60mm</t>
  </si>
  <si>
    <t>225144683</t>
  </si>
  <si>
    <t>RS04</t>
  </si>
  <si>
    <t>chránič proudový 1+N pólový 16A typ B</t>
  </si>
  <si>
    <t>1389855173</t>
  </si>
  <si>
    <t>35711006</t>
  </si>
  <si>
    <t>rozvodnice zapuštěná, plné dveře, IP41, 12 modulárních jednotek, vč. N/pE</t>
  </si>
  <si>
    <t>-1529669038</t>
  </si>
  <si>
    <t>34562230</t>
  </si>
  <si>
    <t>svorka řadová šroubovací RSA nízkého napětí a průřezem vodiče 16mm2</t>
  </si>
  <si>
    <t>1695264999</t>
  </si>
  <si>
    <t>741210001</t>
  </si>
  <si>
    <t>Montáž rozvodnic oceloplechových nebo plastových bez zapojení vodičů běžných, hmotnosti do 20 kg</t>
  </si>
  <si>
    <t>-1228096509</t>
  </si>
  <si>
    <t>https://podminky.urs.cz/item/CS_URS_2025_01/741210001</t>
  </si>
  <si>
    <t>741320131</t>
  </si>
  <si>
    <t>Montáž jističů se zapojením vodičů dvoupólových nn do 25 A bez krytu</t>
  </si>
  <si>
    <t>-1698286412</t>
  </si>
  <si>
    <t>https://podminky.urs.cz/item/CS_URS_2025_01/741320131</t>
  </si>
  <si>
    <t>35421005</t>
  </si>
  <si>
    <t>přípojnice 3fázová 12 modulů</t>
  </si>
  <si>
    <t>985017106</t>
  </si>
  <si>
    <t>35421000</t>
  </si>
  <si>
    <t>krytka koncová pro 2-3fázové přípojnice</t>
  </si>
  <si>
    <t>-826494461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</si>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</sst>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6" fillId="2" borderId="20" xfId="0" applyFont="1" applyFill="1" applyBorder="1" applyAlignment="1" applyProtection="1">
      <alignment horizontal="left" vertical="center"/>
      <protection locked="0"/>
    </xf>
    <xf numFmtId="0" fontId="36" fillId="0" borderId="21" xfId="0" applyFont="1" applyBorder="1" applyAlignment="1" applyProtection="1">
      <alignment horizontal="center"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111101" TargetMode="External" /><Relationship Id="rId2" Type="http://schemas.openxmlformats.org/officeDocument/2006/relationships/hyperlink" Target="https://podminky.urs.cz/item/CS_URS_2025_01/112201111" TargetMode="External" /><Relationship Id="rId3" Type="http://schemas.openxmlformats.org/officeDocument/2006/relationships/hyperlink" Target="https://podminky.urs.cz/item/CS_URS_2025_01/113106121" TargetMode="External" /><Relationship Id="rId4" Type="http://schemas.openxmlformats.org/officeDocument/2006/relationships/hyperlink" Target="https://podminky.urs.cz/item/CS_URS_2025_01/113107111" TargetMode="External" /><Relationship Id="rId5" Type="http://schemas.openxmlformats.org/officeDocument/2006/relationships/hyperlink" Target="https://podminky.urs.cz/item/CS_URS_2025_01/122211101" TargetMode="External" /><Relationship Id="rId6" Type="http://schemas.openxmlformats.org/officeDocument/2006/relationships/hyperlink" Target="https://podminky.urs.cz/item/CS_URS_2025_01/162751117" TargetMode="External" /><Relationship Id="rId7" Type="http://schemas.openxmlformats.org/officeDocument/2006/relationships/hyperlink" Target="https://podminky.urs.cz/item/CS_URS_2025_01/162751119" TargetMode="External" /><Relationship Id="rId8" Type="http://schemas.openxmlformats.org/officeDocument/2006/relationships/hyperlink" Target="https://podminky.urs.cz/item/CS_URS_2025_01/961055111" TargetMode="External" /><Relationship Id="rId9" Type="http://schemas.openxmlformats.org/officeDocument/2006/relationships/hyperlink" Target="https://podminky.urs.cz/item/CS_URS_2025_01/962032231" TargetMode="External" /><Relationship Id="rId10" Type="http://schemas.openxmlformats.org/officeDocument/2006/relationships/hyperlink" Target="https://podminky.urs.cz/item/CS_URS_2025_01/963015161" TargetMode="External" /><Relationship Id="rId11" Type="http://schemas.openxmlformats.org/officeDocument/2006/relationships/hyperlink" Target="https://podminky.urs.cz/item/CS_URS_2025_01/963051113" TargetMode="External" /><Relationship Id="rId12" Type="http://schemas.openxmlformats.org/officeDocument/2006/relationships/hyperlink" Target="https://podminky.urs.cz/item/CS_URS_2025_01/966072820" TargetMode="External" /><Relationship Id="rId13" Type="http://schemas.openxmlformats.org/officeDocument/2006/relationships/hyperlink" Target="https://podminky.urs.cz/item/CS_URS_2025_01/966073810" TargetMode="External" /><Relationship Id="rId14" Type="http://schemas.openxmlformats.org/officeDocument/2006/relationships/hyperlink" Target="https://podminky.urs.cz/item/CS_URS_2025_01/974031121" TargetMode="External" /><Relationship Id="rId15" Type="http://schemas.openxmlformats.org/officeDocument/2006/relationships/hyperlink" Target="https://podminky.urs.cz/item/CS_URS_2025_01/974031221" TargetMode="External" /><Relationship Id="rId16" Type="http://schemas.openxmlformats.org/officeDocument/2006/relationships/hyperlink" Target="https://podminky.urs.cz/item/CS_URS_2025_01/974031222" TargetMode="External" /><Relationship Id="rId17" Type="http://schemas.openxmlformats.org/officeDocument/2006/relationships/hyperlink" Target="https://podminky.urs.cz/item/CS_URS_2025_01/976024211" TargetMode="External" /><Relationship Id="rId18" Type="http://schemas.openxmlformats.org/officeDocument/2006/relationships/hyperlink" Target="https://podminky.urs.cz/item/CS_URS_2025_01/977132111" TargetMode="External" /><Relationship Id="rId19" Type="http://schemas.openxmlformats.org/officeDocument/2006/relationships/hyperlink" Target="https://podminky.urs.cz/item/CS_URS_2025_01/997013212" TargetMode="External" /><Relationship Id="rId20" Type="http://schemas.openxmlformats.org/officeDocument/2006/relationships/hyperlink" Target="https://podminky.urs.cz/item/CS_URS_2025_01/997013501" TargetMode="External" /><Relationship Id="rId21" Type="http://schemas.openxmlformats.org/officeDocument/2006/relationships/hyperlink" Target="https://podminky.urs.cz/item/CS_URS_2025_01/997013509" TargetMode="External" /><Relationship Id="rId22" Type="http://schemas.openxmlformats.org/officeDocument/2006/relationships/hyperlink" Target="https://podminky.urs.cz/item/CS_URS_2025_01/997013862" TargetMode="External" /><Relationship Id="rId23" Type="http://schemas.openxmlformats.org/officeDocument/2006/relationships/hyperlink" Target="https://podminky.urs.cz/item/CS_URS_2025_01/997013863" TargetMode="External" /><Relationship Id="rId24" Type="http://schemas.openxmlformats.org/officeDocument/2006/relationships/hyperlink" Target="https://podminky.urs.cz/item/CS_URS_2025_01/997013873" TargetMode="External" /><Relationship Id="rId2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342241111" TargetMode="External" /><Relationship Id="rId2" Type="http://schemas.openxmlformats.org/officeDocument/2006/relationships/hyperlink" Target="https://podminky.urs.cz/item/CS_URS_2025_01/342291121" TargetMode="External" /><Relationship Id="rId3" Type="http://schemas.openxmlformats.org/officeDocument/2006/relationships/hyperlink" Target="https://podminky.urs.cz/item/CS_URS_2025_01/611325222" TargetMode="External" /><Relationship Id="rId4" Type="http://schemas.openxmlformats.org/officeDocument/2006/relationships/hyperlink" Target="https://podminky.urs.cz/item/CS_URS_2025_01/612131100" TargetMode="External" /><Relationship Id="rId5" Type="http://schemas.openxmlformats.org/officeDocument/2006/relationships/hyperlink" Target="https://podminky.urs.cz/item/CS_URS_2025_01/612142001" TargetMode="External" /><Relationship Id="rId6" Type="http://schemas.openxmlformats.org/officeDocument/2006/relationships/hyperlink" Target="https://podminky.urs.cz/item/CS_URS_2025_01/612315101" TargetMode="External" /><Relationship Id="rId7" Type="http://schemas.openxmlformats.org/officeDocument/2006/relationships/hyperlink" Target="https://podminky.urs.cz/item/CS_URS_2025_01/612321111" TargetMode="External" /><Relationship Id="rId8" Type="http://schemas.openxmlformats.org/officeDocument/2006/relationships/hyperlink" Target="https://podminky.urs.cz/item/CS_URS_2025_01/612321141" TargetMode="External" /><Relationship Id="rId9" Type="http://schemas.openxmlformats.org/officeDocument/2006/relationships/hyperlink" Target="https://podminky.urs.cz/item/CS_URS_2025_01/631311131" TargetMode="External" /><Relationship Id="rId10" Type="http://schemas.openxmlformats.org/officeDocument/2006/relationships/hyperlink" Target="https://podminky.urs.cz/item/CS_URS_2025_01/642944121" TargetMode="External" /><Relationship Id="rId11" Type="http://schemas.openxmlformats.org/officeDocument/2006/relationships/hyperlink" Target="https://podminky.urs.cz/item/CS_URS_2025_01/949101112" TargetMode="External" /><Relationship Id="rId12" Type="http://schemas.openxmlformats.org/officeDocument/2006/relationships/hyperlink" Target="https://podminky.urs.cz/item/CS_URS_2025_01/952901111" TargetMode="External" /><Relationship Id="rId13" Type="http://schemas.openxmlformats.org/officeDocument/2006/relationships/hyperlink" Target="https://podminky.urs.cz/item/CS_URS_2025_01/998018002" TargetMode="External" /><Relationship Id="rId14" Type="http://schemas.openxmlformats.org/officeDocument/2006/relationships/hyperlink" Target="https://podminky.urs.cz/item/CS_URS_2025_01/762812932" TargetMode="External" /><Relationship Id="rId15" Type="http://schemas.openxmlformats.org/officeDocument/2006/relationships/hyperlink" Target="https://podminky.urs.cz/item/CS_URS_2025_01/998762121" TargetMode="External" /><Relationship Id="rId16" Type="http://schemas.openxmlformats.org/officeDocument/2006/relationships/hyperlink" Target="https://podminky.urs.cz/item/CS_URS_2025_01/763113313" TargetMode="External" /><Relationship Id="rId17" Type="http://schemas.openxmlformats.org/officeDocument/2006/relationships/hyperlink" Target="https://podminky.urs.cz/item/CS_URS_2025_01/763431001" TargetMode="External" /><Relationship Id="rId18" Type="http://schemas.openxmlformats.org/officeDocument/2006/relationships/hyperlink" Target="https://podminky.urs.cz/item/CS_URS_2025_01/998763331" TargetMode="External" /><Relationship Id="rId19" Type="http://schemas.openxmlformats.org/officeDocument/2006/relationships/hyperlink" Target="https://podminky.urs.cz/item/CS_URS_2025_01/766660411" TargetMode="External" /><Relationship Id="rId20" Type="http://schemas.openxmlformats.org/officeDocument/2006/relationships/hyperlink" Target="https://podminky.urs.cz/item/CS_URS_2025_01/766660717" TargetMode="External" /><Relationship Id="rId21" Type="http://schemas.openxmlformats.org/officeDocument/2006/relationships/hyperlink" Target="https://podminky.urs.cz/item/CS_URS_2025_01/998766102" TargetMode="External" /><Relationship Id="rId22" Type="http://schemas.openxmlformats.org/officeDocument/2006/relationships/hyperlink" Target="https://podminky.urs.cz/item/CS_URS_2025_01/767646510" TargetMode="External" /><Relationship Id="rId23" Type="http://schemas.openxmlformats.org/officeDocument/2006/relationships/hyperlink" Target="https://podminky.urs.cz/item/CS_URS_2025_01/998767101" TargetMode="External" /><Relationship Id="rId24" Type="http://schemas.openxmlformats.org/officeDocument/2006/relationships/hyperlink" Target="https://podminky.urs.cz/item/CS_URS_2025_01/771573913" TargetMode="External" /><Relationship Id="rId25" Type="http://schemas.openxmlformats.org/officeDocument/2006/relationships/hyperlink" Target="https://podminky.urs.cz/item/CS_URS_2025_01/784111001" TargetMode="External" /><Relationship Id="rId26" Type="http://schemas.openxmlformats.org/officeDocument/2006/relationships/hyperlink" Target="https://podminky.urs.cz/item/CS_URS_2025_01/784111031" TargetMode="External" /><Relationship Id="rId27" Type="http://schemas.openxmlformats.org/officeDocument/2006/relationships/hyperlink" Target="https://podminky.urs.cz/item/CS_URS_2025_01/784171101" TargetMode="External" /><Relationship Id="rId28" Type="http://schemas.openxmlformats.org/officeDocument/2006/relationships/hyperlink" Target="https://podminky.urs.cz/item/CS_URS_2025_01/784181101" TargetMode="External" /><Relationship Id="rId29" Type="http://schemas.openxmlformats.org/officeDocument/2006/relationships/hyperlink" Target="https://podminky.urs.cz/item/CS_URS_2025_01/784221011" TargetMode="External" /><Relationship Id="rId3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0405111" TargetMode="External" /><Relationship Id="rId2" Type="http://schemas.openxmlformats.org/officeDocument/2006/relationships/hyperlink" Target="https://podminky.urs.cz/item/CS_URS_2025_01/348101210" TargetMode="External" /><Relationship Id="rId3" Type="http://schemas.openxmlformats.org/officeDocument/2006/relationships/hyperlink" Target="https://podminky.urs.cz/item/CS_URS_2025_01/348101230" TargetMode="External" /><Relationship Id="rId4" Type="http://schemas.openxmlformats.org/officeDocument/2006/relationships/hyperlink" Target="https://podminky.urs.cz/item/CS_URS_2025_01/348401120" TargetMode="External" /><Relationship Id="rId5" Type="http://schemas.openxmlformats.org/officeDocument/2006/relationships/hyperlink" Target="https://podminky.urs.cz/item/CS_URS_2025_01/451597877" TargetMode="External" /><Relationship Id="rId6" Type="http://schemas.openxmlformats.org/officeDocument/2006/relationships/hyperlink" Target="https://podminky.urs.cz/item/CS_URS_2025_01/596212210" TargetMode="External" /><Relationship Id="rId7" Type="http://schemas.openxmlformats.org/officeDocument/2006/relationships/hyperlink" Target="https://podminky.urs.cz/item/CS_URS_2025_01/596412211" TargetMode="External" /><Relationship Id="rId8" Type="http://schemas.openxmlformats.org/officeDocument/2006/relationships/hyperlink" Target="https://podminky.urs.cz/item/CS_URS_2025_01/998232110" TargetMode="External" /><Relationship Id="rId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41110501" TargetMode="External" /><Relationship Id="rId2" Type="http://schemas.openxmlformats.org/officeDocument/2006/relationships/hyperlink" Target="https://podminky.urs.cz/item/CS_URS_2025_01/741112001" TargetMode="External" /><Relationship Id="rId3" Type="http://schemas.openxmlformats.org/officeDocument/2006/relationships/hyperlink" Target="https://podminky.urs.cz/item/CS_URS_2025_01/741112001" TargetMode="External" /><Relationship Id="rId4" Type="http://schemas.openxmlformats.org/officeDocument/2006/relationships/hyperlink" Target="https://podminky.urs.cz/item/CS_URS_2025_01/741112001" TargetMode="External" /><Relationship Id="rId5" Type="http://schemas.openxmlformats.org/officeDocument/2006/relationships/hyperlink" Target="https://podminky.urs.cz/item/CS_URS_2025_01/741120003" TargetMode="External" /><Relationship Id="rId6" Type="http://schemas.openxmlformats.org/officeDocument/2006/relationships/hyperlink" Target="https://podminky.urs.cz/item/CS_URS_2025_01/741120101" TargetMode="External" /><Relationship Id="rId7" Type="http://schemas.openxmlformats.org/officeDocument/2006/relationships/hyperlink" Target="https://podminky.urs.cz/item/CS_URS_2025_01/741122015" TargetMode="External" /><Relationship Id="rId8" Type="http://schemas.openxmlformats.org/officeDocument/2006/relationships/hyperlink" Target="https://podminky.urs.cz/item/CS_URS_2025_01/741122016" TargetMode="External" /><Relationship Id="rId9" Type="http://schemas.openxmlformats.org/officeDocument/2006/relationships/hyperlink" Target="https://podminky.urs.cz/item/CS_URS_2025_01/741122024" TargetMode="External" /><Relationship Id="rId10" Type="http://schemas.openxmlformats.org/officeDocument/2006/relationships/hyperlink" Target="https://podminky.urs.cz/item/CS_URS_2025_01/741122222" TargetMode="External" /><Relationship Id="rId11" Type="http://schemas.openxmlformats.org/officeDocument/2006/relationships/hyperlink" Target="https://podminky.urs.cz/item/CS_URS_2025_01/741130005" TargetMode="External" /><Relationship Id="rId12" Type="http://schemas.openxmlformats.org/officeDocument/2006/relationships/hyperlink" Target="https://podminky.urs.cz/item/CS_URS_2025_01/741130006" TargetMode="External" /><Relationship Id="rId13" Type="http://schemas.openxmlformats.org/officeDocument/2006/relationships/hyperlink" Target="https://podminky.urs.cz/item/CS_URS_2025_01/741210101" TargetMode="External" /><Relationship Id="rId14" Type="http://schemas.openxmlformats.org/officeDocument/2006/relationships/hyperlink" Target="https://podminky.urs.cz/item/CS_URS_2025_01/741310101" TargetMode="External" /><Relationship Id="rId15" Type="http://schemas.openxmlformats.org/officeDocument/2006/relationships/hyperlink" Target="https://podminky.urs.cz/item/CS_URS_2025_01/741313001" TargetMode="External" /><Relationship Id="rId16" Type="http://schemas.openxmlformats.org/officeDocument/2006/relationships/hyperlink" Target="https://podminky.urs.cz/item/CS_URS_2025_01/741313002" TargetMode="External" /><Relationship Id="rId17" Type="http://schemas.openxmlformats.org/officeDocument/2006/relationships/hyperlink" Target="https://podminky.urs.cz/item/CS_URS_2025_01/741313006" TargetMode="External" /><Relationship Id="rId18" Type="http://schemas.openxmlformats.org/officeDocument/2006/relationships/hyperlink" Target="https://podminky.urs.cz/item/CS_URS_2025_01/741370021" TargetMode="External" /><Relationship Id="rId19" Type="http://schemas.openxmlformats.org/officeDocument/2006/relationships/hyperlink" Target="https://podminky.urs.cz/item/CS_URS_2025_01/741372062" TargetMode="External" /><Relationship Id="rId20" Type="http://schemas.openxmlformats.org/officeDocument/2006/relationships/hyperlink" Target="https://podminky.urs.cz/item/CS_URS_2025_01/741372062" TargetMode="External" /><Relationship Id="rId21" Type="http://schemas.openxmlformats.org/officeDocument/2006/relationships/hyperlink" Target="https://podminky.urs.cz/item/CS_URS_2025_01/741372063" TargetMode="External" /><Relationship Id="rId22" Type="http://schemas.openxmlformats.org/officeDocument/2006/relationships/hyperlink" Target="https://podminky.urs.cz/item/CS_URS_2025_01/741372078" TargetMode="External" /><Relationship Id="rId23" Type="http://schemas.openxmlformats.org/officeDocument/2006/relationships/hyperlink" Target="https://podminky.urs.cz/item/CS_URS_2025_01/998018001" TargetMode="External" /><Relationship Id="rId24" Type="http://schemas.openxmlformats.org/officeDocument/2006/relationships/hyperlink" Target="https://podminky.urs.cz/item/CS_URS_2025_01/210021002" TargetMode="External" /><Relationship Id="rId25" Type="http://schemas.openxmlformats.org/officeDocument/2006/relationships/hyperlink" Target="https://podminky.urs.cz/item/CS_URS_2025_01/210021011" TargetMode="External" /><Relationship Id="rId26" Type="http://schemas.openxmlformats.org/officeDocument/2006/relationships/hyperlink" Target="https://podminky.urs.cz/item/CS_URS_2025_01/210100001" TargetMode="External" /><Relationship Id="rId27" Type="http://schemas.openxmlformats.org/officeDocument/2006/relationships/hyperlink" Target="https://podminky.urs.cz/item/CS_URS_2025_01/210100001" TargetMode="External" /><Relationship Id="rId28" Type="http://schemas.openxmlformats.org/officeDocument/2006/relationships/hyperlink" Target="https://podminky.urs.cz/item/CS_URS_2025_01/210100001" TargetMode="External" /><Relationship Id="rId2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41210001" TargetMode="External" /><Relationship Id="rId2" Type="http://schemas.openxmlformats.org/officeDocument/2006/relationships/hyperlink" Target="https://podminky.urs.cz/item/CS_URS_2025_01/741320131" TargetMode="External" /><Relationship Id="rId3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1201E1-639240024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Výpravní budova Šumná - oprava společných prostor budovy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2. 6. 2025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5" t="s">
        <v>66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ROUND(SUM(AG55:AG59),2)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ROUND(SUM(AS55:AS59),2)</f>
        <v>0</v>
      </c>
      <c r="AT54" s="107">
        <f>ROUND(SUM(AV54:AW54),2)</f>
        <v>0</v>
      </c>
      <c r="AU54" s="108">
        <f>ROUND(SUM(AU55:AU59),5)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ROUND(SUM(AZ55:AZ59),2)</f>
        <v>0</v>
      </c>
      <c r="BA54" s="107">
        <f>ROUND(SUM(BA55:BA59),2)</f>
        <v>0</v>
      </c>
      <c r="BB54" s="107">
        <f>ROUND(SUM(BB55:BB59),2)</f>
        <v>0</v>
      </c>
      <c r="BC54" s="107">
        <f>ROUND(SUM(BC55:BC59),2)</f>
        <v>0</v>
      </c>
      <c r="BD54" s="109">
        <f>ROUND(SUM(BD55:BD59),2)</f>
        <v>0</v>
      </c>
      <c r="BE54" s="6"/>
      <c r="BS54" s="110" t="s">
        <v>68</v>
      </c>
      <c r="BT54" s="110" t="s">
        <v>69</v>
      </c>
      <c r="BU54" s="111" t="s">
        <v>70</v>
      </c>
      <c r="BV54" s="110" t="s">
        <v>71</v>
      </c>
      <c r="BW54" s="110" t="s">
        <v>5</v>
      </c>
      <c r="BX54" s="110" t="s">
        <v>72</v>
      </c>
      <c r="CL54" s="110" t="s">
        <v>19</v>
      </c>
    </row>
    <row r="55" s="7" customFormat="1" ht="16.5" customHeight="1">
      <c r="A55" s="112" t="s">
        <v>73</v>
      </c>
      <c r="B55" s="113"/>
      <c r="C55" s="114"/>
      <c r="D55" s="115" t="s">
        <v>74</v>
      </c>
      <c r="E55" s="115"/>
      <c r="F55" s="115"/>
      <c r="G55" s="115"/>
      <c r="H55" s="115"/>
      <c r="I55" s="116"/>
      <c r="J55" s="115" t="s">
        <v>75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'601 - ASŘ + instalace dem...'!J30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'601 - ASŘ + instalace dem...'!P83</f>
        <v>0</v>
      </c>
      <c r="AV55" s="121">
        <f>'601 - ASŘ + instalace dem...'!J33</f>
        <v>0</v>
      </c>
      <c r="AW55" s="121">
        <f>'601 - ASŘ + instalace dem...'!J34</f>
        <v>0</v>
      </c>
      <c r="AX55" s="121">
        <f>'601 - ASŘ + instalace dem...'!J35</f>
        <v>0</v>
      </c>
      <c r="AY55" s="121">
        <f>'601 - ASŘ + instalace dem...'!J36</f>
        <v>0</v>
      </c>
      <c r="AZ55" s="121">
        <f>'601 - ASŘ + instalace dem...'!F33</f>
        <v>0</v>
      </c>
      <c r="BA55" s="121">
        <f>'601 - ASŘ + instalace dem...'!F34</f>
        <v>0</v>
      </c>
      <c r="BB55" s="121">
        <f>'601 - ASŘ + instalace dem...'!F35</f>
        <v>0</v>
      </c>
      <c r="BC55" s="121">
        <f>'601 - ASŘ + instalace dem...'!F36</f>
        <v>0</v>
      </c>
      <c r="BD55" s="123">
        <f>'601 - ASŘ + instalace dem...'!F37</f>
        <v>0</v>
      </c>
      <c r="BE55" s="7"/>
      <c r="BT55" s="124" t="s">
        <v>77</v>
      </c>
      <c r="BV55" s="124" t="s">
        <v>71</v>
      </c>
      <c r="BW55" s="124" t="s">
        <v>78</v>
      </c>
      <c r="BX55" s="124" t="s">
        <v>5</v>
      </c>
      <c r="CL55" s="124" t="s">
        <v>19</v>
      </c>
      <c r="CM55" s="124" t="s">
        <v>79</v>
      </c>
    </row>
    <row r="56" s="7" customFormat="1" ht="16.5" customHeight="1">
      <c r="A56" s="112" t="s">
        <v>73</v>
      </c>
      <c r="B56" s="113"/>
      <c r="C56" s="114"/>
      <c r="D56" s="115" t="s">
        <v>80</v>
      </c>
      <c r="E56" s="115"/>
      <c r="F56" s="115"/>
      <c r="G56" s="115"/>
      <c r="H56" s="115"/>
      <c r="I56" s="116"/>
      <c r="J56" s="115" t="s">
        <v>81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'602 - ASŘ nové konstrukce'!J30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76</v>
      </c>
      <c r="AR56" s="119"/>
      <c r="AS56" s="120">
        <v>0</v>
      </c>
      <c r="AT56" s="121">
        <f>ROUND(SUM(AV56:AW56),2)</f>
        <v>0</v>
      </c>
      <c r="AU56" s="122">
        <f>'602 - ASŘ nové konstrukce'!P91</f>
        <v>0</v>
      </c>
      <c r="AV56" s="121">
        <f>'602 - ASŘ nové konstrukce'!J33</f>
        <v>0</v>
      </c>
      <c r="AW56" s="121">
        <f>'602 - ASŘ nové konstrukce'!J34</f>
        <v>0</v>
      </c>
      <c r="AX56" s="121">
        <f>'602 - ASŘ nové konstrukce'!J35</f>
        <v>0</v>
      </c>
      <c r="AY56" s="121">
        <f>'602 - ASŘ nové konstrukce'!J36</f>
        <v>0</v>
      </c>
      <c r="AZ56" s="121">
        <f>'602 - ASŘ nové konstrukce'!F33</f>
        <v>0</v>
      </c>
      <c r="BA56" s="121">
        <f>'602 - ASŘ nové konstrukce'!F34</f>
        <v>0</v>
      </c>
      <c r="BB56" s="121">
        <f>'602 - ASŘ nové konstrukce'!F35</f>
        <v>0</v>
      </c>
      <c r="BC56" s="121">
        <f>'602 - ASŘ nové konstrukce'!F36</f>
        <v>0</v>
      </c>
      <c r="BD56" s="123">
        <f>'602 - ASŘ nové konstrukce'!F37</f>
        <v>0</v>
      </c>
      <c r="BE56" s="7"/>
      <c r="BT56" s="124" t="s">
        <v>77</v>
      </c>
      <c r="BV56" s="124" t="s">
        <v>71</v>
      </c>
      <c r="BW56" s="124" t="s">
        <v>82</v>
      </c>
      <c r="BX56" s="124" t="s">
        <v>5</v>
      </c>
      <c r="CL56" s="124" t="s">
        <v>19</v>
      </c>
      <c r="CM56" s="124" t="s">
        <v>79</v>
      </c>
    </row>
    <row r="57" s="7" customFormat="1" ht="16.5" customHeight="1">
      <c r="A57" s="112" t="s">
        <v>73</v>
      </c>
      <c r="B57" s="113"/>
      <c r="C57" s="114"/>
      <c r="D57" s="115" t="s">
        <v>83</v>
      </c>
      <c r="E57" s="115"/>
      <c r="F57" s="115"/>
      <c r="G57" s="115"/>
      <c r="H57" s="115"/>
      <c r="I57" s="116"/>
      <c r="J57" s="115" t="s">
        <v>84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'603 - Venkovní úpravy'!J30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76</v>
      </c>
      <c r="AR57" s="119"/>
      <c r="AS57" s="120">
        <v>0</v>
      </c>
      <c r="AT57" s="121">
        <f>ROUND(SUM(AV57:AW57),2)</f>
        <v>0</v>
      </c>
      <c r="AU57" s="122">
        <f>'603 - Venkovní úpravy'!P85</f>
        <v>0</v>
      </c>
      <c r="AV57" s="121">
        <f>'603 - Venkovní úpravy'!J33</f>
        <v>0</v>
      </c>
      <c r="AW57" s="121">
        <f>'603 - Venkovní úpravy'!J34</f>
        <v>0</v>
      </c>
      <c r="AX57" s="121">
        <f>'603 - Venkovní úpravy'!J35</f>
        <v>0</v>
      </c>
      <c r="AY57" s="121">
        <f>'603 - Venkovní úpravy'!J36</f>
        <v>0</v>
      </c>
      <c r="AZ57" s="121">
        <f>'603 - Venkovní úpravy'!F33</f>
        <v>0</v>
      </c>
      <c r="BA57" s="121">
        <f>'603 - Venkovní úpravy'!F34</f>
        <v>0</v>
      </c>
      <c r="BB57" s="121">
        <f>'603 - Venkovní úpravy'!F35</f>
        <v>0</v>
      </c>
      <c r="BC57" s="121">
        <f>'603 - Venkovní úpravy'!F36</f>
        <v>0</v>
      </c>
      <c r="BD57" s="123">
        <f>'603 - Venkovní úpravy'!F37</f>
        <v>0</v>
      </c>
      <c r="BE57" s="7"/>
      <c r="BT57" s="124" t="s">
        <v>77</v>
      </c>
      <c r="BV57" s="124" t="s">
        <v>71</v>
      </c>
      <c r="BW57" s="124" t="s">
        <v>85</v>
      </c>
      <c r="BX57" s="124" t="s">
        <v>5</v>
      </c>
      <c r="CL57" s="124" t="s">
        <v>19</v>
      </c>
      <c r="CM57" s="124" t="s">
        <v>79</v>
      </c>
    </row>
    <row r="58" s="7" customFormat="1" ht="16.5" customHeight="1">
      <c r="A58" s="112" t="s">
        <v>73</v>
      </c>
      <c r="B58" s="113"/>
      <c r="C58" s="114"/>
      <c r="D58" s="115" t="s">
        <v>86</v>
      </c>
      <c r="E58" s="115"/>
      <c r="F58" s="115"/>
      <c r="G58" s="115"/>
      <c r="H58" s="115"/>
      <c r="I58" s="116"/>
      <c r="J58" s="115" t="s">
        <v>87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'604 - elektroinstalace'!J30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76</v>
      </c>
      <c r="AR58" s="119"/>
      <c r="AS58" s="120">
        <v>0</v>
      </c>
      <c r="AT58" s="121">
        <f>ROUND(SUM(AV58:AW58),2)</f>
        <v>0</v>
      </c>
      <c r="AU58" s="122">
        <f>'604 - elektroinstalace'!P83</f>
        <v>0</v>
      </c>
      <c r="AV58" s="121">
        <f>'604 - elektroinstalace'!J33</f>
        <v>0</v>
      </c>
      <c r="AW58" s="121">
        <f>'604 - elektroinstalace'!J34</f>
        <v>0</v>
      </c>
      <c r="AX58" s="121">
        <f>'604 - elektroinstalace'!J35</f>
        <v>0</v>
      </c>
      <c r="AY58" s="121">
        <f>'604 - elektroinstalace'!J36</f>
        <v>0</v>
      </c>
      <c r="AZ58" s="121">
        <f>'604 - elektroinstalace'!F33</f>
        <v>0</v>
      </c>
      <c r="BA58" s="121">
        <f>'604 - elektroinstalace'!F34</f>
        <v>0</v>
      </c>
      <c r="BB58" s="121">
        <f>'604 - elektroinstalace'!F35</f>
        <v>0</v>
      </c>
      <c r="BC58" s="121">
        <f>'604 - elektroinstalace'!F36</f>
        <v>0</v>
      </c>
      <c r="BD58" s="123">
        <f>'604 - elektroinstalace'!F37</f>
        <v>0</v>
      </c>
      <c r="BE58" s="7"/>
      <c r="BT58" s="124" t="s">
        <v>77</v>
      </c>
      <c r="BV58" s="124" t="s">
        <v>71</v>
      </c>
      <c r="BW58" s="124" t="s">
        <v>88</v>
      </c>
      <c r="BX58" s="124" t="s">
        <v>5</v>
      </c>
      <c r="CL58" s="124" t="s">
        <v>19</v>
      </c>
      <c r="CM58" s="124" t="s">
        <v>79</v>
      </c>
    </row>
    <row r="59" s="7" customFormat="1" ht="16.5" customHeight="1">
      <c r="A59" s="112" t="s">
        <v>73</v>
      </c>
      <c r="B59" s="113"/>
      <c r="C59" s="114"/>
      <c r="D59" s="115" t="s">
        <v>89</v>
      </c>
      <c r="E59" s="115"/>
      <c r="F59" s="115"/>
      <c r="G59" s="115"/>
      <c r="H59" s="115"/>
      <c r="I59" s="116"/>
      <c r="J59" s="115" t="s">
        <v>90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'605 - úpravy rozváděče'!J30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76</v>
      </c>
      <c r="AR59" s="119"/>
      <c r="AS59" s="125">
        <v>0</v>
      </c>
      <c r="AT59" s="126">
        <f>ROUND(SUM(AV59:AW59),2)</f>
        <v>0</v>
      </c>
      <c r="AU59" s="127">
        <f>'605 - úpravy rozváděče'!P81</f>
        <v>0</v>
      </c>
      <c r="AV59" s="126">
        <f>'605 - úpravy rozváděče'!J33</f>
        <v>0</v>
      </c>
      <c r="AW59" s="126">
        <f>'605 - úpravy rozváděče'!J34</f>
        <v>0</v>
      </c>
      <c r="AX59" s="126">
        <f>'605 - úpravy rozváděče'!J35</f>
        <v>0</v>
      </c>
      <c r="AY59" s="126">
        <f>'605 - úpravy rozváděče'!J36</f>
        <v>0</v>
      </c>
      <c r="AZ59" s="126">
        <f>'605 - úpravy rozváděče'!F33</f>
        <v>0</v>
      </c>
      <c r="BA59" s="126">
        <f>'605 - úpravy rozváděče'!F34</f>
        <v>0</v>
      </c>
      <c r="BB59" s="126">
        <f>'605 - úpravy rozváděče'!F35</f>
        <v>0</v>
      </c>
      <c r="BC59" s="126">
        <f>'605 - úpravy rozváděče'!F36</f>
        <v>0</v>
      </c>
      <c r="BD59" s="128">
        <f>'605 - úpravy rozváděče'!F37</f>
        <v>0</v>
      </c>
      <c r="BE59" s="7"/>
      <c r="BT59" s="124" t="s">
        <v>77</v>
      </c>
      <c r="BV59" s="124" t="s">
        <v>71</v>
      </c>
      <c r="BW59" s="124" t="s">
        <v>91</v>
      </c>
      <c r="BX59" s="124" t="s">
        <v>5</v>
      </c>
      <c r="CL59" s="124" t="s">
        <v>19</v>
      </c>
      <c r="CM59" s="124" t="s">
        <v>79</v>
      </c>
    </row>
    <row r="60" s="2" customFormat="1" ht="30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</sheetData>
  <sheetProtection sheet="1" formatColumns="0" formatRows="0" objects="1" scenarios="1" spinCount="100000" saltValue="SXoY0nDUlRGbUof27jrR+G55857uowMf1yovQdoC/X/hFjo9HIziFNcHOHzWLadnsOWdL24JFUbuCvaasAJh4g==" hashValue="EYXIJevjRoBXphgX3YrsccmhL9CCWRfM+ApdnbwuzhU8Vm2X0VCtK6BOgaihjbfohgnV9bpt70JZt6KjQL28rQ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601 - ASŘ + instalace dem...'!C2" display="/"/>
    <hyperlink ref="A56" location="'602 - ASŘ nové konstrukce'!C2" display="/"/>
    <hyperlink ref="A57" location="'603 - Venkovní úpravy'!C2" display="/"/>
    <hyperlink ref="A58" location="'604 - elektroinstalace'!C2" display="/"/>
    <hyperlink ref="A59" location="'605 - úpravy rozváděč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92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Výpravní budova Šumná - oprava společných prostor budovy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2. 6. 2025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ROUND((SUM(BE83:BE146)),  2)</f>
        <v>0</v>
      </c>
      <c r="G33" s="39"/>
      <c r="H33" s="39"/>
      <c r="I33" s="149">
        <v>0.20999999999999999</v>
      </c>
      <c r="J33" s="148">
        <f>ROUND(((SUM(BE83:BE146))*I33),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ROUND((SUM(BF83:BF146)),  2)</f>
        <v>0</v>
      </c>
      <c r="G34" s="39"/>
      <c r="H34" s="39"/>
      <c r="I34" s="149">
        <v>0.12</v>
      </c>
      <c r="J34" s="148">
        <f>ROUND(((SUM(BF83:BF146))*I34),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ROUND((SUM(BG83:BG146)),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ROUND((SUM(BH83:BH146)),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ROUND((SUM(BI83:BI146)),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Výpravní budova Šumná - oprava společných prostor budovy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601 - ASŘ + instalace demontáže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2. 6. 2025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96</v>
      </c>
      <c r="D57" s="163"/>
      <c r="E57" s="163"/>
      <c r="F57" s="163"/>
      <c r="G57" s="163"/>
      <c r="H57" s="163"/>
      <c r="I57" s="163"/>
      <c r="J57" s="164" t="s">
        <v>97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6"/>
      <c r="C60" s="167"/>
      <c r="D60" s="168" t="s">
        <v>99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100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101</v>
      </c>
      <c r="E62" s="175"/>
      <c r="F62" s="175"/>
      <c r="G62" s="175"/>
      <c r="H62" s="175"/>
      <c r="I62" s="175"/>
      <c r="J62" s="176">
        <f>J104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102</v>
      </c>
      <c r="E63" s="175"/>
      <c r="F63" s="175"/>
      <c r="G63" s="175"/>
      <c r="H63" s="175"/>
      <c r="I63" s="175"/>
      <c r="J63" s="176">
        <f>J130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103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Výpravní budova Šumná - oprava společných prostor budovy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93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601 - ASŘ + instalace demontáže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 xml:space="preserve"> </v>
      </c>
      <c r="G77" s="41"/>
      <c r="H77" s="41"/>
      <c r="I77" s="33" t="s">
        <v>23</v>
      </c>
      <c r="J77" s="73" t="str">
        <f>IF(J12="","",J12)</f>
        <v>2. 6. 2025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 xml:space="preserve"> </v>
      </c>
      <c r="G79" s="41"/>
      <c r="H79" s="41"/>
      <c r="I79" s="33" t="s">
        <v>30</v>
      </c>
      <c r="J79" s="37" t="str">
        <f>E21</f>
        <v xml:space="preserve"> 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28</v>
      </c>
      <c r="D80" s="41"/>
      <c r="E80" s="41"/>
      <c r="F80" s="28" t="str">
        <f>IF(E18="","",E18)</f>
        <v>Vyplň údaj</v>
      </c>
      <c r="G80" s="41"/>
      <c r="H80" s="41"/>
      <c r="I80" s="33" t="s">
        <v>32</v>
      </c>
      <c r="J80" s="37" t="str">
        <f>E24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104</v>
      </c>
      <c r="D82" s="181" t="s">
        <v>54</v>
      </c>
      <c r="E82" s="181" t="s">
        <v>50</v>
      </c>
      <c r="F82" s="181" t="s">
        <v>51</v>
      </c>
      <c r="G82" s="181" t="s">
        <v>105</v>
      </c>
      <c r="H82" s="181" t="s">
        <v>106</v>
      </c>
      <c r="I82" s="181" t="s">
        <v>107</v>
      </c>
      <c r="J82" s="181" t="s">
        <v>97</v>
      </c>
      <c r="K82" s="182" t="s">
        <v>108</v>
      </c>
      <c r="L82" s="183"/>
      <c r="M82" s="93" t="s">
        <v>19</v>
      </c>
      <c r="N82" s="94" t="s">
        <v>39</v>
      </c>
      <c r="O82" s="94" t="s">
        <v>109</v>
      </c>
      <c r="P82" s="94" t="s">
        <v>110</v>
      </c>
      <c r="Q82" s="94" t="s">
        <v>111</v>
      </c>
      <c r="R82" s="94" t="s">
        <v>112</v>
      </c>
      <c r="S82" s="94" t="s">
        <v>113</v>
      </c>
      <c r="T82" s="95" t="s">
        <v>114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115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0</v>
      </c>
      <c r="S83" s="97"/>
      <c r="T83" s="187">
        <f>T84</f>
        <v>14.445700000000002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68</v>
      </c>
      <c r="AU83" s="18" t="s">
        <v>98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68</v>
      </c>
      <c r="E84" s="192" t="s">
        <v>116</v>
      </c>
      <c r="F84" s="192" t="s">
        <v>117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P85+P104+P130</f>
        <v>0</v>
      </c>
      <c r="Q84" s="197"/>
      <c r="R84" s="198">
        <f>R85+R104+R130</f>
        <v>0</v>
      </c>
      <c r="S84" s="197"/>
      <c r="T84" s="199">
        <f>T85+T104+T130</f>
        <v>14.445700000000002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77</v>
      </c>
      <c r="AT84" s="201" t="s">
        <v>68</v>
      </c>
      <c r="AU84" s="201" t="s">
        <v>69</v>
      </c>
      <c r="AY84" s="200" t="s">
        <v>118</v>
      </c>
      <c r="BK84" s="202">
        <f>BK85+BK104+BK130</f>
        <v>0</v>
      </c>
    </row>
    <row r="85" s="12" customFormat="1" ht="22.8" customHeight="1">
      <c r="A85" s="12"/>
      <c r="B85" s="189"/>
      <c r="C85" s="190"/>
      <c r="D85" s="191" t="s">
        <v>68</v>
      </c>
      <c r="E85" s="203" t="s">
        <v>77</v>
      </c>
      <c r="F85" s="203" t="s">
        <v>119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SUM(P86:P103)</f>
        <v>0</v>
      </c>
      <c r="Q85" s="197"/>
      <c r="R85" s="198">
        <f>SUM(R86:R103)</f>
        <v>0</v>
      </c>
      <c r="S85" s="197"/>
      <c r="T85" s="199">
        <f>SUM(T86:T103)</f>
        <v>5.3017800000000008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77</v>
      </c>
      <c r="AT85" s="201" t="s">
        <v>68</v>
      </c>
      <c r="AU85" s="201" t="s">
        <v>77</v>
      </c>
      <c r="AY85" s="200" t="s">
        <v>118</v>
      </c>
      <c r="BK85" s="202">
        <f>SUM(BK86:BK103)</f>
        <v>0</v>
      </c>
    </row>
    <row r="86" s="2" customFormat="1" ht="21.75" customHeight="1">
      <c r="A86" s="39"/>
      <c r="B86" s="40"/>
      <c r="C86" s="205" t="s">
        <v>77</v>
      </c>
      <c r="D86" s="205" t="s">
        <v>120</v>
      </c>
      <c r="E86" s="206" t="s">
        <v>121</v>
      </c>
      <c r="F86" s="207" t="s">
        <v>122</v>
      </c>
      <c r="G86" s="208" t="s">
        <v>123</v>
      </c>
      <c r="H86" s="209">
        <v>50.347000000000001</v>
      </c>
      <c r="I86" s="210"/>
      <c r="J86" s="211">
        <f>ROUND(I86*H86,2)</f>
        <v>0</v>
      </c>
      <c r="K86" s="207" t="s">
        <v>124</v>
      </c>
      <c r="L86" s="45"/>
      <c r="M86" s="212" t="s">
        <v>19</v>
      </c>
      <c r="N86" s="213" t="s">
        <v>40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125</v>
      </c>
      <c r="AT86" s="216" t="s">
        <v>120</v>
      </c>
      <c r="AU86" s="216" t="s">
        <v>79</v>
      </c>
      <c r="AY86" s="18" t="s">
        <v>118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77</v>
      </c>
      <c r="BK86" s="217">
        <f>ROUND(I86*H86,2)</f>
        <v>0</v>
      </c>
      <c r="BL86" s="18" t="s">
        <v>125</v>
      </c>
      <c r="BM86" s="216" t="s">
        <v>126</v>
      </c>
    </row>
    <row r="87" s="2" customFormat="1">
      <c r="A87" s="39"/>
      <c r="B87" s="40"/>
      <c r="C87" s="41"/>
      <c r="D87" s="218" t="s">
        <v>127</v>
      </c>
      <c r="E87" s="41"/>
      <c r="F87" s="219" t="s">
        <v>128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127</v>
      </c>
      <c r="AU87" s="18" t="s">
        <v>79</v>
      </c>
    </row>
    <row r="88" s="13" customFormat="1">
      <c r="A88" s="13"/>
      <c r="B88" s="223"/>
      <c r="C88" s="224"/>
      <c r="D88" s="225" t="s">
        <v>129</v>
      </c>
      <c r="E88" s="226" t="s">
        <v>19</v>
      </c>
      <c r="F88" s="227" t="s">
        <v>130</v>
      </c>
      <c r="G88" s="224"/>
      <c r="H88" s="228">
        <v>50.347000000000001</v>
      </c>
      <c r="I88" s="229"/>
      <c r="J88" s="224"/>
      <c r="K88" s="224"/>
      <c r="L88" s="230"/>
      <c r="M88" s="231"/>
      <c r="N88" s="232"/>
      <c r="O88" s="232"/>
      <c r="P88" s="232"/>
      <c r="Q88" s="232"/>
      <c r="R88" s="232"/>
      <c r="S88" s="232"/>
      <c r="T88" s="23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4" t="s">
        <v>129</v>
      </c>
      <c r="AU88" s="234" t="s">
        <v>79</v>
      </c>
      <c r="AV88" s="13" t="s">
        <v>79</v>
      </c>
      <c r="AW88" s="13" t="s">
        <v>31</v>
      </c>
      <c r="AX88" s="13" t="s">
        <v>77</v>
      </c>
      <c r="AY88" s="234" t="s">
        <v>118</v>
      </c>
    </row>
    <row r="89" s="2" customFormat="1" ht="21.75" customHeight="1">
      <c r="A89" s="39"/>
      <c r="B89" s="40"/>
      <c r="C89" s="205" t="s">
        <v>79</v>
      </c>
      <c r="D89" s="205" t="s">
        <v>120</v>
      </c>
      <c r="E89" s="206" t="s">
        <v>131</v>
      </c>
      <c r="F89" s="207" t="s">
        <v>132</v>
      </c>
      <c r="G89" s="208" t="s">
        <v>133</v>
      </c>
      <c r="H89" s="209">
        <v>2</v>
      </c>
      <c r="I89" s="210"/>
      <c r="J89" s="211">
        <f>ROUND(I89*H89,2)</f>
        <v>0</v>
      </c>
      <c r="K89" s="207" t="s">
        <v>124</v>
      </c>
      <c r="L89" s="45"/>
      <c r="M89" s="212" t="s">
        <v>19</v>
      </c>
      <c r="N89" s="213" t="s">
        <v>40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125</v>
      </c>
      <c r="AT89" s="216" t="s">
        <v>120</v>
      </c>
      <c r="AU89" s="216" t="s">
        <v>79</v>
      </c>
      <c r="AY89" s="18" t="s">
        <v>118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77</v>
      </c>
      <c r="BK89" s="217">
        <f>ROUND(I89*H89,2)</f>
        <v>0</v>
      </c>
      <c r="BL89" s="18" t="s">
        <v>125</v>
      </c>
      <c r="BM89" s="216" t="s">
        <v>134</v>
      </c>
    </row>
    <row r="90" s="2" customFormat="1">
      <c r="A90" s="39"/>
      <c r="B90" s="40"/>
      <c r="C90" s="41"/>
      <c r="D90" s="218" t="s">
        <v>127</v>
      </c>
      <c r="E90" s="41"/>
      <c r="F90" s="219" t="s">
        <v>135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127</v>
      </c>
      <c r="AU90" s="18" t="s">
        <v>79</v>
      </c>
    </row>
    <row r="91" s="2" customFormat="1" ht="37.8" customHeight="1">
      <c r="A91" s="39"/>
      <c r="B91" s="40"/>
      <c r="C91" s="205" t="s">
        <v>136</v>
      </c>
      <c r="D91" s="205" t="s">
        <v>120</v>
      </c>
      <c r="E91" s="206" t="s">
        <v>137</v>
      </c>
      <c r="F91" s="207" t="s">
        <v>138</v>
      </c>
      <c r="G91" s="208" t="s">
        <v>123</v>
      </c>
      <c r="H91" s="209">
        <v>12.188000000000001</v>
      </c>
      <c r="I91" s="210"/>
      <c r="J91" s="211">
        <f>ROUND(I91*H91,2)</f>
        <v>0</v>
      </c>
      <c r="K91" s="207" t="s">
        <v>124</v>
      </c>
      <c r="L91" s="45"/>
      <c r="M91" s="212" t="s">
        <v>19</v>
      </c>
      <c r="N91" s="213" t="s">
        <v>40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0.255</v>
      </c>
      <c r="T91" s="215">
        <f>S91*H91</f>
        <v>3.1079400000000001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125</v>
      </c>
      <c r="AT91" s="216" t="s">
        <v>120</v>
      </c>
      <c r="AU91" s="216" t="s">
        <v>79</v>
      </c>
      <c r="AY91" s="18" t="s">
        <v>118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77</v>
      </c>
      <c r="BK91" s="217">
        <f>ROUND(I91*H91,2)</f>
        <v>0</v>
      </c>
      <c r="BL91" s="18" t="s">
        <v>125</v>
      </c>
      <c r="BM91" s="216" t="s">
        <v>139</v>
      </c>
    </row>
    <row r="92" s="2" customFormat="1">
      <c r="A92" s="39"/>
      <c r="B92" s="40"/>
      <c r="C92" s="41"/>
      <c r="D92" s="218" t="s">
        <v>127</v>
      </c>
      <c r="E92" s="41"/>
      <c r="F92" s="219" t="s">
        <v>140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127</v>
      </c>
      <c r="AU92" s="18" t="s">
        <v>79</v>
      </c>
    </row>
    <row r="93" s="2" customFormat="1" ht="24.15" customHeight="1">
      <c r="A93" s="39"/>
      <c r="B93" s="40"/>
      <c r="C93" s="205" t="s">
        <v>125</v>
      </c>
      <c r="D93" s="205" t="s">
        <v>120</v>
      </c>
      <c r="E93" s="206" t="s">
        <v>141</v>
      </c>
      <c r="F93" s="207" t="s">
        <v>142</v>
      </c>
      <c r="G93" s="208" t="s">
        <v>123</v>
      </c>
      <c r="H93" s="209">
        <v>12.188000000000001</v>
      </c>
      <c r="I93" s="210"/>
      <c r="J93" s="211">
        <f>ROUND(I93*H93,2)</f>
        <v>0</v>
      </c>
      <c r="K93" s="207" t="s">
        <v>124</v>
      </c>
      <c r="L93" s="45"/>
      <c r="M93" s="212" t="s">
        <v>19</v>
      </c>
      <c r="N93" s="213" t="s">
        <v>40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0.17999999999999999</v>
      </c>
      <c r="T93" s="215">
        <f>S93*H93</f>
        <v>2.1938400000000002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125</v>
      </c>
      <c r="AT93" s="216" t="s">
        <v>120</v>
      </c>
      <c r="AU93" s="216" t="s">
        <v>79</v>
      </c>
      <c r="AY93" s="18" t="s">
        <v>118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77</v>
      </c>
      <c r="BK93" s="217">
        <f>ROUND(I93*H93,2)</f>
        <v>0</v>
      </c>
      <c r="BL93" s="18" t="s">
        <v>125</v>
      </c>
      <c r="BM93" s="216" t="s">
        <v>143</v>
      </c>
    </row>
    <row r="94" s="2" customFormat="1">
      <c r="A94" s="39"/>
      <c r="B94" s="40"/>
      <c r="C94" s="41"/>
      <c r="D94" s="218" t="s">
        <v>127</v>
      </c>
      <c r="E94" s="41"/>
      <c r="F94" s="219" t="s">
        <v>144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127</v>
      </c>
      <c r="AU94" s="18" t="s">
        <v>79</v>
      </c>
    </row>
    <row r="95" s="2" customFormat="1" ht="16.5" customHeight="1">
      <c r="A95" s="39"/>
      <c r="B95" s="40"/>
      <c r="C95" s="205" t="s">
        <v>145</v>
      </c>
      <c r="D95" s="205" t="s">
        <v>120</v>
      </c>
      <c r="E95" s="206" t="s">
        <v>146</v>
      </c>
      <c r="F95" s="207" t="s">
        <v>147</v>
      </c>
      <c r="G95" s="208" t="s">
        <v>148</v>
      </c>
      <c r="H95" s="209">
        <v>7.5519999999999996</v>
      </c>
      <c r="I95" s="210"/>
      <c r="J95" s="211">
        <f>ROUND(I95*H95,2)</f>
        <v>0</v>
      </c>
      <c r="K95" s="207" t="s">
        <v>124</v>
      </c>
      <c r="L95" s="45"/>
      <c r="M95" s="212" t="s">
        <v>19</v>
      </c>
      <c r="N95" s="213" t="s">
        <v>40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125</v>
      </c>
      <c r="AT95" s="216" t="s">
        <v>120</v>
      </c>
      <c r="AU95" s="216" t="s">
        <v>79</v>
      </c>
      <c r="AY95" s="18" t="s">
        <v>118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77</v>
      </c>
      <c r="BK95" s="217">
        <f>ROUND(I95*H95,2)</f>
        <v>0</v>
      </c>
      <c r="BL95" s="18" t="s">
        <v>125</v>
      </c>
      <c r="BM95" s="216" t="s">
        <v>149</v>
      </c>
    </row>
    <row r="96" s="2" customFormat="1">
      <c r="A96" s="39"/>
      <c r="B96" s="40"/>
      <c r="C96" s="41"/>
      <c r="D96" s="218" t="s">
        <v>127</v>
      </c>
      <c r="E96" s="41"/>
      <c r="F96" s="219" t="s">
        <v>150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127</v>
      </c>
      <c r="AU96" s="18" t="s">
        <v>79</v>
      </c>
    </row>
    <row r="97" s="13" customFormat="1">
      <c r="A97" s="13"/>
      <c r="B97" s="223"/>
      <c r="C97" s="224"/>
      <c r="D97" s="225" t="s">
        <v>129</v>
      </c>
      <c r="E97" s="226" t="s">
        <v>19</v>
      </c>
      <c r="F97" s="227" t="s">
        <v>151</v>
      </c>
      <c r="G97" s="224"/>
      <c r="H97" s="228">
        <v>7.5519999999999996</v>
      </c>
      <c r="I97" s="229"/>
      <c r="J97" s="224"/>
      <c r="K97" s="224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129</v>
      </c>
      <c r="AU97" s="234" t="s">
        <v>79</v>
      </c>
      <c r="AV97" s="13" t="s">
        <v>79</v>
      </c>
      <c r="AW97" s="13" t="s">
        <v>31</v>
      </c>
      <c r="AX97" s="13" t="s">
        <v>77</v>
      </c>
      <c r="AY97" s="234" t="s">
        <v>118</v>
      </c>
    </row>
    <row r="98" s="2" customFormat="1" ht="37.8" customHeight="1">
      <c r="A98" s="39"/>
      <c r="B98" s="40"/>
      <c r="C98" s="205" t="s">
        <v>152</v>
      </c>
      <c r="D98" s="205" t="s">
        <v>120</v>
      </c>
      <c r="E98" s="206" t="s">
        <v>153</v>
      </c>
      <c r="F98" s="207" t="s">
        <v>154</v>
      </c>
      <c r="G98" s="208" t="s">
        <v>148</v>
      </c>
      <c r="H98" s="209">
        <v>15.044000000000001</v>
      </c>
      <c r="I98" s="210"/>
      <c r="J98" s="211">
        <f>ROUND(I98*H98,2)</f>
        <v>0</v>
      </c>
      <c r="K98" s="207" t="s">
        <v>124</v>
      </c>
      <c r="L98" s="45"/>
      <c r="M98" s="212" t="s">
        <v>19</v>
      </c>
      <c r="N98" s="213" t="s">
        <v>40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125</v>
      </c>
      <c r="AT98" s="216" t="s">
        <v>120</v>
      </c>
      <c r="AU98" s="216" t="s">
        <v>79</v>
      </c>
      <c r="AY98" s="18" t="s">
        <v>118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77</v>
      </c>
      <c r="BK98" s="217">
        <f>ROUND(I98*H98,2)</f>
        <v>0</v>
      </c>
      <c r="BL98" s="18" t="s">
        <v>125</v>
      </c>
      <c r="BM98" s="216" t="s">
        <v>155</v>
      </c>
    </row>
    <row r="99" s="2" customFormat="1">
      <c r="A99" s="39"/>
      <c r="B99" s="40"/>
      <c r="C99" s="41"/>
      <c r="D99" s="218" t="s">
        <v>127</v>
      </c>
      <c r="E99" s="41"/>
      <c r="F99" s="219" t="s">
        <v>156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127</v>
      </c>
      <c r="AU99" s="18" t="s">
        <v>79</v>
      </c>
    </row>
    <row r="100" s="13" customFormat="1">
      <c r="A100" s="13"/>
      <c r="B100" s="223"/>
      <c r="C100" s="224"/>
      <c r="D100" s="225" t="s">
        <v>129</v>
      </c>
      <c r="E100" s="226" t="s">
        <v>19</v>
      </c>
      <c r="F100" s="227" t="s">
        <v>157</v>
      </c>
      <c r="G100" s="224"/>
      <c r="H100" s="228">
        <v>15.044000000000001</v>
      </c>
      <c r="I100" s="229"/>
      <c r="J100" s="224"/>
      <c r="K100" s="224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129</v>
      </c>
      <c r="AU100" s="234" t="s">
        <v>79</v>
      </c>
      <c r="AV100" s="13" t="s">
        <v>79</v>
      </c>
      <c r="AW100" s="13" t="s">
        <v>31</v>
      </c>
      <c r="AX100" s="13" t="s">
        <v>77</v>
      </c>
      <c r="AY100" s="234" t="s">
        <v>118</v>
      </c>
    </row>
    <row r="101" s="2" customFormat="1" ht="37.8" customHeight="1">
      <c r="A101" s="39"/>
      <c r="B101" s="40"/>
      <c r="C101" s="205" t="s">
        <v>158</v>
      </c>
      <c r="D101" s="205" t="s">
        <v>120</v>
      </c>
      <c r="E101" s="206" t="s">
        <v>159</v>
      </c>
      <c r="F101" s="207" t="s">
        <v>160</v>
      </c>
      <c r="G101" s="208" t="s">
        <v>148</v>
      </c>
      <c r="H101" s="209">
        <v>15.044000000000001</v>
      </c>
      <c r="I101" s="210"/>
      <c r="J101" s="211">
        <f>ROUND(I101*H101,2)</f>
        <v>0</v>
      </c>
      <c r="K101" s="207" t="s">
        <v>124</v>
      </c>
      <c r="L101" s="45"/>
      <c r="M101" s="212" t="s">
        <v>19</v>
      </c>
      <c r="N101" s="213" t="s">
        <v>40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125</v>
      </c>
      <c r="AT101" s="216" t="s">
        <v>120</v>
      </c>
      <c r="AU101" s="216" t="s">
        <v>79</v>
      </c>
      <c r="AY101" s="18" t="s">
        <v>118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77</v>
      </c>
      <c r="BK101" s="217">
        <f>ROUND(I101*H101,2)</f>
        <v>0</v>
      </c>
      <c r="BL101" s="18" t="s">
        <v>125</v>
      </c>
      <c r="BM101" s="216" t="s">
        <v>161</v>
      </c>
    </row>
    <row r="102" s="2" customFormat="1">
      <c r="A102" s="39"/>
      <c r="B102" s="40"/>
      <c r="C102" s="41"/>
      <c r="D102" s="218" t="s">
        <v>127</v>
      </c>
      <c r="E102" s="41"/>
      <c r="F102" s="219" t="s">
        <v>162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127</v>
      </c>
      <c r="AU102" s="18" t="s">
        <v>79</v>
      </c>
    </row>
    <row r="103" s="13" customFormat="1">
      <c r="A103" s="13"/>
      <c r="B103" s="223"/>
      <c r="C103" s="224"/>
      <c r="D103" s="225" t="s">
        <v>129</v>
      </c>
      <c r="E103" s="224"/>
      <c r="F103" s="227" t="s">
        <v>163</v>
      </c>
      <c r="G103" s="224"/>
      <c r="H103" s="228">
        <v>15.044000000000001</v>
      </c>
      <c r="I103" s="229"/>
      <c r="J103" s="224"/>
      <c r="K103" s="224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129</v>
      </c>
      <c r="AU103" s="234" t="s">
        <v>79</v>
      </c>
      <c r="AV103" s="13" t="s">
        <v>79</v>
      </c>
      <c r="AW103" s="13" t="s">
        <v>4</v>
      </c>
      <c r="AX103" s="13" t="s">
        <v>77</v>
      </c>
      <c r="AY103" s="234" t="s">
        <v>118</v>
      </c>
    </row>
    <row r="104" s="12" customFormat="1" ht="22.8" customHeight="1">
      <c r="A104" s="12"/>
      <c r="B104" s="189"/>
      <c r="C104" s="190"/>
      <c r="D104" s="191" t="s">
        <v>68</v>
      </c>
      <c r="E104" s="203" t="s">
        <v>164</v>
      </c>
      <c r="F104" s="203" t="s">
        <v>165</v>
      </c>
      <c r="G104" s="190"/>
      <c r="H104" s="190"/>
      <c r="I104" s="193"/>
      <c r="J104" s="204">
        <f>BK104</f>
        <v>0</v>
      </c>
      <c r="K104" s="190"/>
      <c r="L104" s="195"/>
      <c r="M104" s="196"/>
      <c r="N104" s="197"/>
      <c r="O104" s="197"/>
      <c r="P104" s="198">
        <f>SUM(P105:P129)</f>
        <v>0</v>
      </c>
      <c r="Q104" s="197"/>
      <c r="R104" s="198">
        <f>SUM(R105:R129)</f>
        <v>0</v>
      </c>
      <c r="S104" s="197"/>
      <c r="T104" s="199">
        <f>SUM(T105:T129)</f>
        <v>9.1439200000000014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0" t="s">
        <v>77</v>
      </c>
      <c r="AT104" s="201" t="s">
        <v>68</v>
      </c>
      <c r="AU104" s="201" t="s">
        <v>77</v>
      </c>
      <c r="AY104" s="200" t="s">
        <v>118</v>
      </c>
      <c r="BK104" s="202">
        <f>SUM(BK105:BK129)</f>
        <v>0</v>
      </c>
    </row>
    <row r="105" s="2" customFormat="1" ht="16.5" customHeight="1">
      <c r="A105" s="39"/>
      <c r="B105" s="40"/>
      <c r="C105" s="205" t="s">
        <v>166</v>
      </c>
      <c r="D105" s="205" t="s">
        <v>120</v>
      </c>
      <c r="E105" s="206" t="s">
        <v>167</v>
      </c>
      <c r="F105" s="207" t="s">
        <v>168</v>
      </c>
      <c r="G105" s="208" t="s">
        <v>148</v>
      </c>
      <c r="H105" s="209">
        <v>0.45000000000000001</v>
      </c>
      <c r="I105" s="210"/>
      <c r="J105" s="211">
        <f>ROUND(I105*H105,2)</f>
        <v>0</v>
      </c>
      <c r="K105" s="207" t="s">
        <v>124</v>
      </c>
      <c r="L105" s="45"/>
      <c r="M105" s="212" t="s">
        <v>19</v>
      </c>
      <c r="N105" s="213" t="s">
        <v>40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2.3999999999999999</v>
      </c>
      <c r="T105" s="215">
        <f>S105*H105</f>
        <v>1.0800000000000001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125</v>
      </c>
      <c r="AT105" s="216" t="s">
        <v>120</v>
      </c>
      <c r="AU105" s="216" t="s">
        <v>79</v>
      </c>
      <c r="AY105" s="18" t="s">
        <v>118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77</v>
      </c>
      <c r="BK105" s="217">
        <f>ROUND(I105*H105,2)</f>
        <v>0</v>
      </c>
      <c r="BL105" s="18" t="s">
        <v>125</v>
      </c>
      <c r="BM105" s="216" t="s">
        <v>169</v>
      </c>
    </row>
    <row r="106" s="2" customFormat="1">
      <c r="A106" s="39"/>
      <c r="B106" s="40"/>
      <c r="C106" s="41"/>
      <c r="D106" s="218" t="s">
        <v>127</v>
      </c>
      <c r="E106" s="41"/>
      <c r="F106" s="219" t="s">
        <v>170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127</v>
      </c>
      <c r="AU106" s="18" t="s">
        <v>79</v>
      </c>
    </row>
    <row r="107" s="13" customFormat="1">
      <c r="A107" s="13"/>
      <c r="B107" s="223"/>
      <c r="C107" s="224"/>
      <c r="D107" s="225" t="s">
        <v>129</v>
      </c>
      <c r="E107" s="226" t="s">
        <v>19</v>
      </c>
      <c r="F107" s="227" t="s">
        <v>171</v>
      </c>
      <c r="G107" s="224"/>
      <c r="H107" s="228">
        <v>0.45000000000000001</v>
      </c>
      <c r="I107" s="229"/>
      <c r="J107" s="224"/>
      <c r="K107" s="224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129</v>
      </c>
      <c r="AU107" s="234" t="s">
        <v>79</v>
      </c>
      <c r="AV107" s="13" t="s">
        <v>79</v>
      </c>
      <c r="AW107" s="13" t="s">
        <v>31</v>
      </c>
      <c r="AX107" s="13" t="s">
        <v>77</v>
      </c>
      <c r="AY107" s="234" t="s">
        <v>118</v>
      </c>
    </row>
    <row r="108" s="2" customFormat="1" ht="24.15" customHeight="1">
      <c r="A108" s="39"/>
      <c r="B108" s="40"/>
      <c r="C108" s="205" t="s">
        <v>164</v>
      </c>
      <c r="D108" s="205" t="s">
        <v>120</v>
      </c>
      <c r="E108" s="206" t="s">
        <v>172</v>
      </c>
      <c r="F108" s="207" t="s">
        <v>173</v>
      </c>
      <c r="G108" s="208" t="s">
        <v>148</v>
      </c>
      <c r="H108" s="209">
        <v>2.4950000000000001</v>
      </c>
      <c r="I108" s="210"/>
      <c r="J108" s="211">
        <f>ROUND(I108*H108,2)</f>
        <v>0</v>
      </c>
      <c r="K108" s="207" t="s">
        <v>124</v>
      </c>
      <c r="L108" s="45"/>
      <c r="M108" s="212" t="s">
        <v>19</v>
      </c>
      <c r="N108" s="213" t="s">
        <v>40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1.8</v>
      </c>
      <c r="T108" s="215">
        <f>S108*H108</f>
        <v>4.4910000000000005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125</v>
      </c>
      <c r="AT108" s="216" t="s">
        <v>120</v>
      </c>
      <c r="AU108" s="216" t="s">
        <v>79</v>
      </c>
      <c r="AY108" s="18" t="s">
        <v>118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77</v>
      </c>
      <c r="BK108" s="217">
        <f>ROUND(I108*H108,2)</f>
        <v>0</v>
      </c>
      <c r="BL108" s="18" t="s">
        <v>125</v>
      </c>
      <c r="BM108" s="216" t="s">
        <v>174</v>
      </c>
    </row>
    <row r="109" s="2" customFormat="1">
      <c r="A109" s="39"/>
      <c r="B109" s="40"/>
      <c r="C109" s="41"/>
      <c r="D109" s="218" t="s">
        <v>127</v>
      </c>
      <c r="E109" s="41"/>
      <c r="F109" s="219" t="s">
        <v>175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127</v>
      </c>
      <c r="AU109" s="18" t="s">
        <v>79</v>
      </c>
    </row>
    <row r="110" s="13" customFormat="1">
      <c r="A110" s="13"/>
      <c r="B110" s="223"/>
      <c r="C110" s="224"/>
      <c r="D110" s="225" t="s">
        <v>129</v>
      </c>
      <c r="E110" s="226" t="s">
        <v>19</v>
      </c>
      <c r="F110" s="227" t="s">
        <v>176</v>
      </c>
      <c r="G110" s="224"/>
      <c r="H110" s="228">
        <v>2.4950000000000001</v>
      </c>
      <c r="I110" s="229"/>
      <c r="J110" s="224"/>
      <c r="K110" s="224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129</v>
      </c>
      <c r="AU110" s="234" t="s">
        <v>79</v>
      </c>
      <c r="AV110" s="13" t="s">
        <v>79</v>
      </c>
      <c r="AW110" s="13" t="s">
        <v>31</v>
      </c>
      <c r="AX110" s="13" t="s">
        <v>77</v>
      </c>
      <c r="AY110" s="234" t="s">
        <v>118</v>
      </c>
    </row>
    <row r="111" s="2" customFormat="1" ht="16.5" customHeight="1">
      <c r="A111" s="39"/>
      <c r="B111" s="40"/>
      <c r="C111" s="205" t="s">
        <v>177</v>
      </c>
      <c r="D111" s="205" t="s">
        <v>120</v>
      </c>
      <c r="E111" s="206" t="s">
        <v>178</v>
      </c>
      <c r="F111" s="207" t="s">
        <v>179</v>
      </c>
      <c r="G111" s="208" t="s">
        <v>133</v>
      </c>
      <c r="H111" s="209">
        <v>1</v>
      </c>
      <c r="I111" s="210"/>
      <c r="J111" s="211">
        <f>ROUND(I111*H111,2)</f>
        <v>0</v>
      </c>
      <c r="K111" s="207" t="s">
        <v>124</v>
      </c>
      <c r="L111" s="45"/>
      <c r="M111" s="212" t="s">
        <v>19</v>
      </c>
      <c r="N111" s="213" t="s">
        <v>40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1.472</v>
      </c>
      <c r="T111" s="215">
        <f>S111*H111</f>
        <v>1.472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125</v>
      </c>
      <c r="AT111" s="216" t="s">
        <v>120</v>
      </c>
      <c r="AU111" s="216" t="s">
        <v>79</v>
      </c>
      <c r="AY111" s="18" t="s">
        <v>118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77</v>
      </c>
      <c r="BK111" s="217">
        <f>ROUND(I111*H111,2)</f>
        <v>0</v>
      </c>
      <c r="BL111" s="18" t="s">
        <v>125</v>
      </c>
      <c r="BM111" s="216" t="s">
        <v>180</v>
      </c>
    </row>
    <row r="112" s="2" customFormat="1">
      <c r="A112" s="39"/>
      <c r="B112" s="40"/>
      <c r="C112" s="41"/>
      <c r="D112" s="218" t="s">
        <v>127</v>
      </c>
      <c r="E112" s="41"/>
      <c r="F112" s="219" t="s">
        <v>181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127</v>
      </c>
      <c r="AU112" s="18" t="s">
        <v>79</v>
      </c>
    </row>
    <row r="113" s="2" customFormat="1" ht="16.5" customHeight="1">
      <c r="A113" s="39"/>
      <c r="B113" s="40"/>
      <c r="C113" s="205" t="s">
        <v>182</v>
      </c>
      <c r="D113" s="205" t="s">
        <v>120</v>
      </c>
      <c r="E113" s="206" t="s">
        <v>183</v>
      </c>
      <c r="F113" s="207" t="s">
        <v>184</v>
      </c>
      <c r="G113" s="208" t="s">
        <v>148</v>
      </c>
      <c r="H113" s="209">
        <v>0.5</v>
      </c>
      <c r="I113" s="210"/>
      <c r="J113" s="211">
        <f>ROUND(I113*H113,2)</f>
        <v>0</v>
      </c>
      <c r="K113" s="207" t="s">
        <v>124</v>
      </c>
      <c r="L113" s="45"/>
      <c r="M113" s="212" t="s">
        <v>19</v>
      </c>
      <c r="N113" s="213" t="s">
        <v>40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2.3999999999999999</v>
      </c>
      <c r="T113" s="215">
        <f>S113*H113</f>
        <v>1.2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125</v>
      </c>
      <c r="AT113" s="216" t="s">
        <v>120</v>
      </c>
      <c r="AU113" s="216" t="s">
        <v>79</v>
      </c>
      <c r="AY113" s="18" t="s">
        <v>118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77</v>
      </c>
      <c r="BK113" s="217">
        <f>ROUND(I113*H113,2)</f>
        <v>0</v>
      </c>
      <c r="BL113" s="18" t="s">
        <v>125</v>
      </c>
      <c r="BM113" s="216" t="s">
        <v>185</v>
      </c>
    </row>
    <row r="114" s="2" customFormat="1">
      <c r="A114" s="39"/>
      <c r="B114" s="40"/>
      <c r="C114" s="41"/>
      <c r="D114" s="218" t="s">
        <v>127</v>
      </c>
      <c r="E114" s="41"/>
      <c r="F114" s="219" t="s">
        <v>186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127</v>
      </c>
      <c r="AU114" s="18" t="s">
        <v>79</v>
      </c>
    </row>
    <row r="115" s="13" customFormat="1">
      <c r="A115" s="13"/>
      <c r="B115" s="223"/>
      <c r="C115" s="224"/>
      <c r="D115" s="225" t="s">
        <v>129</v>
      </c>
      <c r="E115" s="226" t="s">
        <v>19</v>
      </c>
      <c r="F115" s="227" t="s">
        <v>187</v>
      </c>
      <c r="G115" s="224"/>
      <c r="H115" s="228">
        <v>0.5</v>
      </c>
      <c r="I115" s="229"/>
      <c r="J115" s="224"/>
      <c r="K115" s="224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129</v>
      </c>
      <c r="AU115" s="234" t="s">
        <v>79</v>
      </c>
      <c r="AV115" s="13" t="s">
        <v>79</v>
      </c>
      <c r="AW115" s="13" t="s">
        <v>31</v>
      </c>
      <c r="AX115" s="13" t="s">
        <v>77</v>
      </c>
      <c r="AY115" s="234" t="s">
        <v>118</v>
      </c>
    </row>
    <row r="116" s="2" customFormat="1" ht="21.75" customHeight="1">
      <c r="A116" s="39"/>
      <c r="B116" s="40"/>
      <c r="C116" s="205" t="s">
        <v>8</v>
      </c>
      <c r="D116" s="205" t="s">
        <v>120</v>
      </c>
      <c r="E116" s="206" t="s">
        <v>188</v>
      </c>
      <c r="F116" s="207" t="s">
        <v>189</v>
      </c>
      <c r="G116" s="208" t="s">
        <v>190</v>
      </c>
      <c r="H116" s="209">
        <v>5.2000000000000002</v>
      </c>
      <c r="I116" s="210"/>
      <c r="J116" s="211">
        <f>ROUND(I116*H116,2)</f>
        <v>0</v>
      </c>
      <c r="K116" s="207" t="s">
        <v>124</v>
      </c>
      <c r="L116" s="45"/>
      <c r="M116" s="212" t="s">
        <v>19</v>
      </c>
      <c r="N116" s="213" t="s">
        <v>40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0.025399999999999999</v>
      </c>
      <c r="T116" s="215">
        <f>S116*H116</f>
        <v>0.13208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125</v>
      </c>
      <c r="AT116" s="216" t="s">
        <v>120</v>
      </c>
      <c r="AU116" s="216" t="s">
        <v>79</v>
      </c>
      <c r="AY116" s="18" t="s">
        <v>118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77</v>
      </c>
      <c r="BK116" s="217">
        <f>ROUND(I116*H116,2)</f>
        <v>0</v>
      </c>
      <c r="BL116" s="18" t="s">
        <v>125</v>
      </c>
      <c r="BM116" s="216" t="s">
        <v>191</v>
      </c>
    </row>
    <row r="117" s="2" customFormat="1">
      <c r="A117" s="39"/>
      <c r="B117" s="40"/>
      <c r="C117" s="41"/>
      <c r="D117" s="218" t="s">
        <v>127</v>
      </c>
      <c r="E117" s="41"/>
      <c r="F117" s="219" t="s">
        <v>192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127</v>
      </c>
      <c r="AU117" s="18" t="s">
        <v>79</v>
      </c>
    </row>
    <row r="118" s="2" customFormat="1" ht="16.5" customHeight="1">
      <c r="A118" s="39"/>
      <c r="B118" s="40"/>
      <c r="C118" s="205" t="s">
        <v>193</v>
      </c>
      <c r="D118" s="205" t="s">
        <v>120</v>
      </c>
      <c r="E118" s="206" t="s">
        <v>194</v>
      </c>
      <c r="F118" s="207" t="s">
        <v>195</v>
      </c>
      <c r="G118" s="208" t="s">
        <v>133</v>
      </c>
      <c r="H118" s="209">
        <v>2</v>
      </c>
      <c r="I118" s="210"/>
      <c r="J118" s="211">
        <f>ROUND(I118*H118,2)</f>
        <v>0</v>
      </c>
      <c r="K118" s="207" t="s">
        <v>124</v>
      </c>
      <c r="L118" s="45"/>
      <c r="M118" s="212" t="s">
        <v>19</v>
      </c>
      <c r="N118" s="213" t="s">
        <v>40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0.192</v>
      </c>
      <c r="T118" s="215">
        <f>S118*H118</f>
        <v>0.38400000000000001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125</v>
      </c>
      <c r="AT118" s="216" t="s">
        <v>120</v>
      </c>
      <c r="AU118" s="216" t="s">
        <v>79</v>
      </c>
      <c r="AY118" s="18" t="s">
        <v>118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77</v>
      </c>
      <c r="BK118" s="217">
        <f>ROUND(I118*H118,2)</f>
        <v>0</v>
      </c>
      <c r="BL118" s="18" t="s">
        <v>125</v>
      </c>
      <c r="BM118" s="216" t="s">
        <v>196</v>
      </c>
    </row>
    <row r="119" s="2" customFormat="1">
      <c r="A119" s="39"/>
      <c r="B119" s="40"/>
      <c r="C119" s="41"/>
      <c r="D119" s="218" t="s">
        <v>127</v>
      </c>
      <c r="E119" s="41"/>
      <c r="F119" s="219" t="s">
        <v>197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127</v>
      </c>
      <c r="AU119" s="18" t="s">
        <v>79</v>
      </c>
    </row>
    <row r="120" s="2" customFormat="1" ht="21.75" customHeight="1">
      <c r="A120" s="39"/>
      <c r="B120" s="40"/>
      <c r="C120" s="205" t="s">
        <v>198</v>
      </c>
      <c r="D120" s="205" t="s">
        <v>120</v>
      </c>
      <c r="E120" s="206" t="s">
        <v>199</v>
      </c>
      <c r="F120" s="207" t="s">
        <v>200</v>
      </c>
      <c r="G120" s="208" t="s">
        <v>190</v>
      </c>
      <c r="H120" s="209">
        <v>5</v>
      </c>
      <c r="I120" s="210"/>
      <c r="J120" s="211">
        <f>ROUND(I120*H120,2)</f>
        <v>0</v>
      </c>
      <c r="K120" s="207" t="s">
        <v>124</v>
      </c>
      <c r="L120" s="45"/>
      <c r="M120" s="212" t="s">
        <v>19</v>
      </c>
      <c r="N120" s="213" t="s">
        <v>40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0.002</v>
      </c>
      <c r="T120" s="215">
        <f>S120*H120</f>
        <v>0.01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125</v>
      </c>
      <c r="AT120" s="216" t="s">
        <v>120</v>
      </c>
      <c r="AU120" s="216" t="s">
        <v>79</v>
      </c>
      <c r="AY120" s="18" t="s">
        <v>118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77</v>
      </c>
      <c r="BK120" s="217">
        <f>ROUND(I120*H120,2)</f>
        <v>0</v>
      </c>
      <c r="BL120" s="18" t="s">
        <v>125</v>
      </c>
      <c r="BM120" s="216" t="s">
        <v>201</v>
      </c>
    </row>
    <row r="121" s="2" customFormat="1">
      <c r="A121" s="39"/>
      <c r="B121" s="40"/>
      <c r="C121" s="41"/>
      <c r="D121" s="218" t="s">
        <v>127</v>
      </c>
      <c r="E121" s="41"/>
      <c r="F121" s="219" t="s">
        <v>202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127</v>
      </c>
      <c r="AU121" s="18" t="s">
        <v>79</v>
      </c>
    </row>
    <row r="122" s="2" customFormat="1" ht="24.15" customHeight="1">
      <c r="A122" s="39"/>
      <c r="B122" s="40"/>
      <c r="C122" s="205" t="s">
        <v>203</v>
      </c>
      <c r="D122" s="205" t="s">
        <v>120</v>
      </c>
      <c r="E122" s="206" t="s">
        <v>204</v>
      </c>
      <c r="F122" s="207" t="s">
        <v>205</v>
      </c>
      <c r="G122" s="208" t="s">
        <v>190</v>
      </c>
      <c r="H122" s="209">
        <v>20</v>
      </c>
      <c r="I122" s="210"/>
      <c r="J122" s="211">
        <f>ROUND(I122*H122,2)</f>
        <v>0</v>
      </c>
      <c r="K122" s="207" t="s">
        <v>124</v>
      </c>
      <c r="L122" s="45"/>
      <c r="M122" s="212" t="s">
        <v>19</v>
      </c>
      <c r="N122" s="213" t="s">
        <v>40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0.002</v>
      </c>
      <c r="T122" s="215">
        <f>S122*H122</f>
        <v>0.040000000000000001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125</v>
      </c>
      <c r="AT122" s="216" t="s">
        <v>120</v>
      </c>
      <c r="AU122" s="216" t="s">
        <v>79</v>
      </c>
      <c r="AY122" s="18" t="s">
        <v>118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77</v>
      </c>
      <c r="BK122" s="217">
        <f>ROUND(I122*H122,2)</f>
        <v>0</v>
      </c>
      <c r="BL122" s="18" t="s">
        <v>125</v>
      </c>
      <c r="BM122" s="216" t="s">
        <v>206</v>
      </c>
    </row>
    <row r="123" s="2" customFormat="1">
      <c r="A123" s="39"/>
      <c r="B123" s="40"/>
      <c r="C123" s="41"/>
      <c r="D123" s="218" t="s">
        <v>127</v>
      </c>
      <c r="E123" s="41"/>
      <c r="F123" s="219" t="s">
        <v>207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127</v>
      </c>
      <c r="AU123" s="18" t="s">
        <v>79</v>
      </c>
    </row>
    <row r="124" s="2" customFormat="1" ht="24.15" customHeight="1">
      <c r="A124" s="39"/>
      <c r="B124" s="40"/>
      <c r="C124" s="205" t="s">
        <v>208</v>
      </c>
      <c r="D124" s="205" t="s">
        <v>120</v>
      </c>
      <c r="E124" s="206" t="s">
        <v>209</v>
      </c>
      <c r="F124" s="207" t="s">
        <v>210</v>
      </c>
      <c r="G124" s="208" t="s">
        <v>190</v>
      </c>
      <c r="H124" s="209">
        <v>12</v>
      </c>
      <c r="I124" s="210"/>
      <c r="J124" s="211">
        <f>ROUND(I124*H124,2)</f>
        <v>0</v>
      </c>
      <c r="K124" s="207" t="s">
        <v>124</v>
      </c>
      <c r="L124" s="45"/>
      <c r="M124" s="212" t="s">
        <v>19</v>
      </c>
      <c r="N124" s="213" t="s">
        <v>40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0.0040000000000000001</v>
      </c>
      <c r="T124" s="215">
        <f>S124*H124</f>
        <v>0.048000000000000001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125</v>
      </c>
      <c r="AT124" s="216" t="s">
        <v>120</v>
      </c>
      <c r="AU124" s="216" t="s">
        <v>79</v>
      </c>
      <c r="AY124" s="18" t="s">
        <v>118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77</v>
      </c>
      <c r="BK124" s="217">
        <f>ROUND(I124*H124,2)</f>
        <v>0</v>
      </c>
      <c r="BL124" s="18" t="s">
        <v>125</v>
      </c>
      <c r="BM124" s="216" t="s">
        <v>211</v>
      </c>
    </row>
    <row r="125" s="2" customFormat="1">
      <c r="A125" s="39"/>
      <c r="B125" s="40"/>
      <c r="C125" s="41"/>
      <c r="D125" s="218" t="s">
        <v>127</v>
      </c>
      <c r="E125" s="41"/>
      <c r="F125" s="219" t="s">
        <v>212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127</v>
      </c>
      <c r="AU125" s="18" t="s">
        <v>79</v>
      </c>
    </row>
    <row r="126" s="2" customFormat="1" ht="16.5" customHeight="1">
      <c r="A126" s="39"/>
      <c r="B126" s="40"/>
      <c r="C126" s="205" t="s">
        <v>213</v>
      </c>
      <c r="D126" s="205" t="s">
        <v>120</v>
      </c>
      <c r="E126" s="206" t="s">
        <v>214</v>
      </c>
      <c r="F126" s="207" t="s">
        <v>215</v>
      </c>
      <c r="G126" s="208" t="s">
        <v>190</v>
      </c>
      <c r="H126" s="209">
        <v>5</v>
      </c>
      <c r="I126" s="210"/>
      <c r="J126" s="211">
        <f>ROUND(I126*H126,2)</f>
        <v>0</v>
      </c>
      <c r="K126" s="207" t="s">
        <v>124</v>
      </c>
      <c r="L126" s="45"/>
      <c r="M126" s="212" t="s">
        <v>19</v>
      </c>
      <c r="N126" s="213" t="s">
        <v>40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0.056000000000000001</v>
      </c>
      <c r="T126" s="215">
        <f>S126*H126</f>
        <v>0.28000000000000003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125</v>
      </c>
      <c r="AT126" s="216" t="s">
        <v>120</v>
      </c>
      <c r="AU126" s="216" t="s">
        <v>79</v>
      </c>
      <c r="AY126" s="18" t="s">
        <v>118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77</v>
      </c>
      <c r="BK126" s="217">
        <f>ROUND(I126*H126,2)</f>
        <v>0</v>
      </c>
      <c r="BL126" s="18" t="s">
        <v>125</v>
      </c>
      <c r="BM126" s="216" t="s">
        <v>216</v>
      </c>
    </row>
    <row r="127" s="2" customFormat="1">
      <c r="A127" s="39"/>
      <c r="B127" s="40"/>
      <c r="C127" s="41"/>
      <c r="D127" s="218" t="s">
        <v>127</v>
      </c>
      <c r="E127" s="41"/>
      <c r="F127" s="219" t="s">
        <v>217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127</v>
      </c>
      <c r="AU127" s="18" t="s">
        <v>79</v>
      </c>
    </row>
    <row r="128" s="2" customFormat="1" ht="16.5" customHeight="1">
      <c r="A128" s="39"/>
      <c r="B128" s="40"/>
      <c r="C128" s="205" t="s">
        <v>218</v>
      </c>
      <c r="D128" s="205" t="s">
        <v>120</v>
      </c>
      <c r="E128" s="206" t="s">
        <v>219</v>
      </c>
      <c r="F128" s="207" t="s">
        <v>220</v>
      </c>
      <c r="G128" s="208" t="s">
        <v>133</v>
      </c>
      <c r="H128" s="209">
        <v>12</v>
      </c>
      <c r="I128" s="210"/>
      <c r="J128" s="211">
        <f>ROUND(I128*H128,2)</f>
        <v>0</v>
      </c>
      <c r="K128" s="207" t="s">
        <v>124</v>
      </c>
      <c r="L128" s="45"/>
      <c r="M128" s="212" t="s">
        <v>19</v>
      </c>
      <c r="N128" s="213" t="s">
        <v>40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0.00056999999999999998</v>
      </c>
      <c r="T128" s="215">
        <f>S128*H128</f>
        <v>0.0068399999999999997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125</v>
      </c>
      <c r="AT128" s="216" t="s">
        <v>120</v>
      </c>
      <c r="AU128" s="216" t="s">
        <v>79</v>
      </c>
      <c r="AY128" s="18" t="s">
        <v>118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77</v>
      </c>
      <c r="BK128" s="217">
        <f>ROUND(I128*H128,2)</f>
        <v>0</v>
      </c>
      <c r="BL128" s="18" t="s">
        <v>125</v>
      </c>
      <c r="BM128" s="216" t="s">
        <v>221</v>
      </c>
    </row>
    <row r="129" s="2" customFormat="1">
      <c r="A129" s="39"/>
      <c r="B129" s="40"/>
      <c r="C129" s="41"/>
      <c r="D129" s="218" t="s">
        <v>127</v>
      </c>
      <c r="E129" s="41"/>
      <c r="F129" s="219" t="s">
        <v>222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127</v>
      </c>
      <c r="AU129" s="18" t="s">
        <v>79</v>
      </c>
    </row>
    <row r="130" s="12" customFormat="1" ht="22.8" customHeight="1">
      <c r="A130" s="12"/>
      <c r="B130" s="189"/>
      <c r="C130" s="190"/>
      <c r="D130" s="191" t="s">
        <v>68</v>
      </c>
      <c r="E130" s="203" t="s">
        <v>223</v>
      </c>
      <c r="F130" s="203" t="s">
        <v>224</v>
      </c>
      <c r="G130" s="190"/>
      <c r="H130" s="190"/>
      <c r="I130" s="193"/>
      <c r="J130" s="204">
        <f>BK130</f>
        <v>0</v>
      </c>
      <c r="K130" s="190"/>
      <c r="L130" s="195"/>
      <c r="M130" s="196"/>
      <c r="N130" s="197"/>
      <c r="O130" s="197"/>
      <c r="P130" s="198">
        <f>SUM(P131:P146)</f>
        <v>0</v>
      </c>
      <c r="Q130" s="197"/>
      <c r="R130" s="198">
        <f>SUM(R131:R146)</f>
        <v>0</v>
      </c>
      <c r="S130" s="197"/>
      <c r="T130" s="199">
        <f>SUM(T131:T146)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0" t="s">
        <v>77</v>
      </c>
      <c r="AT130" s="201" t="s">
        <v>68</v>
      </c>
      <c r="AU130" s="201" t="s">
        <v>77</v>
      </c>
      <c r="AY130" s="200" t="s">
        <v>118</v>
      </c>
      <c r="BK130" s="202">
        <f>SUM(BK131:BK146)</f>
        <v>0</v>
      </c>
    </row>
    <row r="131" s="2" customFormat="1" ht="24.15" customHeight="1">
      <c r="A131" s="39"/>
      <c r="B131" s="40"/>
      <c r="C131" s="205" t="s">
        <v>225</v>
      </c>
      <c r="D131" s="205" t="s">
        <v>120</v>
      </c>
      <c r="E131" s="206" t="s">
        <v>226</v>
      </c>
      <c r="F131" s="207" t="s">
        <v>227</v>
      </c>
      <c r="G131" s="208" t="s">
        <v>228</v>
      </c>
      <c r="H131" s="209">
        <v>14.446</v>
      </c>
      <c r="I131" s="210"/>
      <c r="J131" s="211">
        <f>ROUND(I131*H131,2)</f>
        <v>0</v>
      </c>
      <c r="K131" s="207" t="s">
        <v>124</v>
      </c>
      <c r="L131" s="45"/>
      <c r="M131" s="212" t="s">
        <v>19</v>
      </c>
      <c r="N131" s="213" t="s">
        <v>40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125</v>
      </c>
      <c r="AT131" s="216" t="s">
        <v>120</v>
      </c>
      <c r="AU131" s="216" t="s">
        <v>79</v>
      </c>
      <c r="AY131" s="18" t="s">
        <v>118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77</v>
      </c>
      <c r="BK131" s="217">
        <f>ROUND(I131*H131,2)</f>
        <v>0</v>
      </c>
      <c r="BL131" s="18" t="s">
        <v>125</v>
      </c>
      <c r="BM131" s="216" t="s">
        <v>229</v>
      </c>
    </row>
    <row r="132" s="2" customFormat="1">
      <c r="A132" s="39"/>
      <c r="B132" s="40"/>
      <c r="C132" s="41"/>
      <c r="D132" s="218" t="s">
        <v>127</v>
      </c>
      <c r="E132" s="41"/>
      <c r="F132" s="219" t="s">
        <v>230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127</v>
      </c>
      <c r="AU132" s="18" t="s">
        <v>79</v>
      </c>
    </row>
    <row r="133" s="2" customFormat="1" ht="21.75" customHeight="1">
      <c r="A133" s="39"/>
      <c r="B133" s="40"/>
      <c r="C133" s="205" t="s">
        <v>231</v>
      </c>
      <c r="D133" s="205" t="s">
        <v>120</v>
      </c>
      <c r="E133" s="206" t="s">
        <v>232</v>
      </c>
      <c r="F133" s="207" t="s">
        <v>233</v>
      </c>
      <c r="G133" s="208" t="s">
        <v>228</v>
      </c>
      <c r="H133" s="209">
        <v>14.446</v>
      </c>
      <c r="I133" s="210"/>
      <c r="J133" s="211">
        <f>ROUND(I133*H133,2)</f>
        <v>0</v>
      </c>
      <c r="K133" s="207" t="s">
        <v>124</v>
      </c>
      <c r="L133" s="45"/>
      <c r="M133" s="212" t="s">
        <v>19</v>
      </c>
      <c r="N133" s="213" t="s">
        <v>40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125</v>
      </c>
      <c r="AT133" s="216" t="s">
        <v>120</v>
      </c>
      <c r="AU133" s="216" t="s">
        <v>79</v>
      </c>
      <c r="AY133" s="18" t="s">
        <v>118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77</v>
      </c>
      <c r="BK133" s="217">
        <f>ROUND(I133*H133,2)</f>
        <v>0</v>
      </c>
      <c r="BL133" s="18" t="s">
        <v>125</v>
      </c>
      <c r="BM133" s="216" t="s">
        <v>234</v>
      </c>
    </row>
    <row r="134" s="2" customFormat="1">
      <c r="A134" s="39"/>
      <c r="B134" s="40"/>
      <c r="C134" s="41"/>
      <c r="D134" s="218" t="s">
        <v>127</v>
      </c>
      <c r="E134" s="41"/>
      <c r="F134" s="219" t="s">
        <v>235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127</v>
      </c>
      <c r="AU134" s="18" t="s">
        <v>79</v>
      </c>
    </row>
    <row r="135" s="2" customFormat="1" ht="24.15" customHeight="1">
      <c r="A135" s="39"/>
      <c r="B135" s="40"/>
      <c r="C135" s="205" t="s">
        <v>7</v>
      </c>
      <c r="D135" s="205" t="s">
        <v>120</v>
      </c>
      <c r="E135" s="206" t="s">
        <v>236</v>
      </c>
      <c r="F135" s="207" t="s">
        <v>237</v>
      </c>
      <c r="G135" s="208" t="s">
        <v>228</v>
      </c>
      <c r="H135" s="209">
        <v>256.06</v>
      </c>
      <c r="I135" s="210"/>
      <c r="J135" s="211">
        <f>ROUND(I135*H135,2)</f>
        <v>0</v>
      </c>
      <c r="K135" s="207" t="s">
        <v>124</v>
      </c>
      <c r="L135" s="45"/>
      <c r="M135" s="212" t="s">
        <v>19</v>
      </c>
      <c r="N135" s="213" t="s">
        <v>40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125</v>
      </c>
      <c r="AT135" s="216" t="s">
        <v>120</v>
      </c>
      <c r="AU135" s="216" t="s">
        <v>79</v>
      </c>
      <c r="AY135" s="18" t="s">
        <v>118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77</v>
      </c>
      <c r="BK135" s="217">
        <f>ROUND(I135*H135,2)</f>
        <v>0</v>
      </c>
      <c r="BL135" s="18" t="s">
        <v>125</v>
      </c>
      <c r="BM135" s="216" t="s">
        <v>238</v>
      </c>
    </row>
    <row r="136" s="2" customFormat="1">
      <c r="A136" s="39"/>
      <c r="B136" s="40"/>
      <c r="C136" s="41"/>
      <c r="D136" s="218" t="s">
        <v>127</v>
      </c>
      <c r="E136" s="41"/>
      <c r="F136" s="219" t="s">
        <v>239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127</v>
      </c>
      <c r="AU136" s="18" t="s">
        <v>79</v>
      </c>
    </row>
    <row r="137" s="13" customFormat="1">
      <c r="A137" s="13"/>
      <c r="B137" s="223"/>
      <c r="C137" s="224"/>
      <c r="D137" s="225" t="s">
        <v>129</v>
      </c>
      <c r="E137" s="226" t="s">
        <v>19</v>
      </c>
      <c r="F137" s="227" t="s">
        <v>240</v>
      </c>
      <c r="G137" s="224"/>
      <c r="H137" s="228">
        <v>256.06</v>
      </c>
      <c r="I137" s="229"/>
      <c r="J137" s="224"/>
      <c r="K137" s="224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129</v>
      </c>
      <c r="AU137" s="234" t="s">
        <v>79</v>
      </c>
      <c r="AV137" s="13" t="s">
        <v>79</v>
      </c>
      <c r="AW137" s="13" t="s">
        <v>31</v>
      </c>
      <c r="AX137" s="13" t="s">
        <v>77</v>
      </c>
      <c r="AY137" s="234" t="s">
        <v>118</v>
      </c>
    </row>
    <row r="138" s="2" customFormat="1" ht="24.15" customHeight="1">
      <c r="A138" s="39"/>
      <c r="B138" s="40"/>
      <c r="C138" s="205" t="s">
        <v>241</v>
      </c>
      <c r="D138" s="205" t="s">
        <v>120</v>
      </c>
      <c r="E138" s="206" t="s">
        <v>242</v>
      </c>
      <c r="F138" s="207" t="s">
        <v>243</v>
      </c>
      <c r="G138" s="208" t="s">
        <v>228</v>
      </c>
      <c r="H138" s="209">
        <v>6.2169999999999996</v>
      </c>
      <c r="I138" s="210"/>
      <c r="J138" s="211">
        <f>ROUND(I138*H138,2)</f>
        <v>0</v>
      </c>
      <c r="K138" s="207" t="s">
        <v>124</v>
      </c>
      <c r="L138" s="45"/>
      <c r="M138" s="212" t="s">
        <v>19</v>
      </c>
      <c r="N138" s="213" t="s">
        <v>40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125</v>
      </c>
      <c r="AT138" s="216" t="s">
        <v>120</v>
      </c>
      <c r="AU138" s="216" t="s">
        <v>79</v>
      </c>
      <c r="AY138" s="18" t="s">
        <v>118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77</v>
      </c>
      <c r="BK138" s="217">
        <f>ROUND(I138*H138,2)</f>
        <v>0</v>
      </c>
      <c r="BL138" s="18" t="s">
        <v>125</v>
      </c>
      <c r="BM138" s="216" t="s">
        <v>244</v>
      </c>
    </row>
    <row r="139" s="2" customFormat="1">
      <c r="A139" s="39"/>
      <c r="B139" s="40"/>
      <c r="C139" s="41"/>
      <c r="D139" s="218" t="s">
        <v>127</v>
      </c>
      <c r="E139" s="41"/>
      <c r="F139" s="219" t="s">
        <v>245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127</v>
      </c>
      <c r="AU139" s="18" t="s">
        <v>79</v>
      </c>
    </row>
    <row r="140" s="13" customFormat="1">
      <c r="A140" s="13"/>
      <c r="B140" s="223"/>
      <c r="C140" s="224"/>
      <c r="D140" s="225" t="s">
        <v>129</v>
      </c>
      <c r="E140" s="226" t="s">
        <v>19</v>
      </c>
      <c r="F140" s="227" t="s">
        <v>246</v>
      </c>
      <c r="G140" s="224"/>
      <c r="H140" s="228">
        <v>6.2169999999999996</v>
      </c>
      <c r="I140" s="229"/>
      <c r="J140" s="224"/>
      <c r="K140" s="224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129</v>
      </c>
      <c r="AU140" s="234" t="s">
        <v>79</v>
      </c>
      <c r="AV140" s="13" t="s">
        <v>79</v>
      </c>
      <c r="AW140" s="13" t="s">
        <v>31</v>
      </c>
      <c r="AX140" s="13" t="s">
        <v>77</v>
      </c>
      <c r="AY140" s="234" t="s">
        <v>118</v>
      </c>
    </row>
    <row r="141" s="2" customFormat="1" ht="24.15" customHeight="1">
      <c r="A141" s="39"/>
      <c r="B141" s="40"/>
      <c r="C141" s="205" t="s">
        <v>247</v>
      </c>
      <c r="D141" s="205" t="s">
        <v>120</v>
      </c>
      <c r="E141" s="206" t="s">
        <v>248</v>
      </c>
      <c r="F141" s="207" t="s">
        <v>249</v>
      </c>
      <c r="G141" s="208" t="s">
        <v>228</v>
      </c>
      <c r="H141" s="209">
        <v>4.4909999999999997</v>
      </c>
      <c r="I141" s="210"/>
      <c r="J141" s="211">
        <f>ROUND(I141*H141,2)</f>
        <v>0</v>
      </c>
      <c r="K141" s="207" t="s">
        <v>124</v>
      </c>
      <c r="L141" s="45"/>
      <c r="M141" s="212" t="s">
        <v>19</v>
      </c>
      <c r="N141" s="213" t="s">
        <v>40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125</v>
      </c>
      <c r="AT141" s="216" t="s">
        <v>120</v>
      </c>
      <c r="AU141" s="216" t="s">
        <v>79</v>
      </c>
      <c r="AY141" s="18" t="s">
        <v>118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77</v>
      </c>
      <c r="BK141" s="217">
        <f>ROUND(I141*H141,2)</f>
        <v>0</v>
      </c>
      <c r="BL141" s="18" t="s">
        <v>125</v>
      </c>
      <c r="BM141" s="216" t="s">
        <v>250</v>
      </c>
    </row>
    <row r="142" s="2" customFormat="1">
      <c r="A142" s="39"/>
      <c r="B142" s="40"/>
      <c r="C142" s="41"/>
      <c r="D142" s="218" t="s">
        <v>127</v>
      </c>
      <c r="E142" s="41"/>
      <c r="F142" s="219" t="s">
        <v>251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127</v>
      </c>
      <c r="AU142" s="18" t="s">
        <v>79</v>
      </c>
    </row>
    <row r="143" s="13" customFormat="1">
      <c r="A143" s="13"/>
      <c r="B143" s="223"/>
      <c r="C143" s="224"/>
      <c r="D143" s="225" t="s">
        <v>129</v>
      </c>
      <c r="E143" s="226" t="s">
        <v>19</v>
      </c>
      <c r="F143" s="227" t="s">
        <v>252</v>
      </c>
      <c r="G143" s="224"/>
      <c r="H143" s="228">
        <v>4.4909999999999997</v>
      </c>
      <c r="I143" s="229"/>
      <c r="J143" s="224"/>
      <c r="K143" s="224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129</v>
      </c>
      <c r="AU143" s="234" t="s">
        <v>79</v>
      </c>
      <c r="AV143" s="13" t="s">
        <v>79</v>
      </c>
      <c r="AW143" s="13" t="s">
        <v>31</v>
      </c>
      <c r="AX143" s="13" t="s">
        <v>77</v>
      </c>
      <c r="AY143" s="234" t="s">
        <v>118</v>
      </c>
    </row>
    <row r="144" s="2" customFormat="1" ht="24.15" customHeight="1">
      <c r="A144" s="39"/>
      <c r="B144" s="40"/>
      <c r="C144" s="205" t="s">
        <v>253</v>
      </c>
      <c r="D144" s="205" t="s">
        <v>120</v>
      </c>
      <c r="E144" s="206" t="s">
        <v>254</v>
      </c>
      <c r="F144" s="207" t="s">
        <v>255</v>
      </c>
      <c r="G144" s="208" t="s">
        <v>228</v>
      </c>
      <c r="H144" s="209">
        <v>17.238</v>
      </c>
      <c r="I144" s="210"/>
      <c r="J144" s="211">
        <f>ROUND(I144*H144,2)</f>
        <v>0</v>
      </c>
      <c r="K144" s="207" t="s">
        <v>124</v>
      </c>
      <c r="L144" s="45"/>
      <c r="M144" s="212" t="s">
        <v>19</v>
      </c>
      <c r="N144" s="213" t="s">
        <v>40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125</v>
      </c>
      <c r="AT144" s="216" t="s">
        <v>120</v>
      </c>
      <c r="AU144" s="216" t="s">
        <v>79</v>
      </c>
      <c r="AY144" s="18" t="s">
        <v>118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77</v>
      </c>
      <c r="BK144" s="217">
        <f>ROUND(I144*H144,2)</f>
        <v>0</v>
      </c>
      <c r="BL144" s="18" t="s">
        <v>125</v>
      </c>
      <c r="BM144" s="216" t="s">
        <v>256</v>
      </c>
    </row>
    <row r="145" s="2" customFormat="1">
      <c r="A145" s="39"/>
      <c r="B145" s="40"/>
      <c r="C145" s="41"/>
      <c r="D145" s="218" t="s">
        <v>127</v>
      </c>
      <c r="E145" s="41"/>
      <c r="F145" s="219" t="s">
        <v>257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127</v>
      </c>
      <c r="AU145" s="18" t="s">
        <v>79</v>
      </c>
    </row>
    <row r="146" s="13" customFormat="1">
      <c r="A146" s="13"/>
      <c r="B146" s="223"/>
      <c r="C146" s="224"/>
      <c r="D146" s="225" t="s">
        <v>129</v>
      </c>
      <c r="E146" s="226" t="s">
        <v>19</v>
      </c>
      <c r="F146" s="227" t="s">
        <v>258</v>
      </c>
      <c r="G146" s="224"/>
      <c r="H146" s="228">
        <v>17.238</v>
      </c>
      <c r="I146" s="229"/>
      <c r="J146" s="224"/>
      <c r="K146" s="224"/>
      <c r="L146" s="230"/>
      <c r="M146" s="235"/>
      <c r="N146" s="236"/>
      <c r="O146" s="236"/>
      <c r="P146" s="236"/>
      <c r="Q146" s="236"/>
      <c r="R146" s="236"/>
      <c r="S146" s="236"/>
      <c r="T146" s="23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129</v>
      </c>
      <c r="AU146" s="234" t="s">
        <v>79</v>
      </c>
      <c r="AV146" s="13" t="s">
        <v>79</v>
      </c>
      <c r="AW146" s="13" t="s">
        <v>31</v>
      </c>
      <c r="AX146" s="13" t="s">
        <v>77</v>
      </c>
      <c r="AY146" s="234" t="s">
        <v>118</v>
      </c>
    </row>
    <row r="147" s="2" customFormat="1" ht="6.96" customHeight="1">
      <c r="A147" s="39"/>
      <c r="B147" s="60"/>
      <c r="C147" s="61"/>
      <c r="D147" s="61"/>
      <c r="E147" s="61"/>
      <c r="F147" s="61"/>
      <c r="G147" s="61"/>
      <c r="H147" s="61"/>
      <c r="I147" s="61"/>
      <c r="J147" s="61"/>
      <c r="K147" s="61"/>
      <c r="L147" s="45"/>
      <c r="M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</sheetData>
  <sheetProtection sheet="1" autoFilter="0" formatColumns="0" formatRows="0" objects="1" scenarios="1" spinCount="100000" saltValue="0hM2ctaa9tNsZFaYvYjxrdw/83VwetVb8ylOa2YoAqxmv5hYX8N3cfazBQHBp5t4+yAFcDvqoq9JyrVW+UtIog==" hashValue="IEYgoTfGrLR7OSgGf5ty8mm605SvfNhcGQEGOaQbA2Uz5iTxj/Udnwie0QmUvazd8tKwiIPk0qwC7BIDccpCDw==" algorithmName="SHA-512" password="CC35"/>
  <autoFilter ref="C82:K146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5_01/111111101"/>
    <hyperlink ref="F90" r:id="rId2" display="https://podminky.urs.cz/item/CS_URS_2025_01/112201111"/>
    <hyperlink ref="F92" r:id="rId3" display="https://podminky.urs.cz/item/CS_URS_2025_01/113106121"/>
    <hyperlink ref="F94" r:id="rId4" display="https://podminky.urs.cz/item/CS_URS_2025_01/113107111"/>
    <hyperlink ref="F96" r:id="rId5" display="https://podminky.urs.cz/item/CS_URS_2025_01/122211101"/>
    <hyperlink ref="F99" r:id="rId6" display="https://podminky.urs.cz/item/CS_URS_2025_01/162751117"/>
    <hyperlink ref="F102" r:id="rId7" display="https://podminky.urs.cz/item/CS_URS_2025_01/162751119"/>
    <hyperlink ref="F106" r:id="rId8" display="https://podminky.urs.cz/item/CS_URS_2025_01/961055111"/>
    <hyperlink ref="F109" r:id="rId9" display="https://podminky.urs.cz/item/CS_URS_2025_01/962032231"/>
    <hyperlink ref="F112" r:id="rId10" display="https://podminky.urs.cz/item/CS_URS_2025_01/963015161"/>
    <hyperlink ref="F114" r:id="rId11" display="https://podminky.urs.cz/item/CS_URS_2025_01/963051113"/>
    <hyperlink ref="F117" r:id="rId12" display="https://podminky.urs.cz/item/CS_URS_2025_01/966072820"/>
    <hyperlink ref="F119" r:id="rId13" display="https://podminky.urs.cz/item/CS_URS_2025_01/966073810"/>
    <hyperlink ref="F121" r:id="rId14" display="https://podminky.urs.cz/item/CS_URS_2025_01/974031121"/>
    <hyperlink ref="F123" r:id="rId15" display="https://podminky.urs.cz/item/CS_URS_2025_01/974031221"/>
    <hyperlink ref="F125" r:id="rId16" display="https://podminky.urs.cz/item/CS_URS_2025_01/974031222"/>
    <hyperlink ref="F127" r:id="rId17" display="https://podminky.urs.cz/item/CS_URS_2025_01/976024211"/>
    <hyperlink ref="F129" r:id="rId18" display="https://podminky.urs.cz/item/CS_URS_2025_01/977132111"/>
    <hyperlink ref="F132" r:id="rId19" display="https://podminky.urs.cz/item/CS_URS_2025_01/997013212"/>
    <hyperlink ref="F134" r:id="rId20" display="https://podminky.urs.cz/item/CS_URS_2025_01/997013501"/>
    <hyperlink ref="F136" r:id="rId21" display="https://podminky.urs.cz/item/CS_URS_2025_01/997013509"/>
    <hyperlink ref="F139" r:id="rId22" display="https://podminky.urs.cz/item/CS_URS_2025_01/997013862"/>
    <hyperlink ref="F142" r:id="rId23" display="https://podminky.urs.cz/item/CS_URS_2025_01/997013863"/>
    <hyperlink ref="F145" r:id="rId24" display="https://podminky.urs.cz/item/CS_URS_2025_01/99701387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92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Výpravní budova Šumná - oprava společných prostor budovy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259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2. 6. 2025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ROUND(J91,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ROUND((SUM(BE91:BE244)),  2)</f>
        <v>0</v>
      </c>
      <c r="G33" s="39"/>
      <c r="H33" s="39"/>
      <c r="I33" s="149">
        <v>0.20999999999999999</v>
      </c>
      <c r="J33" s="148">
        <f>ROUND(((SUM(BE91:BE244))*I33),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ROUND((SUM(BF91:BF244)),  2)</f>
        <v>0</v>
      </c>
      <c r="G34" s="39"/>
      <c r="H34" s="39"/>
      <c r="I34" s="149">
        <v>0.12</v>
      </c>
      <c r="J34" s="148">
        <f>ROUND(((SUM(BF91:BF244))*I34),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ROUND((SUM(BG91:BG244)),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ROUND((SUM(BH91:BH244)),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ROUND((SUM(BI91:BI244)),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Výpravní budova Šumná - oprava společných prostor budovy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602 - ASŘ nové konstrukce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2. 6. 2025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96</v>
      </c>
      <c r="D57" s="163"/>
      <c r="E57" s="163"/>
      <c r="F57" s="163"/>
      <c r="G57" s="163"/>
      <c r="H57" s="163"/>
      <c r="I57" s="163"/>
      <c r="J57" s="164" t="s">
        <v>97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J91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6"/>
      <c r="C60" s="167"/>
      <c r="D60" s="168" t="s">
        <v>99</v>
      </c>
      <c r="E60" s="169"/>
      <c r="F60" s="169"/>
      <c r="G60" s="169"/>
      <c r="H60" s="169"/>
      <c r="I60" s="169"/>
      <c r="J60" s="170">
        <f>J92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260</v>
      </c>
      <c r="E61" s="175"/>
      <c r="F61" s="175"/>
      <c r="G61" s="175"/>
      <c r="H61" s="175"/>
      <c r="I61" s="175"/>
      <c r="J61" s="176">
        <f>J93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261</v>
      </c>
      <c r="E62" s="175"/>
      <c r="F62" s="175"/>
      <c r="G62" s="175"/>
      <c r="H62" s="175"/>
      <c r="I62" s="175"/>
      <c r="J62" s="176">
        <f>J100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101</v>
      </c>
      <c r="E63" s="175"/>
      <c r="F63" s="175"/>
      <c r="G63" s="175"/>
      <c r="H63" s="175"/>
      <c r="I63" s="175"/>
      <c r="J63" s="176">
        <f>J141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262</v>
      </c>
      <c r="E64" s="175"/>
      <c r="F64" s="175"/>
      <c r="G64" s="175"/>
      <c r="H64" s="175"/>
      <c r="I64" s="175"/>
      <c r="J64" s="176">
        <f>J154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263</v>
      </c>
      <c r="E65" s="169"/>
      <c r="F65" s="169"/>
      <c r="G65" s="169"/>
      <c r="H65" s="169"/>
      <c r="I65" s="169"/>
      <c r="J65" s="170">
        <f>J157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2"/>
      <c r="C66" s="173"/>
      <c r="D66" s="174" t="s">
        <v>264</v>
      </c>
      <c r="E66" s="175"/>
      <c r="F66" s="175"/>
      <c r="G66" s="175"/>
      <c r="H66" s="175"/>
      <c r="I66" s="175"/>
      <c r="J66" s="176">
        <f>J158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265</v>
      </c>
      <c r="E67" s="175"/>
      <c r="F67" s="175"/>
      <c r="G67" s="175"/>
      <c r="H67" s="175"/>
      <c r="I67" s="175"/>
      <c r="J67" s="176">
        <f>J164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266</v>
      </c>
      <c r="E68" s="175"/>
      <c r="F68" s="175"/>
      <c r="G68" s="175"/>
      <c r="H68" s="175"/>
      <c r="I68" s="175"/>
      <c r="J68" s="176">
        <f>J175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267</v>
      </c>
      <c r="E69" s="175"/>
      <c r="F69" s="175"/>
      <c r="G69" s="175"/>
      <c r="H69" s="175"/>
      <c r="I69" s="175"/>
      <c r="J69" s="176">
        <f>J186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268</v>
      </c>
      <c r="E70" s="175"/>
      <c r="F70" s="175"/>
      <c r="G70" s="175"/>
      <c r="H70" s="175"/>
      <c r="I70" s="175"/>
      <c r="J70" s="176">
        <f>J193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269</v>
      </c>
      <c r="E71" s="175"/>
      <c r="F71" s="175"/>
      <c r="G71" s="175"/>
      <c r="H71" s="175"/>
      <c r="I71" s="175"/>
      <c r="J71" s="176">
        <f>J198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103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61" t="str">
        <f>E7</f>
        <v>Výpravní budova Šumná - oprava společných prostor budovy</v>
      </c>
      <c r="F81" s="33"/>
      <c r="G81" s="33"/>
      <c r="H81" s="33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93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E9</f>
        <v>602 - ASŘ nové konstrukce</v>
      </c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F12</f>
        <v xml:space="preserve"> </v>
      </c>
      <c r="G85" s="41"/>
      <c r="H85" s="41"/>
      <c r="I85" s="33" t="s">
        <v>23</v>
      </c>
      <c r="J85" s="73" t="str">
        <f>IF(J12="","",J12)</f>
        <v>2. 6. 2025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E15</f>
        <v xml:space="preserve"> </v>
      </c>
      <c r="G87" s="41"/>
      <c r="H87" s="41"/>
      <c r="I87" s="33" t="s">
        <v>30</v>
      </c>
      <c r="J87" s="37" t="str">
        <f>E21</f>
        <v xml:space="preserve"> 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28</v>
      </c>
      <c r="D88" s="41"/>
      <c r="E88" s="41"/>
      <c r="F88" s="28" t="str">
        <f>IF(E18="","",E18)</f>
        <v>Vyplň údaj</v>
      </c>
      <c r="G88" s="41"/>
      <c r="H88" s="41"/>
      <c r="I88" s="33" t="s">
        <v>32</v>
      </c>
      <c r="J88" s="37" t="str">
        <f>E24</f>
        <v xml:space="preserve"> 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78"/>
      <c r="B90" s="179"/>
      <c r="C90" s="180" t="s">
        <v>104</v>
      </c>
      <c r="D90" s="181" t="s">
        <v>54</v>
      </c>
      <c r="E90" s="181" t="s">
        <v>50</v>
      </c>
      <c r="F90" s="181" t="s">
        <v>51</v>
      </c>
      <c r="G90" s="181" t="s">
        <v>105</v>
      </c>
      <c r="H90" s="181" t="s">
        <v>106</v>
      </c>
      <c r="I90" s="181" t="s">
        <v>107</v>
      </c>
      <c r="J90" s="181" t="s">
        <v>97</v>
      </c>
      <c r="K90" s="182" t="s">
        <v>108</v>
      </c>
      <c r="L90" s="183"/>
      <c r="M90" s="93" t="s">
        <v>19</v>
      </c>
      <c r="N90" s="94" t="s">
        <v>39</v>
      </c>
      <c r="O90" s="94" t="s">
        <v>109</v>
      </c>
      <c r="P90" s="94" t="s">
        <v>110</v>
      </c>
      <c r="Q90" s="94" t="s">
        <v>111</v>
      </c>
      <c r="R90" s="94" t="s">
        <v>112</v>
      </c>
      <c r="S90" s="94" t="s">
        <v>113</v>
      </c>
      <c r="T90" s="95" t="s">
        <v>114</v>
      </c>
      <c r="U90" s="178"/>
      <c r="V90" s="178"/>
      <c r="W90" s="178"/>
      <c r="X90" s="178"/>
      <c r="Y90" s="178"/>
      <c r="Z90" s="178"/>
      <c r="AA90" s="178"/>
      <c r="AB90" s="178"/>
      <c r="AC90" s="178"/>
      <c r="AD90" s="178"/>
      <c r="AE90" s="178"/>
    </row>
    <row r="91" s="2" customFormat="1" ht="22.8" customHeight="1">
      <c r="A91" s="39"/>
      <c r="B91" s="40"/>
      <c r="C91" s="100" t="s">
        <v>115</v>
      </c>
      <c r="D91" s="41"/>
      <c r="E91" s="41"/>
      <c r="F91" s="41"/>
      <c r="G91" s="41"/>
      <c r="H91" s="41"/>
      <c r="I91" s="41"/>
      <c r="J91" s="184">
        <f>BK91</f>
        <v>0</v>
      </c>
      <c r="K91" s="41"/>
      <c r="L91" s="45"/>
      <c r="M91" s="96"/>
      <c r="N91" s="185"/>
      <c r="O91" s="97"/>
      <c r="P91" s="186">
        <f>P92+P157</f>
        <v>0</v>
      </c>
      <c r="Q91" s="97"/>
      <c r="R91" s="186">
        <f>R92+R157</f>
        <v>3.3505995200000003</v>
      </c>
      <c r="S91" s="97"/>
      <c r="T91" s="187">
        <f>T92+T157</f>
        <v>0.018614499999999999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68</v>
      </c>
      <c r="AU91" s="18" t="s">
        <v>98</v>
      </c>
      <c r="BK91" s="188">
        <f>BK92+BK157</f>
        <v>0</v>
      </c>
    </row>
    <row r="92" s="12" customFormat="1" ht="25.92" customHeight="1">
      <c r="A92" s="12"/>
      <c r="B92" s="189"/>
      <c r="C92" s="190"/>
      <c r="D92" s="191" t="s">
        <v>68</v>
      </c>
      <c r="E92" s="192" t="s">
        <v>116</v>
      </c>
      <c r="F92" s="192" t="s">
        <v>117</v>
      </c>
      <c r="G92" s="190"/>
      <c r="H92" s="190"/>
      <c r="I92" s="193"/>
      <c r="J92" s="194">
        <f>BK92</f>
        <v>0</v>
      </c>
      <c r="K92" s="190"/>
      <c r="L92" s="195"/>
      <c r="M92" s="196"/>
      <c r="N92" s="197"/>
      <c r="O92" s="197"/>
      <c r="P92" s="198">
        <f>P93+P100+P141+P154</f>
        <v>0</v>
      </c>
      <c r="Q92" s="197"/>
      <c r="R92" s="198">
        <f>R93+R100+R141+R154</f>
        <v>2.5425837000000002</v>
      </c>
      <c r="S92" s="197"/>
      <c r="T92" s="199">
        <f>T93+T100+T141+T154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77</v>
      </c>
      <c r="AT92" s="201" t="s">
        <v>68</v>
      </c>
      <c r="AU92" s="201" t="s">
        <v>69</v>
      </c>
      <c r="AY92" s="200" t="s">
        <v>118</v>
      </c>
      <c r="BK92" s="202">
        <f>BK93+BK100+BK141+BK154</f>
        <v>0</v>
      </c>
    </row>
    <row r="93" s="12" customFormat="1" ht="22.8" customHeight="1">
      <c r="A93" s="12"/>
      <c r="B93" s="189"/>
      <c r="C93" s="190"/>
      <c r="D93" s="191" t="s">
        <v>68</v>
      </c>
      <c r="E93" s="203" t="s">
        <v>136</v>
      </c>
      <c r="F93" s="203" t="s">
        <v>270</v>
      </c>
      <c r="G93" s="190"/>
      <c r="H93" s="190"/>
      <c r="I93" s="193"/>
      <c r="J93" s="204">
        <f>BK93</f>
        <v>0</v>
      </c>
      <c r="K93" s="190"/>
      <c r="L93" s="195"/>
      <c r="M93" s="196"/>
      <c r="N93" s="197"/>
      <c r="O93" s="197"/>
      <c r="P93" s="198">
        <f>SUM(P94:P99)</f>
        <v>0</v>
      </c>
      <c r="Q93" s="197"/>
      <c r="R93" s="198">
        <f>SUM(R94:R99)</f>
        <v>0.30579240000000002</v>
      </c>
      <c r="S93" s="197"/>
      <c r="T93" s="199">
        <f>SUM(T94:T99)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77</v>
      </c>
      <c r="AT93" s="201" t="s">
        <v>68</v>
      </c>
      <c r="AU93" s="201" t="s">
        <v>77</v>
      </c>
      <c r="AY93" s="200" t="s">
        <v>118</v>
      </c>
      <c r="BK93" s="202">
        <f>SUM(BK94:BK99)</f>
        <v>0</v>
      </c>
    </row>
    <row r="94" s="2" customFormat="1" ht="24.15" customHeight="1">
      <c r="A94" s="39"/>
      <c r="B94" s="40"/>
      <c r="C94" s="205" t="s">
        <v>77</v>
      </c>
      <c r="D94" s="205" t="s">
        <v>120</v>
      </c>
      <c r="E94" s="206" t="s">
        <v>271</v>
      </c>
      <c r="F94" s="207" t="s">
        <v>272</v>
      </c>
      <c r="G94" s="208" t="s">
        <v>123</v>
      </c>
      <c r="H94" s="209">
        <v>2.0880000000000001</v>
      </c>
      <c r="I94" s="210"/>
      <c r="J94" s="211">
        <f>ROUND(I94*H94,2)</f>
        <v>0</v>
      </c>
      <c r="K94" s="207" t="s">
        <v>124</v>
      </c>
      <c r="L94" s="45"/>
      <c r="M94" s="212" t="s">
        <v>19</v>
      </c>
      <c r="N94" s="213" t="s">
        <v>40</v>
      </c>
      <c r="O94" s="85"/>
      <c r="P94" s="214">
        <f>O94*H94</f>
        <v>0</v>
      </c>
      <c r="Q94" s="214">
        <v>0.14605000000000001</v>
      </c>
      <c r="R94" s="214">
        <f>Q94*H94</f>
        <v>0.30495240000000001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125</v>
      </c>
      <c r="AT94" s="216" t="s">
        <v>120</v>
      </c>
      <c r="AU94" s="216" t="s">
        <v>79</v>
      </c>
      <c r="AY94" s="18" t="s">
        <v>118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77</v>
      </c>
      <c r="BK94" s="217">
        <f>ROUND(I94*H94,2)</f>
        <v>0</v>
      </c>
      <c r="BL94" s="18" t="s">
        <v>125</v>
      </c>
      <c r="BM94" s="216" t="s">
        <v>273</v>
      </c>
    </row>
    <row r="95" s="2" customFormat="1">
      <c r="A95" s="39"/>
      <c r="B95" s="40"/>
      <c r="C95" s="41"/>
      <c r="D95" s="218" t="s">
        <v>127</v>
      </c>
      <c r="E95" s="41"/>
      <c r="F95" s="219" t="s">
        <v>274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127</v>
      </c>
      <c r="AU95" s="18" t="s">
        <v>79</v>
      </c>
    </row>
    <row r="96" s="13" customFormat="1">
      <c r="A96" s="13"/>
      <c r="B96" s="223"/>
      <c r="C96" s="224"/>
      <c r="D96" s="225" t="s">
        <v>129</v>
      </c>
      <c r="E96" s="226" t="s">
        <v>19</v>
      </c>
      <c r="F96" s="227" t="s">
        <v>275</v>
      </c>
      <c r="G96" s="224"/>
      <c r="H96" s="228">
        <v>2.0880000000000001</v>
      </c>
      <c r="I96" s="229"/>
      <c r="J96" s="224"/>
      <c r="K96" s="224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129</v>
      </c>
      <c r="AU96" s="234" t="s">
        <v>79</v>
      </c>
      <c r="AV96" s="13" t="s">
        <v>79</v>
      </c>
      <c r="AW96" s="13" t="s">
        <v>31</v>
      </c>
      <c r="AX96" s="13" t="s">
        <v>77</v>
      </c>
      <c r="AY96" s="234" t="s">
        <v>118</v>
      </c>
    </row>
    <row r="97" s="2" customFormat="1" ht="16.5" customHeight="1">
      <c r="A97" s="39"/>
      <c r="B97" s="40"/>
      <c r="C97" s="205" t="s">
        <v>79</v>
      </c>
      <c r="D97" s="205" t="s">
        <v>120</v>
      </c>
      <c r="E97" s="206" t="s">
        <v>276</v>
      </c>
      <c r="F97" s="207" t="s">
        <v>277</v>
      </c>
      <c r="G97" s="208" t="s">
        <v>190</v>
      </c>
      <c r="H97" s="209">
        <v>6</v>
      </c>
      <c r="I97" s="210"/>
      <c r="J97" s="211">
        <f>ROUND(I97*H97,2)</f>
        <v>0</v>
      </c>
      <c r="K97" s="207" t="s">
        <v>124</v>
      </c>
      <c r="L97" s="45"/>
      <c r="M97" s="212" t="s">
        <v>19</v>
      </c>
      <c r="N97" s="213" t="s">
        <v>40</v>
      </c>
      <c r="O97" s="85"/>
      <c r="P97" s="214">
        <f>O97*H97</f>
        <v>0</v>
      </c>
      <c r="Q97" s="214">
        <v>0.00013999999999999999</v>
      </c>
      <c r="R97" s="214">
        <f>Q97*H97</f>
        <v>0.00083999999999999993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125</v>
      </c>
      <c r="AT97" s="216" t="s">
        <v>120</v>
      </c>
      <c r="AU97" s="216" t="s">
        <v>79</v>
      </c>
      <c r="AY97" s="18" t="s">
        <v>118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77</v>
      </c>
      <c r="BK97" s="217">
        <f>ROUND(I97*H97,2)</f>
        <v>0</v>
      </c>
      <c r="BL97" s="18" t="s">
        <v>125</v>
      </c>
      <c r="BM97" s="216" t="s">
        <v>278</v>
      </c>
    </row>
    <row r="98" s="2" customFormat="1">
      <c r="A98" s="39"/>
      <c r="B98" s="40"/>
      <c r="C98" s="41"/>
      <c r="D98" s="218" t="s">
        <v>127</v>
      </c>
      <c r="E98" s="41"/>
      <c r="F98" s="219" t="s">
        <v>279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127</v>
      </c>
      <c r="AU98" s="18" t="s">
        <v>79</v>
      </c>
    </row>
    <row r="99" s="13" customFormat="1">
      <c r="A99" s="13"/>
      <c r="B99" s="223"/>
      <c r="C99" s="224"/>
      <c r="D99" s="225" t="s">
        <v>129</v>
      </c>
      <c r="E99" s="226" t="s">
        <v>19</v>
      </c>
      <c r="F99" s="227" t="s">
        <v>280</v>
      </c>
      <c r="G99" s="224"/>
      <c r="H99" s="228">
        <v>6</v>
      </c>
      <c r="I99" s="229"/>
      <c r="J99" s="224"/>
      <c r="K99" s="224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129</v>
      </c>
      <c r="AU99" s="234" t="s">
        <v>79</v>
      </c>
      <c r="AV99" s="13" t="s">
        <v>79</v>
      </c>
      <c r="AW99" s="13" t="s">
        <v>31</v>
      </c>
      <c r="AX99" s="13" t="s">
        <v>77</v>
      </c>
      <c r="AY99" s="234" t="s">
        <v>118</v>
      </c>
    </row>
    <row r="100" s="12" customFormat="1" ht="22.8" customHeight="1">
      <c r="A100" s="12"/>
      <c r="B100" s="189"/>
      <c r="C100" s="190"/>
      <c r="D100" s="191" t="s">
        <v>68</v>
      </c>
      <c r="E100" s="203" t="s">
        <v>152</v>
      </c>
      <c r="F100" s="203" t="s">
        <v>281</v>
      </c>
      <c r="G100" s="190"/>
      <c r="H100" s="190"/>
      <c r="I100" s="193"/>
      <c r="J100" s="204">
        <f>BK100</f>
        <v>0</v>
      </c>
      <c r="K100" s="190"/>
      <c r="L100" s="195"/>
      <c r="M100" s="196"/>
      <c r="N100" s="197"/>
      <c r="O100" s="197"/>
      <c r="P100" s="198">
        <f>SUM(P101:P140)</f>
        <v>0</v>
      </c>
      <c r="Q100" s="197"/>
      <c r="R100" s="198">
        <f>SUM(R101:R140)</f>
        <v>2.2364253000000001</v>
      </c>
      <c r="S100" s="197"/>
      <c r="T100" s="199">
        <f>SUM(T101:T140)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0" t="s">
        <v>77</v>
      </c>
      <c r="AT100" s="201" t="s">
        <v>68</v>
      </c>
      <c r="AU100" s="201" t="s">
        <v>77</v>
      </c>
      <c r="AY100" s="200" t="s">
        <v>118</v>
      </c>
      <c r="BK100" s="202">
        <f>SUM(BK101:BK140)</f>
        <v>0</v>
      </c>
    </row>
    <row r="101" s="2" customFormat="1" ht="24.15" customHeight="1">
      <c r="A101" s="39"/>
      <c r="B101" s="40"/>
      <c r="C101" s="205" t="s">
        <v>136</v>
      </c>
      <c r="D101" s="205" t="s">
        <v>120</v>
      </c>
      <c r="E101" s="206" t="s">
        <v>282</v>
      </c>
      <c r="F101" s="207" t="s">
        <v>283</v>
      </c>
      <c r="G101" s="208" t="s">
        <v>133</v>
      </c>
      <c r="H101" s="209">
        <v>5</v>
      </c>
      <c r="I101" s="210"/>
      <c r="J101" s="211">
        <f>ROUND(I101*H101,2)</f>
        <v>0</v>
      </c>
      <c r="K101" s="207" t="s">
        <v>124</v>
      </c>
      <c r="L101" s="45"/>
      <c r="M101" s="212" t="s">
        <v>19</v>
      </c>
      <c r="N101" s="213" t="s">
        <v>40</v>
      </c>
      <c r="O101" s="85"/>
      <c r="P101" s="214">
        <f>O101*H101</f>
        <v>0</v>
      </c>
      <c r="Q101" s="214">
        <v>0.010699999999999999</v>
      </c>
      <c r="R101" s="214">
        <f>Q101*H101</f>
        <v>0.053499999999999999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125</v>
      </c>
      <c r="AT101" s="216" t="s">
        <v>120</v>
      </c>
      <c r="AU101" s="216" t="s">
        <v>79</v>
      </c>
      <c r="AY101" s="18" t="s">
        <v>118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77</v>
      </c>
      <c r="BK101" s="217">
        <f>ROUND(I101*H101,2)</f>
        <v>0</v>
      </c>
      <c r="BL101" s="18" t="s">
        <v>125</v>
      </c>
      <c r="BM101" s="216" t="s">
        <v>284</v>
      </c>
    </row>
    <row r="102" s="2" customFormat="1">
      <c r="A102" s="39"/>
      <c r="B102" s="40"/>
      <c r="C102" s="41"/>
      <c r="D102" s="218" t="s">
        <v>127</v>
      </c>
      <c r="E102" s="41"/>
      <c r="F102" s="219" t="s">
        <v>285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127</v>
      </c>
      <c r="AU102" s="18" t="s">
        <v>79</v>
      </c>
    </row>
    <row r="103" s="13" customFormat="1">
      <c r="A103" s="13"/>
      <c r="B103" s="223"/>
      <c r="C103" s="224"/>
      <c r="D103" s="225" t="s">
        <v>129</v>
      </c>
      <c r="E103" s="226" t="s">
        <v>19</v>
      </c>
      <c r="F103" s="227" t="s">
        <v>286</v>
      </c>
      <c r="G103" s="224"/>
      <c r="H103" s="228">
        <v>5</v>
      </c>
      <c r="I103" s="229"/>
      <c r="J103" s="224"/>
      <c r="K103" s="224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129</v>
      </c>
      <c r="AU103" s="234" t="s">
        <v>79</v>
      </c>
      <c r="AV103" s="13" t="s">
        <v>79</v>
      </c>
      <c r="AW103" s="13" t="s">
        <v>31</v>
      </c>
      <c r="AX103" s="13" t="s">
        <v>77</v>
      </c>
      <c r="AY103" s="234" t="s">
        <v>118</v>
      </c>
    </row>
    <row r="104" s="2" customFormat="1" ht="21.75" customHeight="1">
      <c r="A104" s="39"/>
      <c r="B104" s="40"/>
      <c r="C104" s="205" t="s">
        <v>125</v>
      </c>
      <c r="D104" s="205" t="s">
        <v>120</v>
      </c>
      <c r="E104" s="206" t="s">
        <v>287</v>
      </c>
      <c r="F104" s="207" t="s">
        <v>288</v>
      </c>
      <c r="G104" s="208" t="s">
        <v>123</v>
      </c>
      <c r="H104" s="209">
        <v>4.1760000000000002</v>
      </c>
      <c r="I104" s="210"/>
      <c r="J104" s="211">
        <f>ROUND(I104*H104,2)</f>
        <v>0</v>
      </c>
      <c r="K104" s="207" t="s">
        <v>124</v>
      </c>
      <c r="L104" s="45"/>
      <c r="M104" s="212" t="s">
        <v>19</v>
      </c>
      <c r="N104" s="213" t="s">
        <v>40</v>
      </c>
      <c r="O104" s="85"/>
      <c r="P104" s="214">
        <f>O104*H104</f>
        <v>0</v>
      </c>
      <c r="Q104" s="214">
        <v>0.0064999999999999997</v>
      </c>
      <c r="R104" s="214">
        <f>Q104*H104</f>
        <v>0.027144000000000001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125</v>
      </c>
      <c r="AT104" s="216" t="s">
        <v>120</v>
      </c>
      <c r="AU104" s="216" t="s">
        <v>79</v>
      </c>
      <c r="AY104" s="18" t="s">
        <v>118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77</v>
      </c>
      <c r="BK104" s="217">
        <f>ROUND(I104*H104,2)</f>
        <v>0</v>
      </c>
      <c r="BL104" s="18" t="s">
        <v>125</v>
      </c>
      <c r="BM104" s="216" t="s">
        <v>289</v>
      </c>
    </row>
    <row r="105" s="2" customFormat="1">
      <c r="A105" s="39"/>
      <c r="B105" s="40"/>
      <c r="C105" s="41"/>
      <c r="D105" s="218" t="s">
        <v>127</v>
      </c>
      <c r="E105" s="41"/>
      <c r="F105" s="219" t="s">
        <v>290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127</v>
      </c>
      <c r="AU105" s="18" t="s">
        <v>79</v>
      </c>
    </row>
    <row r="106" s="13" customFormat="1">
      <c r="A106" s="13"/>
      <c r="B106" s="223"/>
      <c r="C106" s="224"/>
      <c r="D106" s="225" t="s">
        <v>129</v>
      </c>
      <c r="E106" s="226" t="s">
        <v>19</v>
      </c>
      <c r="F106" s="227" t="s">
        <v>291</v>
      </c>
      <c r="G106" s="224"/>
      <c r="H106" s="228">
        <v>4.1760000000000002</v>
      </c>
      <c r="I106" s="229"/>
      <c r="J106" s="224"/>
      <c r="K106" s="224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129</v>
      </c>
      <c r="AU106" s="234" t="s">
        <v>79</v>
      </c>
      <c r="AV106" s="13" t="s">
        <v>79</v>
      </c>
      <c r="AW106" s="13" t="s">
        <v>31</v>
      </c>
      <c r="AX106" s="13" t="s">
        <v>77</v>
      </c>
      <c r="AY106" s="234" t="s">
        <v>118</v>
      </c>
    </row>
    <row r="107" s="2" customFormat="1" ht="24.15" customHeight="1">
      <c r="A107" s="39"/>
      <c r="B107" s="40"/>
      <c r="C107" s="205" t="s">
        <v>145</v>
      </c>
      <c r="D107" s="205" t="s">
        <v>120</v>
      </c>
      <c r="E107" s="206" t="s">
        <v>292</v>
      </c>
      <c r="F107" s="207" t="s">
        <v>293</v>
      </c>
      <c r="G107" s="208" t="s">
        <v>123</v>
      </c>
      <c r="H107" s="209">
        <v>74.204999999999998</v>
      </c>
      <c r="I107" s="210"/>
      <c r="J107" s="211">
        <f>ROUND(I107*H107,2)</f>
        <v>0</v>
      </c>
      <c r="K107" s="207" t="s">
        <v>124</v>
      </c>
      <c r="L107" s="45"/>
      <c r="M107" s="212" t="s">
        <v>19</v>
      </c>
      <c r="N107" s="213" t="s">
        <v>40</v>
      </c>
      <c r="O107" s="85"/>
      <c r="P107" s="214">
        <f>O107*H107</f>
        <v>0</v>
      </c>
      <c r="Q107" s="214">
        <v>0.0043800000000000002</v>
      </c>
      <c r="R107" s="214">
        <f>Q107*H107</f>
        <v>0.32501790000000003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125</v>
      </c>
      <c r="AT107" s="216" t="s">
        <v>120</v>
      </c>
      <c r="AU107" s="216" t="s">
        <v>79</v>
      </c>
      <c r="AY107" s="18" t="s">
        <v>118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77</v>
      </c>
      <c r="BK107" s="217">
        <f>ROUND(I107*H107,2)</f>
        <v>0</v>
      </c>
      <c r="BL107" s="18" t="s">
        <v>125</v>
      </c>
      <c r="BM107" s="216" t="s">
        <v>294</v>
      </c>
    </row>
    <row r="108" s="2" customFormat="1">
      <c r="A108" s="39"/>
      <c r="B108" s="40"/>
      <c r="C108" s="41"/>
      <c r="D108" s="218" t="s">
        <v>127</v>
      </c>
      <c r="E108" s="41"/>
      <c r="F108" s="219" t="s">
        <v>295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127</v>
      </c>
      <c r="AU108" s="18" t="s">
        <v>79</v>
      </c>
    </row>
    <row r="109" s="13" customFormat="1">
      <c r="A109" s="13"/>
      <c r="B109" s="223"/>
      <c r="C109" s="224"/>
      <c r="D109" s="225" t="s">
        <v>129</v>
      </c>
      <c r="E109" s="226" t="s">
        <v>19</v>
      </c>
      <c r="F109" s="227" t="s">
        <v>291</v>
      </c>
      <c r="G109" s="224"/>
      <c r="H109" s="228">
        <v>4.1760000000000002</v>
      </c>
      <c r="I109" s="229"/>
      <c r="J109" s="224"/>
      <c r="K109" s="224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129</v>
      </c>
      <c r="AU109" s="234" t="s">
        <v>79</v>
      </c>
      <c r="AV109" s="13" t="s">
        <v>79</v>
      </c>
      <c r="AW109" s="13" t="s">
        <v>31</v>
      </c>
      <c r="AX109" s="13" t="s">
        <v>69</v>
      </c>
      <c r="AY109" s="234" t="s">
        <v>118</v>
      </c>
    </row>
    <row r="110" s="13" customFormat="1">
      <c r="A110" s="13"/>
      <c r="B110" s="223"/>
      <c r="C110" s="224"/>
      <c r="D110" s="225" t="s">
        <v>129</v>
      </c>
      <c r="E110" s="226" t="s">
        <v>19</v>
      </c>
      <c r="F110" s="227" t="s">
        <v>296</v>
      </c>
      <c r="G110" s="224"/>
      <c r="H110" s="228">
        <v>35.063000000000002</v>
      </c>
      <c r="I110" s="229"/>
      <c r="J110" s="224"/>
      <c r="K110" s="224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129</v>
      </c>
      <c r="AU110" s="234" t="s">
        <v>79</v>
      </c>
      <c r="AV110" s="13" t="s">
        <v>79</v>
      </c>
      <c r="AW110" s="13" t="s">
        <v>31</v>
      </c>
      <c r="AX110" s="13" t="s">
        <v>69</v>
      </c>
      <c r="AY110" s="234" t="s">
        <v>118</v>
      </c>
    </row>
    <row r="111" s="13" customFormat="1">
      <c r="A111" s="13"/>
      <c r="B111" s="223"/>
      <c r="C111" s="224"/>
      <c r="D111" s="225" t="s">
        <v>129</v>
      </c>
      <c r="E111" s="226" t="s">
        <v>19</v>
      </c>
      <c r="F111" s="227" t="s">
        <v>297</v>
      </c>
      <c r="G111" s="224"/>
      <c r="H111" s="228">
        <v>-7.3799999999999999</v>
      </c>
      <c r="I111" s="229"/>
      <c r="J111" s="224"/>
      <c r="K111" s="224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129</v>
      </c>
      <c r="AU111" s="234" t="s">
        <v>79</v>
      </c>
      <c r="AV111" s="13" t="s">
        <v>79</v>
      </c>
      <c r="AW111" s="13" t="s">
        <v>31</v>
      </c>
      <c r="AX111" s="13" t="s">
        <v>69</v>
      </c>
      <c r="AY111" s="234" t="s">
        <v>118</v>
      </c>
    </row>
    <row r="112" s="13" customFormat="1">
      <c r="A112" s="13"/>
      <c r="B112" s="223"/>
      <c r="C112" s="224"/>
      <c r="D112" s="225" t="s">
        <v>129</v>
      </c>
      <c r="E112" s="226" t="s">
        <v>19</v>
      </c>
      <c r="F112" s="227" t="s">
        <v>298</v>
      </c>
      <c r="G112" s="224"/>
      <c r="H112" s="228">
        <v>9.2400000000000002</v>
      </c>
      <c r="I112" s="229"/>
      <c r="J112" s="224"/>
      <c r="K112" s="224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129</v>
      </c>
      <c r="AU112" s="234" t="s">
        <v>79</v>
      </c>
      <c r="AV112" s="13" t="s">
        <v>79</v>
      </c>
      <c r="AW112" s="13" t="s">
        <v>31</v>
      </c>
      <c r="AX112" s="13" t="s">
        <v>69</v>
      </c>
      <c r="AY112" s="234" t="s">
        <v>118</v>
      </c>
    </row>
    <row r="113" s="13" customFormat="1">
      <c r="A113" s="13"/>
      <c r="B113" s="223"/>
      <c r="C113" s="224"/>
      <c r="D113" s="225" t="s">
        <v>129</v>
      </c>
      <c r="E113" s="226" t="s">
        <v>19</v>
      </c>
      <c r="F113" s="227" t="s">
        <v>299</v>
      </c>
      <c r="G113" s="224"/>
      <c r="H113" s="228">
        <v>32.058</v>
      </c>
      <c r="I113" s="229"/>
      <c r="J113" s="224"/>
      <c r="K113" s="224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129</v>
      </c>
      <c r="AU113" s="234" t="s">
        <v>79</v>
      </c>
      <c r="AV113" s="13" t="s">
        <v>79</v>
      </c>
      <c r="AW113" s="13" t="s">
        <v>31</v>
      </c>
      <c r="AX113" s="13" t="s">
        <v>69</v>
      </c>
      <c r="AY113" s="234" t="s">
        <v>118</v>
      </c>
    </row>
    <row r="114" s="13" customFormat="1">
      <c r="A114" s="13"/>
      <c r="B114" s="223"/>
      <c r="C114" s="224"/>
      <c r="D114" s="225" t="s">
        <v>129</v>
      </c>
      <c r="E114" s="226" t="s">
        <v>19</v>
      </c>
      <c r="F114" s="227" t="s">
        <v>300</v>
      </c>
      <c r="G114" s="224"/>
      <c r="H114" s="228">
        <v>-4.0999999999999996</v>
      </c>
      <c r="I114" s="229"/>
      <c r="J114" s="224"/>
      <c r="K114" s="224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129</v>
      </c>
      <c r="AU114" s="234" t="s">
        <v>79</v>
      </c>
      <c r="AV114" s="13" t="s">
        <v>79</v>
      </c>
      <c r="AW114" s="13" t="s">
        <v>31</v>
      </c>
      <c r="AX114" s="13" t="s">
        <v>69</v>
      </c>
      <c r="AY114" s="234" t="s">
        <v>118</v>
      </c>
    </row>
    <row r="115" s="13" customFormat="1">
      <c r="A115" s="13"/>
      <c r="B115" s="223"/>
      <c r="C115" s="224"/>
      <c r="D115" s="225" t="s">
        <v>129</v>
      </c>
      <c r="E115" s="226" t="s">
        <v>19</v>
      </c>
      <c r="F115" s="227" t="s">
        <v>301</v>
      </c>
      <c r="G115" s="224"/>
      <c r="H115" s="228">
        <v>5.1479999999999997</v>
      </c>
      <c r="I115" s="229"/>
      <c r="J115" s="224"/>
      <c r="K115" s="224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129</v>
      </c>
      <c r="AU115" s="234" t="s">
        <v>79</v>
      </c>
      <c r="AV115" s="13" t="s">
        <v>79</v>
      </c>
      <c r="AW115" s="13" t="s">
        <v>31</v>
      </c>
      <c r="AX115" s="13" t="s">
        <v>69</v>
      </c>
      <c r="AY115" s="234" t="s">
        <v>118</v>
      </c>
    </row>
    <row r="116" s="14" customFormat="1">
      <c r="A116" s="14"/>
      <c r="B116" s="238"/>
      <c r="C116" s="239"/>
      <c r="D116" s="225" t="s">
        <v>129</v>
      </c>
      <c r="E116" s="240" t="s">
        <v>19</v>
      </c>
      <c r="F116" s="241" t="s">
        <v>302</v>
      </c>
      <c r="G116" s="239"/>
      <c r="H116" s="242">
        <v>74.204999999999998</v>
      </c>
      <c r="I116" s="243"/>
      <c r="J116" s="239"/>
      <c r="K116" s="239"/>
      <c r="L116" s="244"/>
      <c r="M116" s="245"/>
      <c r="N116" s="246"/>
      <c r="O116" s="246"/>
      <c r="P116" s="246"/>
      <c r="Q116" s="246"/>
      <c r="R116" s="246"/>
      <c r="S116" s="246"/>
      <c r="T116" s="24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8" t="s">
        <v>129</v>
      </c>
      <c r="AU116" s="248" t="s">
        <v>79</v>
      </c>
      <c r="AV116" s="14" t="s">
        <v>125</v>
      </c>
      <c r="AW116" s="14" t="s">
        <v>31</v>
      </c>
      <c r="AX116" s="14" t="s">
        <v>77</v>
      </c>
      <c r="AY116" s="248" t="s">
        <v>118</v>
      </c>
    </row>
    <row r="117" s="2" customFormat="1" ht="16.5" customHeight="1">
      <c r="A117" s="39"/>
      <c r="B117" s="40"/>
      <c r="C117" s="205" t="s">
        <v>152</v>
      </c>
      <c r="D117" s="205" t="s">
        <v>120</v>
      </c>
      <c r="E117" s="206" t="s">
        <v>303</v>
      </c>
      <c r="F117" s="207" t="s">
        <v>304</v>
      </c>
      <c r="G117" s="208" t="s">
        <v>123</v>
      </c>
      <c r="H117" s="209">
        <v>1.5900000000000001</v>
      </c>
      <c r="I117" s="210"/>
      <c r="J117" s="211">
        <f>ROUND(I117*H117,2)</f>
        <v>0</v>
      </c>
      <c r="K117" s="207" t="s">
        <v>124</v>
      </c>
      <c r="L117" s="45"/>
      <c r="M117" s="212" t="s">
        <v>19</v>
      </c>
      <c r="N117" s="213" t="s">
        <v>40</v>
      </c>
      <c r="O117" s="85"/>
      <c r="P117" s="214">
        <f>O117*H117</f>
        <v>0</v>
      </c>
      <c r="Q117" s="214">
        <v>0.037999999999999999</v>
      </c>
      <c r="R117" s="214">
        <f>Q117*H117</f>
        <v>0.060420000000000001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125</v>
      </c>
      <c r="AT117" s="216" t="s">
        <v>120</v>
      </c>
      <c r="AU117" s="216" t="s">
        <v>79</v>
      </c>
      <c r="AY117" s="18" t="s">
        <v>118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77</v>
      </c>
      <c r="BK117" s="217">
        <f>ROUND(I117*H117,2)</f>
        <v>0</v>
      </c>
      <c r="BL117" s="18" t="s">
        <v>125</v>
      </c>
      <c r="BM117" s="216" t="s">
        <v>305</v>
      </c>
    </row>
    <row r="118" s="2" customFormat="1">
      <c r="A118" s="39"/>
      <c r="B118" s="40"/>
      <c r="C118" s="41"/>
      <c r="D118" s="218" t="s">
        <v>127</v>
      </c>
      <c r="E118" s="41"/>
      <c r="F118" s="219" t="s">
        <v>306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127</v>
      </c>
      <c r="AU118" s="18" t="s">
        <v>79</v>
      </c>
    </row>
    <row r="119" s="13" customFormat="1">
      <c r="A119" s="13"/>
      <c r="B119" s="223"/>
      <c r="C119" s="224"/>
      <c r="D119" s="225" t="s">
        <v>129</v>
      </c>
      <c r="E119" s="226" t="s">
        <v>19</v>
      </c>
      <c r="F119" s="227" t="s">
        <v>307</v>
      </c>
      <c r="G119" s="224"/>
      <c r="H119" s="228">
        <v>1.5900000000000001</v>
      </c>
      <c r="I119" s="229"/>
      <c r="J119" s="224"/>
      <c r="K119" s="224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129</v>
      </c>
      <c r="AU119" s="234" t="s">
        <v>79</v>
      </c>
      <c r="AV119" s="13" t="s">
        <v>79</v>
      </c>
      <c r="AW119" s="13" t="s">
        <v>31</v>
      </c>
      <c r="AX119" s="13" t="s">
        <v>77</v>
      </c>
      <c r="AY119" s="234" t="s">
        <v>118</v>
      </c>
    </row>
    <row r="120" s="2" customFormat="1" ht="24.15" customHeight="1">
      <c r="A120" s="39"/>
      <c r="B120" s="40"/>
      <c r="C120" s="205" t="s">
        <v>158</v>
      </c>
      <c r="D120" s="205" t="s">
        <v>120</v>
      </c>
      <c r="E120" s="206" t="s">
        <v>308</v>
      </c>
      <c r="F120" s="207" t="s">
        <v>309</v>
      </c>
      <c r="G120" s="208" t="s">
        <v>123</v>
      </c>
      <c r="H120" s="209">
        <v>4.1760000000000002</v>
      </c>
      <c r="I120" s="210"/>
      <c r="J120" s="211">
        <f>ROUND(I120*H120,2)</f>
        <v>0</v>
      </c>
      <c r="K120" s="207" t="s">
        <v>124</v>
      </c>
      <c r="L120" s="45"/>
      <c r="M120" s="212" t="s">
        <v>19</v>
      </c>
      <c r="N120" s="213" t="s">
        <v>40</v>
      </c>
      <c r="O120" s="85"/>
      <c r="P120" s="214">
        <f>O120*H120</f>
        <v>0</v>
      </c>
      <c r="Q120" s="214">
        <v>0.01575</v>
      </c>
      <c r="R120" s="214">
        <f>Q120*H120</f>
        <v>0.065771999999999997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125</v>
      </c>
      <c r="AT120" s="216" t="s">
        <v>120</v>
      </c>
      <c r="AU120" s="216" t="s">
        <v>79</v>
      </c>
      <c r="AY120" s="18" t="s">
        <v>118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77</v>
      </c>
      <c r="BK120" s="217">
        <f>ROUND(I120*H120,2)</f>
        <v>0</v>
      </c>
      <c r="BL120" s="18" t="s">
        <v>125</v>
      </c>
      <c r="BM120" s="216" t="s">
        <v>310</v>
      </c>
    </row>
    <row r="121" s="2" customFormat="1">
      <c r="A121" s="39"/>
      <c r="B121" s="40"/>
      <c r="C121" s="41"/>
      <c r="D121" s="218" t="s">
        <v>127</v>
      </c>
      <c r="E121" s="41"/>
      <c r="F121" s="219" t="s">
        <v>311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127</v>
      </c>
      <c r="AU121" s="18" t="s">
        <v>79</v>
      </c>
    </row>
    <row r="122" s="13" customFormat="1">
      <c r="A122" s="13"/>
      <c r="B122" s="223"/>
      <c r="C122" s="224"/>
      <c r="D122" s="225" t="s">
        <v>129</v>
      </c>
      <c r="E122" s="226" t="s">
        <v>19</v>
      </c>
      <c r="F122" s="227" t="s">
        <v>291</v>
      </c>
      <c r="G122" s="224"/>
      <c r="H122" s="228">
        <v>4.1760000000000002</v>
      </c>
      <c r="I122" s="229"/>
      <c r="J122" s="224"/>
      <c r="K122" s="224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129</v>
      </c>
      <c r="AU122" s="234" t="s">
        <v>79</v>
      </c>
      <c r="AV122" s="13" t="s">
        <v>79</v>
      </c>
      <c r="AW122" s="13" t="s">
        <v>31</v>
      </c>
      <c r="AX122" s="13" t="s">
        <v>77</v>
      </c>
      <c r="AY122" s="234" t="s">
        <v>118</v>
      </c>
    </row>
    <row r="123" s="2" customFormat="1" ht="24.15" customHeight="1">
      <c r="A123" s="39"/>
      <c r="B123" s="40"/>
      <c r="C123" s="205" t="s">
        <v>166</v>
      </c>
      <c r="D123" s="205" t="s">
        <v>120</v>
      </c>
      <c r="E123" s="206" t="s">
        <v>312</v>
      </c>
      <c r="F123" s="207" t="s">
        <v>313</v>
      </c>
      <c r="G123" s="208" t="s">
        <v>123</v>
      </c>
      <c r="H123" s="209">
        <v>74.204999999999998</v>
      </c>
      <c r="I123" s="210"/>
      <c r="J123" s="211">
        <f>ROUND(I123*H123,2)</f>
        <v>0</v>
      </c>
      <c r="K123" s="207" t="s">
        <v>124</v>
      </c>
      <c r="L123" s="45"/>
      <c r="M123" s="212" t="s">
        <v>19</v>
      </c>
      <c r="N123" s="213" t="s">
        <v>40</v>
      </c>
      <c r="O123" s="85"/>
      <c r="P123" s="214">
        <f>O123*H123</f>
        <v>0</v>
      </c>
      <c r="Q123" s="214">
        <v>0.018380000000000001</v>
      </c>
      <c r="R123" s="214">
        <f>Q123*H123</f>
        <v>1.3638878999999999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125</v>
      </c>
      <c r="AT123" s="216" t="s">
        <v>120</v>
      </c>
      <c r="AU123" s="216" t="s">
        <v>79</v>
      </c>
      <c r="AY123" s="18" t="s">
        <v>118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77</v>
      </c>
      <c r="BK123" s="217">
        <f>ROUND(I123*H123,2)</f>
        <v>0</v>
      </c>
      <c r="BL123" s="18" t="s">
        <v>125</v>
      </c>
      <c r="BM123" s="216" t="s">
        <v>314</v>
      </c>
    </row>
    <row r="124" s="2" customFormat="1">
      <c r="A124" s="39"/>
      <c r="B124" s="40"/>
      <c r="C124" s="41"/>
      <c r="D124" s="218" t="s">
        <v>127</v>
      </c>
      <c r="E124" s="41"/>
      <c r="F124" s="219" t="s">
        <v>315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127</v>
      </c>
      <c r="AU124" s="18" t="s">
        <v>79</v>
      </c>
    </row>
    <row r="125" s="13" customFormat="1">
      <c r="A125" s="13"/>
      <c r="B125" s="223"/>
      <c r="C125" s="224"/>
      <c r="D125" s="225" t="s">
        <v>129</v>
      </c>
      <c r="E125" s="226" t="s">
        <v>19</v>
      </c>
      <c r="F125" s="227" t="s">
        <v>291</v>
      </c>
      <c r="G125" s="224"/>
      <c r="H125" s="228">
        <v>4.1760000000000002</v>
      </c>
      <c r="I125" s="229"/>
      <c r="J125" s="224"/>
      <c r="K125" s="224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129</v>
      </c>
      <c r="AU125" s="234" t="s">
        <v>79</v>
      </c>
      <c r="AV125" s="13" t="s">
        <v>79</v>
      </c>
      <c r="AW125" s="13" t="s">
        <v>31</v>
      </c>
      <c r="AX125" s="13" t="s">
        <v>69</v>
      </c>
      <c r="AY125" s="234" t="s">
        <v>118</v>
      </c>
    </row>
    <row r="126" s="13" customFormat="1">
      <c r="A126" s="13"/>
      <c r="B126" s="223"/>
      <c r="C126" s="224"/>
      <c r="D126" s="225" t="s">
        <v>129</v>
      </c>
      <c r="E126" s="226" t="s">
        <v>19</v>
      </c>
      <c r="F126" s="227" t="s">
        <v>296</v>
      </c>
      <c r="G126" s="224"/>
      <c r="H126" s="228">
        <v>35.063000000000002</v>
      </c>
      <c r="I126" s="229"/>
      <c r="J126" s="224"/>
      <c r="K126" s="224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129</v>
      </c>
      <c r="AU126" s="234" t="s">
        <v>79</v>
      </c>
      <c r="AV126" s="13" t="s">
        <v>79</v>
      </c>
      <c r="AW126" s="13" t="s">
        <v>31</v>
      </c>
      <c r="AX126" s="13" t="s">
        <v>69</v>
      </c>
      <c r="AY126" s="234" t="s">
        <v>118</v>
      </c>
    </row>
    <row r="127" s="13" customFormat="1">
      <c r="A127" s="13"/>
      <c r="B127" s="223"/>
      <c r="C127" s="224"/>
      <c r="D127" s="225" t="s">
        <v>129</v>
      </c>
      <c r="E127" s="226" t="s">
        <v>19</v>
      </c>
      <c r="F127" s="227" t="s">
        <v>297</v>
      </c>
      <c r="G127" s="224"/>
      <c r="H127" s="228">
        <v>-7.3799999999999999</v>
      </c>
      <c r="I127" s="229"/>
      <c r="J127" s="224"/>
      <c r="K127" s="224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129</v>
      </c>
      <c r="AU127" s="234" t="s">
        <v>79</v>
      </c>
      <c r="AV127" s="13" t="s">
        <v>79</v>
      </c>
      <c r="AW127" s="13" t="s">
        <v>31</v>
      </c>
      <c r="AX127" s="13" t="s">
        <v>69</v>
      </c>
      <c r="AY127" s="234" t="s">
        <v>118</v>
      </c>
    </row>
    <row r="128" s="13" customFormat="1">
      <c r="A128" s="13"/>
      <c r="B128" s="223"/>
      <c r="C128" s="224"/>
      <c r="D128" s="225" t="s">
        <v>129</v>
      </c>
      <c r="E128" s="226" t="s">
        <v>19</v>
      </c>
      <c r="F128" s="227" t="s">
        <v>298</v>
      </c>
      <c r="G128" s="224"/>
      <c r="H128" s="228">
        <v>9.2400000000000002</v>
      </c>
      <c r="I128" s="229"/>
      <c r="J128" s="224"/>
      <c r="K128" s="224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129</v>
      </c>
      <c r="AU128" s="234" t="s">
        <v>79</v>
      </c>
      <c r="AV128" s="13" t="s">
        <v>79</v>
      </c>
      <c r="AW128" s="13" t="s">
        <v>31</v>
      </c>
      <c r="AX128" s="13" t="s">
        <v>69</v>
      </c>
      <c r="AY128" s="234" t="s">
        <v>118</v>
      </c>
    </row>
    <row r="129" s="13" customFormat="1">
      <c r="A129" s="13"/>
      <c r="B129" s="223"/>
      <c r="C129" s="224"/>
      <c r="D129" s="225" t="s">
        <v>129</v>
      </c>
      <c r="E129" s="226" t="s">
        <v>19</v>
      </c>
      <c r="F129" s="227" t="s">
        <v>299</v>
      </c>
      <c r="G129" s="224"/>
      <c r="H129" s="228">
        <v>32.058</v>
      </c>
      <c r="I129" s="229"/>
      <c r="J129" s="224"/>
      <c r="K129" s="224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129</v>
      </c>
      <c r="AU129" s="234" t="s">
        <v>79</v>
      </c>
      <c r="AV129" s="13" t="s">
        <v>79</v>
      </c>
      <c r="AW129" s="13" t="s">
        <v>31</v>
      </c>
      <c r="AX129" s="13" t="s">
        <v>69</v>
      </c>
      <c r="AY129" s="234" t="s">
        <v>118</v>
      </c>
    </row>
    <row r="130" s="13" customFormat="1">
      <c r="A130" s="13"/>
      <c r="B130" s="223"/>
      <c r="C130" s="224"/>
      <c r="D130" s="225" t="s">
        <v>129</v>
      </c>
      <c r="E130" s="226" t="s">
        <v>19</v>
      </c>
      <c r="F130" s="227" t="s">
        <v>300</v>
      </c>
      <c r="G130" s="224"/>
      <c r="H130" s="228">
        <v>-4.0999999999999996</v>
      </c>
      <c r="I130" s="229"/>
      <c r="J130" s="224"/>
      <c r="K130" s="224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129</v>
      </c>
      <c r="AU130" s="234" t="s">
        <v>79</v>
      </c>
      <c r="AV130" s="13" t="s">
        <v>79</v>
      </c>
      <c r="AW130" s="13" t="s">
        <v>31</v>
      </c>
      <c r="AX130" s="13" t="s">
        <v>69</v>
      </c>
      <c r="AY130" s="234" t="s">
        <v>118</v>
      </c>
    </row>
    <row r="131" s="13" customFormat="1">
      <c r="A131" s="13"/>
      <c r="B131" s="223"/>
      <c r="C131" s="224"/>
      <c r="D131" s="225" t="s">
        <v>129</v>
      </c>
      <c r="E131" s="226" t="s">
        <v>19</v>
      </c>
      <c r="F131" s="227" t="s">
        <v>301</v>
      </c>
      <c r="G131" s="224"/>
      <c r="H131" s="228">
        <v>5.1479999999999997</v>
      </c>
      <c r="I131" s="229"/>
      <c r="J131" s="224"/>
      <c r="K131" s="224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129</v>
      </c>
      <c r="AU131" s="234" t="s">
        <v>79</v>
      </c>
      <c r="AV131" s="13" t="s">
        <v>79</v>
      </c>
      <c r="AW131" s="13" t="s">
        <v>31</v>
      </c>
      <c r="AX131" s="13" t="s">
        <v>69</v>
      </c>
      <c r="AY131" s="234" t="s">
        <v>118</v>
      </c>
    </row>
    <row r="132" s="14" customFormat="1">
      <c r="A132" s="14"/>
      <c r="B132" s="238"/>
      <c r="C132" s="239"/>
      <c r="D132" s="225" t="s">
        <v>129</v>
      </c>
      <c r="E132" s="240" t="s">
        <v>19</v>
      </c>
      <c r="F132" s="241" t="s">
        <v>302</v>
      </c>
      <c r="G132" s="239"/>
      <c r="H132" s="242">
        <v>74.204999999999998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8" t="s">
        <v>129</v>
      </c>
      <c r="AU132" s="248" t="s">
        <v>79</v>
      </c>
      <c r="AV132" s="14" t="s">
        <v>125</v>
      </c>
      <c r="AW132" s="14" t="s">
        <v>31</v>
      </c>
      <c r="AX132" s="14" t="s">
        <v>77</v>
      </c>
      <c r="AY132" s="248" t="s">
        <v>118</v>
      </c>
    </row>
    <row r="133" s="2" customFormat="1" ht="24.15" customHeight="1">
      <c r="A133" s="39"/>
      <c r="B133" s="40"/>
      <c r="C133" s="205" t="s">
        <v>164</v>
      </c>
      <c r="D133" s="205" t="s">
        <v>120</v>
      </c>
      <c r="E133" s="206" t="s">
        <v>316</v>
      </c>
      <c r="F133" s="207" t="s">
        <v>317</v>
      </c>
      <c r="G133" s="208" t="s">
        <v>148</v>
      </c>
      <c r="H133" s="209">
        <v>0.050000000000000003</v>
      </c>
      <c r="I133" s="210"/>
      <c r="J133" s="211">
        <f>ROUND(I133*H133,2)</f>
        <v>0</v>
      </c>
      <c r="K133" s="207" t="s">
        <v>124</v>
      </c>
      <c r="L133" s="45"/>
      <c r="M133" s="212" t="s">
        <v>19</v>
      </c>
      <c r="N133" s="213" t="s">
        <v>40</v>
      </c>
      <c r="O133" s="85"/>
      <c r="P133" s="214">
        <f>O133*H133</f>
        <v>0</v>
      </c>
      <c r="Q133" s="214">
        <v>2.5018699999999998</v>
      </c>
      <c r="R133" s="214">
        <f>Q133*H133</f>
        <v>0.1250935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125</v>
      </c>
      <c r="AT133" s="216" t="s">
        <v>120</v>
      </c>
      <c r="AU133" s="216" t="s">
        <v>79</v>
      </c>
      <c r="AY133" s="18" t="s">
        <v>118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77</v>
      </c>
      <c r="BK133" s="217">
        <f>ROUND(I133*H133,2)</f>
        <v>0</v>
      </c>
      <c r="BL133" s="18" t="s">
        <v>125</v>
      </c>
      <c r="BM133" s="216" t="s">
        <v>318</v>
      </c>
    </row>
    <row r="134" s="2" customFormat="1">
      <c r="A134" s="39"/>
      <c r="B134" s="40"/>
      <c r="C134" s="41"/>
      <c r="D134" s="218" t="s">
        <v>127</v>
      </c>
      <c r="E134" s="41"/>
      <c r="F134" s="219" t="s">
        <v>319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127</v>
      </c>
      <c r="AU134" s="18" t="s">
        <v>79</v>
      </c>
    </row>
    <row r="135" s="13" customFormat="1">
      <c r="A135" s="13"/>
      <c r="B135" s="223"/>
      <c r="C135" s="224"/>
      <c r="D135" s="225" t="s">
        <v>129</v>
      </c>
      <c r="E135" s="226" t="s">
        <v>19</v>
      </c>
      <c r="F135" s="227" t="s">
        <v>320</v>
      </c>
      <c r="G135" s="224"/>
      <c r="H135" s="228">
        <v>0.050000000000000003</v>
      </c>
      <c r="I135" s="229"/>
      <c r="J135" s="224"/>
      <c r="K135" s="224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129</v>
      </c>
      <c r="AU135" s="234" t="s">
        <v>79</v>
      </c>
      <c r="AV135" s="13" t="s">
        <v>79</v>
      </c>
      <c r="AW135" s="13" t="s">
        <v>31</v>
      </c>
      <c r="AX135" s="13" t="s">
        <v>77</v>
      </c>
      <c r="AY135" s="234" t="s">
        <v>118</v>
      </c>
    </row>
    <row r="136" s="2" customFormat="1" ht="24.15" customHeight="1">
      <c r="A136" s="39"/>
      <c r="B136" s="40"/>
      <c r="C136" s="205" t="s">
        <v>177</v>
      </c>
      <c r="D136" s="205" t="s">
        <v>120</v>
      </c>
      <c r="E136" s="206" t="s">
        <v>321</v>
      </c>
      <c r="F136" s="207" t="s">
        <v>322</v>
      </c>
      <c r="G136" s="208" t="s">
        <v>133</v>
      </c>
      <c r="H136" s="209">
        <v>3</v>
      </c>
      <c r="I136" s="210"/>
      <c r="J136" s="211">
        <f>ROUND(I136*H136,2)</f>
        <v>0</v>
      </c>
      <c r="K136" s="207" t="s">
        <v>124</v>
      </c>
      <c r="L136" s="45"/>
      <c r="M136" s="212" t="s">
        <v>19</v>
      </c>
      <c r="N136" s="213" t="s">
        <v>40</v>
      </c>
      <c r="O136" s="85"/>
      <c r="P136" s="214">
        <f>O136*H136</f>
        <v>0</v>
      </c>
      <c r="Q136" s="214">
        <v>0.056439999999999997</v>
      </c>
      <c r="R136" s="214">
        <f>Q136*H136</f>
        <v>0.16932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125</v>
      </c>
      <c r="AT136" s="216" t="s">
        <v>120</v>
      </c>
      <c r="AU136" s="216" t="s">
        <v>79</v>
      </c>
      <c r="AY136" s="18" t="s">
        <v>118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77</v>
      </c>
      <c r="BK136" s="217">
        <f>ROUND(I136*H136,2)</f>
        <v>0</v>
      </c>
      <c r="BL136" s="18" t="s">
        <v>125</v>
      </c>
      <c r="BM136" s="216" t="s">
        <v>323</v>
      </c>
    </row>
    <row r="137" s="2" customFormat="1">
      <c r="A137" s="39"/>
      <c r="B137" s="40"/>
      <c r="C137" s="41"/>
      <c r="D137" s="218" t="s">
        <v>127</v>
      </c>
      <c r="E137" s="41"/>
      <c r="F137" s="219" t="s">
        <v>324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127</v>
      </c>
      <c r="AU137" s="18" t="s">
        <v>79</v>
      </c>
    </row>
    <row r="138" s="13" customFormat="1">
      <c r="A138" s="13"/>
      <c r="B138" s="223"/>
      <c r="C138" s="224"/>
      <c r="D138" s="225" t="s">
        <v>129</v>
      </c>
      <c r="E138" s="226" t="s">
        <v>19</v>
      </c>
      <c r="F138" s="227" t="s">
        <v>325</v>
      </c>
      <c r="G138" s="224"/>
      <c r="H138" s="228">
        <v>3</v>
      </c>
      <c r="I138" s="229"/>
      <c r="J138" s="224"/>
      <c r="K138" s="224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129</v>
      </c>
      <c r="AU138" s="234" t="s">
        <v>79</v>
      </c>
      <c r="AV138" s="13" t="s">
        <v>79</v>
      </c>
      <c r="AW138" s="13" t="s">
        <v>31</v>
      </c>
      <c r="AX138" s="13" t="s">
        <v>77</v>
      </c>
      <c r="AY138" s="234" t="s">
        <v>118</v>
      </c>
    </row>
    <row r="139" s="2" customFormat="1" ht="21.75" customHeight="1">
      <c r="A139" s="39"/>
      <c r="B139" s="40"/>
      <c r="C139" s="249" t="s">
        <v>182</v>
      </c>
      <c r="D139" s="249" t="s">
        <v>326</v>
      </c>
      <c r="E139" s="250" t="s">
        <v>327</v>
      </c>
      <c r="F139" s="251" t="s">
        <v>328</v>
      </c>
      <c r="G139" s="252" t="s">
        <v>133</v>
      </c>
      <c r="H139" s="253">
        <v>1</v>
      </c>
      <c r="I139" s="254"/>
      <c r="J139" s="255">
        <f>ROUND(I139*H139,2)</f>
        <v>0</v>
      </c>
      <c r="K139" s="251" t="s">
        <v>124</v>
      </c>
      <c r="L139" s="256"/>
      <c r="M139" s="257" t="s">
        <v>19</v>
      </c>
      <c r="N139" s="258" t="s">
        <v>40</v>
      </c>
      <c r="O139" s="85"/>
      <c r="P139" s="214">
        <f>O139*H139</f>
        <v>0</v>
      </c>
      <c r="Q139" s="214">
        <v>0.01521</v>
      </c>
      <c r="R139" s="214">
        <f>Q139*H139</f>
        <v>0.01521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166</v>
      </c>
      <c r="AT139" s="216" t="s">
        <v>326</v>
      </c>
      <c r="AU139" s="216" t="s">
        <v>79</v>
      </c>
      <c r="AY139" s="18" t="s">
        <v>118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77</v>
      </c>
      <c r="BK139" s="217">
        <f>ROUND(I139*H139,2)</f>
        <v>0</v>
      </c>
      <c r="BL139" s="18" t="s">
        <v>125</v>
      </c>
      <c r="BM139" s="216" t="s">
        <v>329</v>
      </c>
    </row>
    <row r="140" s="2" customFormat="1" ht="21.75" customHeight="1">
      <c r="A140" s="39"/>
      <c r="B140" s="40"/>
      <c r="C140" s="249" t="s">
        <v>8</v>
      </c>
      <c r="D140" s="249" t="s">
        <v>326</v>
      </c>
      <c r="E140" s="250" t="s">
        <v>330</v>
      </c>
      <c r="F140" s="251" t="s">
        <v>331</v>
      </c>
      <c r="G140" s="252" t="s">
        <v>133</v>
      </c>
      <c r="H140" s="253">
        <v>2</v>
      </c>
      <c r="I140" s="254"/>
      <c r="J140" s="255">
        <f>ROUND(I140*H140,2)</f>
        <v>0</v>
      </c>
      <c r="K140" s="251" t="s">
        <v>124</v>
      </c>
      <c r="L140" s="256"/>
      <c r="M140" s="257" t="s">
        <v>19</v>
      </c>
      <c r="N140" s="258" t="s">
        <v>40</v>
      </c>
      <c r="O140" s="85"/>
      <c r="P140" s="214">
        <f>O140*H140</f>
        <v>0</v>
      </c>
      <c r="Q140" s="214">
        <v>0.01553</v>
      </c>
      <c r="R140" s="214">
        <f>Q140*H140</f>
        <v>0.031060000000000001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166</v>
      </c>
      <c r="AT140" s="216" t="s">
        <v>326</v>
      </c>
      <c r="AU140" s="216" t="s">
        <v>79</v>
      </c>
      <c r="AY140" s="18" t="s">
        <v>118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77</v>
      </c>
      <c r="BK140" s="217">
        <f>ROUND(I140*H140,2)</f>
        <v>0</v>
      </c>
      <c r="BL140" s="18" t="s">
        <v>125</v>
      </c>
      <c r="BM140" s="216" t="s">
        <v>332</v>
      </c>
    </row>
    <row r="141" s="12" customFormat="1" ht="22.8" customHeight="1">
      <c r="A141" s="12"/>
      <c r="B141" s="189"/>
      <c r="C141" s="190"/>
      <c r="D141" s="191" t="s">
        <v>68</v>
      </c>
      <c r="E141" s="203" t="s">
        <v>164</v>
      </c>
      <c r="F141" s="203" t="s">
        <v>165</v>
      </c>
      <c r="G141" s="190"/>
      <c r="H141" s="190"/>
      <c r="I141" s="193"/>
      <c r="J141" s="204">
        <f>BK141</f>
        <v>0</v>
      </c>
      <c r="K141" s="190"/>
      <c r="L141" s="195"/>
      <c r="M141" s="196"/>
      <c r="N141" s="197"/>
      <c r="O141" s="197"/>
      <c r="P141" s="198">
        <f>SUM(P142:P153)</f>
        <v>0</v>
      </c>
      <c r="Q141" s="197"/>
      <c r="R141" s="198">
        <f>SUM(R142:R153)</f>
        <v>0.00036600000000000006</v>
      </c>
      <c r="S141" s="197"/>
      <c r="T141" s="199">
        <f>SUM(T142:T153)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77</v>
      </c>
      <c r="AT141" s="201" t="s">
        <v>68</v>
      </c>
      <c r="AU141" s="201" t="s">
        <v>77</v>
      </c>
      <c r="AY141" s="200" t="s">
        <v>118</v>
      </c>
      <c r="BK141" s="202">
        <f>SUM(BK142:BK153)</f>
        <v>0</v>
      </c>
    </row>
    <row r="142" s="2" customFormat="1" ht="24.15" customHeight="1">
      <c r="A142" s="39"/>
      <c r="B142" s="40"/>
      <c r="C142" s="205" t="s">
        <v>193</v>
      </c>
      <c r="D142" s="205" t="s">
        <v>120</v>
      </c>
      <c r="E142" s="206" t="s">
        <v>333</v>
      </c>
      <c r="F142" s="207" t="s">
        <v>334</v>
      </c>
      <c r="G142" s="208" t="s">
        <v>123</v>
      </c>
      <c r="H142" s="209">
        <v>70.028999999999996</v>
      </c>
      <c r="I142" s="210"/>
      <c r="J142" s="211">
        <f>ROUND(I142*H142,2)</f>
        <v>0</v>
      </c>
      <c r="K142" s="207" t="s">
        <v>124</v>
      </c>
      <c r="L142" s="45"/>
      <c r="M142" s="212" t="s">
        <v>19</v>
      </c>
      <c r="N142" s="213" t="s">
        <v>40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125</v>
      </c>
      <c r="AT142" s="216" t="s">
        <v>120</v>
      </c>
      <c r="AU142" s="216" t="s">
        <v>79</v>
      </c>
      <c r="AY142" s="18" t="s">
        <v>118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77</v>
      </c>
      <c r="BK142" s="217">
        <f>ROUND(I142*H142,2)</f>
        <v>0</v>
      </c>
      <c r="BL142" s="18" t="s">
        <v>125</v>
      </c>
      <c r="BM142" s="216" t="s">
        <v>335</v>
      </c>
    </row>
    <row r="143" s="2" customFormat="1">
      <c r="A143" s="39"/>
      <c r="B143" s="40"/>
      <c r="C143" s="41"/>
      <c r="D143" s="218" t="s">
        <v>127</v>
      </c>
      <c r="E143" s="41"/>
      <c r="F143" s="219" t="s">
        <v>336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127</v>
      </c>
      <c r="AU143" s="18" t="s">
        <v>79</v>
      </c>
    </row>
    <row r="144" s="13" customFormat="1">
      <c r="A144" s="13"/>
      <c r="B144" s="223"/>
      <c r="C144" s="224"/>
      <c r="D144" s="225" t="s">
        <v>129</v>
      </c>
      <c r="E144" s="226" t="s">
        <v>19</v>
      </c>
      <c r="F144" s="227" t="s">
        <v>296</v>
      </c>
      <c r="G144" s="224"/>
      <c r="H144" s="228">
        <v>35.063000000000002</v>
      </c>
      <c r="I144" s="229"/>
      <c r="J144" s="224"/>
      <c r="K144" s="224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129</v>
      </c>
      <c r="AU144" s="234" t="s">
        <v>79</v>
      </c>
      <c r="AV144" s="13" t="s">
        <v>79</v>
      </c>
      <c r="AW144" s="13" t="s">
        <v>31</v>
      </c>
      <c r="AX144" s="13" t="s">
        <v>69</v>
      </c>
      <c r="AY144" s="234" t="s">
        <v>118</v>
      </c>
    </row>
    <row r="145" s="13" customFormat="1">
      <c r="A145" s="13"/>
      <c r="B145" s="223"/>
      <c r="C145" s="224"/>
      <c r="D145" s="225" t="s">
        <v>129</v>
      </c>
      <c r="E145" s="226" t="s">
        <v>19</v>
      </c>
      <c r="F145" s="227" t="s">
        <v>297</v>
      </c>
      <c r="G145" s="224"/>
      <c r="H145" s="228">
        <v>-7.3799999999999999</v>
      </c>
      <c r="I145" s="229"/>
      <c r="J145" s="224"/>
      <c r="K145" s="224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129</v>
      </c>
      <c r="AU145" s="234" t="s">
        <v>79</v>
      </c>
      <c r="AV145" s="13" t="s">
        <v>79</v>
      </c>
      <c r="AW145" s="13" t="s">
        <v>31</v>
      </c>
      <c r="AX145" s="13" t="s">
        <v>69</v>
      </c>
      <c r="AY145" s="234" t="s">
        <v>118</v>
      </c>
    </row>
    <row r="146" s="13" customFormat="1">
      <c r="A146" s="13"/>
      <c r="B146" s="223"/>
      <c r="C146" s="224"/>
      <c r="D146" s="225" t="s">
        <v>129</v>
      </c>
      <c r="E146" s="226" t="s">
        <v>19</v>
      </c>
      <c r="F146" s="227" t="s">
        <v>298</v>
      </c>
      <c r="G146" s="224"/>
      <c r="H146" s="228">
        <v>9.2400000000000002</v>
      </c>
      <c r="I146" s="229"/>
      <c r="J146" s="224"/>
      <c r="K146" s="224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129</v>
      </c>
      <c r="AU146" s="234" t="s">
        <v>79</v>
      </c>
      <c r="AV146" s="13" t="s">
        <v>79</v>
      </c>
      <c r="AW146" s="13" t="s">
        <v>31</v>
      </c>
      <c r="AX146" s="13" t="s">
        <v>69</v>
      </c>
      <c r="AY146" s="234" t="s">
        <v>118</v>
      </c>
    </row>
    <row r="147" s="13" customFormat="1">
      <c r="A147" s="13"/>
      <c r="B147" s="223"/>
      <c r="C147" s="224"/>
      <c r="D147" s="225" t="s">
        <v>129</v>
      </c>
      <c r="E147" s="226" t="s">
        <v>19</v>
      </c>
      <c r="F147" s="227" t="s">
        <v>299</v>
      </c>
      <c r="G147" s="224"/>
      <c r="H147" s="228">
        <v>32.058</v>
      </c>
      <c r="I147" s="229"/>
      <c r="J147" s="224"/>
      <c r="K147" s="224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129</v>
      </c>
      <c r="AU147" s="234" t="s">
        <v>79</v>
      </c>
      <c r="AV147" s="13" t="s">
        <v>79</v>
      </c>
      <c r="AW147" s="13" t="s">
        <v>31</v>
      </c>
      <c r="AX147" s="13" t="s">
        <v>69</v>
      </c>
      <c r="AY147" s="234" t="s">
        <v>118</v>
      </c>
    </row>
    <row r="148" s="13" customFormat="1">
      <c r="A148" s="13"/>
      <c r="B148" s="223"/>
      <c r="C148" s="224"/>
      <c r="D148" s="225" t="s">
        <v>129</v>
      </c>
      <c r="E148" s="226" t="s">
        <v>19</v>
      </c>
      <c r="F148" s="227" t="s">
        <v>300</v>
      </c>
      <c r="G148" s="224"/>
      <c r="H148" s="228">
        <v>-4.0999999999999996</v>
      </c>
      <c r="I148" s="229"/>
      <c r="J148" s="224"/>
      <c r="K148" s="224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129</v>
      </c>
      <c r="AU148" s="234" t="s">
        <v>79</v>
      </c>
      <c r="AV148" s="13" t="s">
        <v>79</v>
      </c>
      <c r="AW148" s="13" t="s">
        <v>31</v>
      </c>
      <c r="AX148" s="13" t="s">
        <v>69</v>
      </c>
      <c r="AY148" s="234" t="s">
        <v>118</v>
      </c>
    </row>
    <row r="149" s="13" customFormat="1">
      <c r="A149" s="13"/>
      <c r="B149" s="223"/>
      <c r="C149" s="224"/>
      <c r="D149" s="225" t="s">
        <v>129</v>
      </c>
      <c r="E149" s="226" t="s">
        <v>19</v>
      </c>
      <c r="F149" s="227" t="s">
        <v>301</v>
      </c>
      <c r="G149" s="224"/>
      <c r="H149" s="228">
        <v>5.1479999999999997</v>
      </c>
      <c r="I149" s="229"/>
      <c r="J149" s="224"/>
      <c r="K149" s="224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129</v>
      </c>
      <c r="AU149" s="234" t="s">
        <v>79</v>
      </c>
      <c r="AV149" s="13" t="s">
        <v>79</v>
      </c>
      <c r="AW149" s="13" t="s">
        <v>31</v>
      </c>
      <c r="AX149" s="13" t="s">
        <v>69</v>
      </c>
      <c r="AY149" s="234" t="s">
        <v>118</v>
      </c>
    </row>
    <row r="150" s="14" customFormat="1">
      <c r="A150" s="14"/>
      <c r="B150" s="238"/>
      <c r="C150" s="239"/>
      <c r="D150" s="225" t="s">
        <v>129</v>
      </c>
      <c r="E150" s="240" t="s">
        <v>19</v>
      </c>
      <c r="F150" s="241" t="s">
        <v>302</v>
      </c>
      <c r="G150" s="239"/>
      <c r="H150" s="242">
        <v>70.028999999999996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8" t="s">
        <v>129</v>
      </c>
      <c r="AU150" s="248" t="s">
        <v>79</v>
      </c>
      <c r="AV150" s="14" t="s">
        <v>125</v>
      </c>
      <c r="AW150" s="14" t="s">
        <v>31</v>
      </c>
      <c r="AX150" s="14" t="s">
        <v>77</v>
      </c>
      <c r="AY150" s="248" t="s">
        <v>118</v>
      </c>
    </row>
    <row r="151" s="2" customFormat="1" ht="24.15" customHeight="1">
      <c r="A151" s="39"/>
      <c r="B151" s="40"/>
      <c r="C151" s="205" t="s">
        <v>198</v>
      </c>
      <c r="D151" s="205" t="s">
        <v>120</v>
      </c>
      <c r="E151" s="206" t="s">
        <v>337</v>
      </c>
      <c r="F151" s="207" t="s">
        <v>338</v>
      </c>
      <c r="G151" s="208" t="s">
        <v>123</v>
      </c>
      <c r="H151" s="209">
        <v>9.1500000000000004</v>
      </c>
      <c r="I151" s="210"/>
      <c r="J151" s="211">
        <f>ROUND(I151*H151,2)</f>
        <v>0</v>
      </c>
      <c r="K151" s="207" t="s">
        <v>124</v>
      </c>
      <c r="L151" s="45"/>
      <c r="M151" s="212" t="s">
        <v>19</v>
      </c>
      <c r="N151" s="213" t="s">
        <v>40</v>
      </c>
      <c r="O151" s="85"/>
      <c r="P151" s="214">
        <f>O151*H151</f>
        <v>0</v>
      </c>
      <c r="Q151" s="214">
        <v>4.0000000000000003E-05</v>
      </c>
      <c r="R151" s="214">
        <f>Q151*H151</f>
        <v>0.00036600000000000006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125</v>
      </c>
      <c r="AT151" s="216" t="s">
        <v>120</v>
      </c>
      <c r="AU151" s="216" t="s">
        <v>79</v>
      </c>
      <c r="AY151" s="18" t="s">
        <v>118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77</v>
      </c>
      <c r="BK151" s="217">
        <f>ROUND(I151*H151,2)</f>
        <v>0</v>
      </c>
      <c r="BL151" s="18" t="s">
        <v>125</v>
      </c>
      <c r="BM151" s="216" t="s">
        <v>339</v>
      </c>
    </row>
    <row r="152" s="2" customFormat="1">
      <c r="A152" s="39"/>
      <c r="B152" s="40"/>
      <c r="C152" s="41"/>
      <c r="D152" s="218" t="s">
        <v>127</v>
      </c>
      <c r="E152" s="41"/>
      <c r="F152" s="219" t="s">
        <v>340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127</v>
      </c>
      <c r="AU152" s="18" t="s">
        <v>79</v>
      </c>
    </row>
    <row r="153" s="13" customFormat="1">
      <c r="A153" s="13"/>
      <c r="B153" s="223"/>
      <c r="C153" s="224"/>
      <c r="D153" s="225" t="s">
        <v>129</v>
      </c>
      <c r="E153" s="226" t="s">
        <v>19</v>
      </c>
      <c r="F153" s="227" t="s">
        <v>341</v>
      </c>
      <c r="G153" s="224"/>
      <c r="H153" s="228">
        <v>9.1500000000000004</v>
      </c>
      <c r="I153" s="229"/>
      <c r="J153" s="224"/>
      <c r="K153" s="224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129</v>
      </c>
      <c r="AU153" s="234" t="s">
        <v>79</v>
      </c>
      <c r="AV153" s="13" t="s">
        <v>79</v>
      </c>
      <c r="AW153" s="13" t="s">
        <v>31</v>
      </c>
      <c r="AX153" s="13" t="s">
        <v>77</v>
      </c>
      <c r="AY153" s="234" t="s">
        <v>118</v>
      </c>
    </row>
    <row r="154" s="12" customFormat="1" ht="22.8" customHeight="1">
      <c r="A154" s="12"/>
      <c r="B154" s="189"/>
      <c r="C154" s="190"/>
      <c r="D154" s="191" t="s">
        <v>68</v>
      </c>
      <c r="E154" s="203" t="s">
        <v>342</v>
      </c>
      <c r="F154" s="203" t="s">
        <v>343</v>
      </c>
      <c r="G154" s="190"/>
      <c r="H154" s="190"/>
      <c r="I154" s="193"/>
      <c r="J154" s="204">
        <f>BK154</f>
        <v>0</v>
      </c>
      <c r="K154" s="190"/>
      <c r="L154" s="195"/>
      <c r="M154" s="196"/>
      <c r="N154" s="197"/>
      <c r="O154" s="197"/>
      <c r="P154" s="198">
        <f>SUM(P155:P156)</f>
        <v>0</v>
      </c>
      <c r="Q154" s="197"/>
      <c r="R154" s="198">
        <f>SUM(R155:R156)</f>
        <v>0</v>
      </c>
      <c r="S154" s="197"/>
      <c r="T154" s="199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0" t="s">
        <v>77</v>
      </c>
      <c r="AT154" s="201" t="s">
        <v>68</v>
      </c>
      <c r="AU154" s="201" t="s">
        <v>77</v>
      </c>
      <c r="AY154" s="200" t="s">
        <v>118</v>
      </c>
      <c r="BK154" s="202">
        <f>SUM(BK155:BK156)</f>
        <v>0</v>
      </c>
    </row>
    <row r="155" s="2" customFormat="1" ht="33" customHeight="1">
      <c r="A155" s="39"/>
      <c r="B155" s="40"/>
      <c r="C155" s="205" t="s">
        <v>203</v>
      </c>
      <c r="D155" s="205" t="s">
        <v>120</v>
      </c>
      <c r="E155" s="206" t="s">
        <v>344</v>
      </c>
      <c r="F155" s="207" t="s">
        <v>345</v>
      </c>
      <c r="G155" s="208" t="s">
        <v>228</v>
      </c>
      <c r="H155" s="209">
        <v>2.5430000000000001</v>
      </c>
      <c r="I155" s="210"/>
      <c r="J155" s="211">
        <f>ROUND(I155*H155,2)</f>
        <v>0</v>
      </c>
      <c r="K155" s="207" t="s">
        <v>124</v>
      </c>
      <c r="L155" s="45"/>
      <c r="M155" s="212" t="s">
        <v>19</v>
      </c>
      <c r="N155" s="213" t="s">
        <v>40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125</v>
      </c>
      <c r="AT155" s="216" t="s">
        <v>120</v>
      </c>
      <c r="AU155" s="216" t="s">
        <v>79</v>
      </c>
      <c r="AY155" s="18" t="s">
        <v>118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77</v>
      </c>
      <c r="BK155" s="217">
        <f>ROUND(I155*H155,2)</f>
        <v>0</v>
      </c>
      <c r="BL155" s="18" t="s">
        <v>125</v>
      </c>
      <c r="BM155" s="216" t="s">
        <v>346</v>
      </c>
    </row>
    <row r="156" s="2" customFormat="1">
      <c r="A156" s="39"/>
      <c r="B156" s="40"/>
      <c r="C156" s="41"/>
      <c r="D156" s="218" t="s">
        <v>127</v>
      </c>
      <c r="E156" s="41"/>
      <c r="F156" s="219" t="s">
        <v>347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127</v>
      </c>
      <c r="AU156" s="18" t="s">
        <v>79</v>
      </c>
    </row>
    <row r="157" s="12" customFormat="1" ht="25.92" customHeight="1">
      <c r="A157" s="12"/>
      <c r="B157" s="189"/>
      <c r="C157" s="190"/>
      <c r="D157" s="191" t="s">
        <v>68</v>
      </c>
      <c r="E157" s="192" t="s">
        <v>348</v>
      </c>
      <c r="F157" s="192" t="s">
        <v>349</v>
      </c>
      <c r="G157" s="190"/>
      <c r="H157" s="190"/>
      <c r="I157" s="193"/>
      <c r="J157" s="194">
        <f>BK157</f>
        <v>0</v>
      </c>
      <c r="K157" s="190"/>
      <c r="L157" s="195"/>
      <c r="M157" s="196"/>
      <c r="N157" s="197"/>
      <c r="O157" s="197"/>
      <c r="P157" s="198">
        <f>P158+P164+P175+P186+P193+P198</f>
        <v>0</v>
      </c>
      <c r="Q157" s="197"/>
      <c r="R157" s="198">
        <f>R158+R164+R175+R186+R193+R198</f>
        <v>0.80801582000000005</v>
      </c>
      <c r="S157" s="197"/>
      <c r="T157" s="199">
        <f>T158+T164+T175+T186+T193+T198</f>
        <v>0.018614499999999999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0" t="s">
        <v>79</v>
      </c>
      <c r="AT157" s="201" t="s">
        <v>68</v>
      </c>
      <c r="AU157" s="201" t="s">
        <v>69</v>
      </c>
      <c r="AY157" s="200" t="s">
        <v>118</v>
      </c>
      <c r="BK157" s="202">
        <f>BK158+BK164+BK175+BK186+BK193+BK198</f>
        <v>0</v>
      </c>
    </row>
    <row r="158" s="12" customFormat="1" ht="22.8" customHeight="1">
      <c r="A158" s="12"/>
      <c r="B158" s="189"/>
      <c r="C158" s="190"/>
      <c r="D158" s="191" t="s">
        <v>68</v>
      </c>
      <c r="E158" s="203" t="s">
        <v>350</v>
      </c>
      <c r="F158" s="203" t="s">
        <v>351</v>
      </c>
      <c r="G158" s="190"/>
      <c r="H158" s="190"/>
      <c r="I158" s="193"/>
      <c r="J158" s="204">
        <f>BK158</f>
        <v>0</v>
      </c>
      <c r="K158" s="190"/>
      <c r="L158" s="195"/>
      <c r="M158" s="196"/>
      <c r="N158" s="197"/>
      <c r="O158" s="197"/>
      <c r="P158" s="198">
        <f>SUM(P159:P163)</f>
        <v>0</v>
      </c>
      <c r="Q158" s="197"/>
      <c r="R158" s="198">
        <f>SUM(R159:R163)</f>
        <v>0.0025825500000000003</v>
      </c>
      <c r="S158" s="197"/>
      <c r="T158" s="199">
        <f>SUM(T159:T163)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0" t="s">
        <v>79</v>
      </c>
      <c r="AT158" s="201" t="s">
        <v>68</v>
      </c>
      <c r="AU158" s="201" t="s">
        <v>77</v>
      </c>
      <c r="AY158" s="200" t="s">
        <v>118</v>
      </c>
      <c r="BK158" s="202">
        <f>SUM(BK159:BK163)</f>
        <v>0</v>
      </c>
    </row>
    <row r="159" s="2" customFormat="1" ht="24.15" customHeight="1">
      <c r="A159" s="39"/>
      <c r="B159" s="40"/>
      <c r="C159" s="205" t="s">
        <v>208</v>
      </c>
      <c r="D159" s="205" t="s">
        <v>120</v>
      </c>
      <c r="E159" s="206" t="s">
        <v>352</v>
      </c>
      <c r="F159" s="207" t="s">
        <v>353</v>
      </c>
      <c r="G159" s="208" t="s">
        <v>123</v>
      </c>
      <c r="H159" s="209">
        <v>0.13500000000000001</v>
      </c>
      <c r="I159" s="210"/>
      <c r="J159" s="211">
        <f>ROUND(I159*H159,2)</f>
        <v>0</v>
      </c>
      <c r="K159" s="207" t="s">
        <v>124</v>
      </c>
      <c r="L159" s="45"/>
      <c r="M159" s="212" t="s">
        <v>19</v>
      </c>
      <c r="N159" s="213" t="s">
        <v>40</v>
      </c>
      <c r="O159" s="85"/>
      <c r="P159" s="214">
        <f>O159*H159</f>
        <v>0</v>
      </c>
      <c r="Q159" s="214">
        <v>0.019130000000000001</v>
      </c>
      <c r="R159" s="214">
        <f>Q159*H159</f>
        <v>0.0025825500000000003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208</v>
      </c>
      <c r="AT159" s="216" t="s">
        <v>120</v>
      </c>
      <c r="AU159" s="216" t="s">
        <v>79</v>
      </c>
      <c r="AY159" s="18" t="s">
        <v>118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77</v>
      </c>
      <c r="BK159" s="217">
        <f>ROUND(I159*H159,2)</f>
        <v>0</v>
      </c>
      <c r="BL159" s="18" t="s">
        <v>208</v>
      </c>
      <c r="BM159" s="216" t="s">
        <v>354</v>
      </c>
    </row>
    <row r="160" s="2" customFormat="1">
      <c r="A160" s="39"/>
      <c r="B160" s="40"/>
      <c r="C160" s="41"/>
      <c r="D160" s="218" t="s">
        <v>127</v>
      </c>
      <c r="E160" s="41"/>
      <c r="F160" s="219" t="s">
        <v>355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127</v>
      </c>
      <c r="AU160" s="18" t="s">
        <v>79</v>
      </c>
    </row>
    <row r="161" s="13" customFormat="1">
      <c r="A161" s="13"/>
      <c r="B161" s="223"/>
      <c r="C161" s="224"/>
      <c r="D161" s="225" t="s">
        <v>129</v>
      </c>
      <c r="E161" s="226" t="s">
        <v>19</v>
      </c>
      <c r="F161" s="227" t="s">
        <v>356</v>
      </c>
      <c r="G161" s="224"/>
      <c r="H161" s="228">
        <v>0.13500000000000001</v>
      </c>
      <c r="I161" s="229"/>
      <c r="J161" s="224"/>
      <c r="K161" s="224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129</v>
      </c>
      <c r="AU161" s="234" t="s">
        <v>79</v>
      </c>
      <c r="AV161" s="13" t="s">
        <v>79</v>
      </c>
      <c r="AW161" s="13" t="s">
        <v>31</v>
      </c>
      <c r="AX161" s="13" t="s">
        <v>77</v>
      </c>
      <c r="AY161" s="234" t="s">
        <v>118</v>
      </c>
    </row>
    <row r="162" s="2" customFormat="1" ht="24.15" customHeight="1">
      <c r="A162" s="39"/>
      <c r="B162" s="40"/>
      <c r="C162" s="205" t="s">
        <v>213</v>
      </c>
      <c r="D162" s="205" t="s">
        <v>120</v>
      </c>
      <c r="E162" s="206" t="s">
        <v>357</v>
      </c>
      <c r="F162" s="207" t="s">
        <v>358</v>
      </c>
      <c r="G162" s="208" t="s">
        <v>228</v>
      </c>
      <c r="H162" s="209">
        <v>0.0030000000000000001</v>
      </c>
      <c r="I162" s="210"/>
      <c r="J162" s="211">
        <f>ROUND(I162*H162,2)</f>
        <v>0</v>
      </c>
      <c r="K162" s="207" t="s">
        <v>124</v>
      </c>
      <c r="L162" s="45"/>
      <c r="M162" s="212" t="s">
        <v>19</v>
      </c>
      <c r="N162" s="213" t="s">
        <v>40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208</v>
      </c>
      <c r="AT162" s="216" t="s">
        <v>120</v>
      </c>
      <c r="AU162" s="216" t="s">
        <v>79</v>
      </c>
      <c r="AY162" s="18" t="s">
        <v>118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77</v>
      </c>
      <c r="BK162" s="217">
        <f>ROUND(I162*H162,2)</f>
        <v>0</v>
      </c>
      <c r="BL162" s="18" t="s">
        <v>208</v>
      </c>
      <c r="BM162" s="216" t="s">
        <v>359</v>
      </c>
    </row>
    <row r="163" s="2" customFormat="1">
      <c r="A163" s="39"/>
      <c r="B163" s="40"/>
      <c r="C163" s="41"/>
      <c r="D163" s="218" t="s">
        <v>127</v>
      </c>
      <c r="E163" s="41"/>
      <c r="F163" s="219" t="s">
        <v>360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127</v>
      </c>
      <c r="AU163" s="18" t="s">
        <v>79</v>
      </c>
    </row>
    <row r="164" s="12" customFormat="1" ht="22.8" customHeight="1">
      <c r="A164" s="12"/>
      <c r="B164" s="189"/>
      <c r="C164" s="190"/>
      <c r="D164" s="191" t="s">
        <v>68</v>
      </c>
      <c r="E164" s="203" t="s">
        <v>361</v>
      </c>
      <c r="F164" s="203" t="s">
        <v>362</v>
      </c>
      <c r="G164" s="190"/>
      <c r="H164" s="190"/>
      <c r="I164" s="193"/>
      <c r="J164" s="204">
        <f>BK164</f>
        <v>0</v>
      </c>
      <c r="K164" s="190"/>
      <c r="L164" s="195"/>
      <c r="M164" s="196"/>
      <c r="N164" s="197"/>
      <c r="O164" s="197"/>
      <c r="P164" s="198">
        <f>SUM(P165:P174)</f>
        <v>0</v>
      </c>
      <c r="Q164" s="197"/>
      <c r="R164" s="198">
        <f>SUM(R165:R174)</f>
        <v>0.41916540000000008</v>
      </c>
      <c r="S164" s="197"/>
      <c r="T164" s="199">
        <f>SUM(T165:T174)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0" t="s">
        <v>79</v>
      </c>
      <c r="AT164" s="201" t="s">
        <v>68</v>
      </c>
      <c r="AU164" s="201" t="s">
        <v>77</v>
      </c>
      <c r="AY164" s="200" t="s">
        <v>118</v>
      </c>
      <c r="BK164" s="202">
        <f>SUM(BK165:BK174)</f>
        <v>0</v>
      </c>
    </row>
    <row r="165" s="2" customFormat="1" ht="44.25" customHeight="1">
      <c r="A165" s="39"/>
      <c r="B165" s="40"/>
      <c r="C165" s="205" t="s">
        <v>218</v>
      </c>
      <c r="D165" s="205" t="s">
        <v>120</v>
      </c>
      <c r="E165" s="206" t="s">
        <v>363</v>
      </c>
      <c r="F165" s="207" t="s">
        <v>364</v>
      </c>
      <c r="G165" s="208" t="s">
        <v>123</v>
      </c>
      <c r="H165" s="209">
        <v>2.1000000000000001</v>
      </c>
      <c r="I165" s="210"/>
      <c r="J165" s="211">
        <f>ROUND(I165*H165,2)</f>
        <v>0</v>
      </c>
      <c r="K165" s="207" t="s">
        <v>124</v>
      </c>
      <c r="L165" s="45"/>
      <c r="M165" s="212" t="s">
        <v>19</v>
      </c>
      <c r="N165" s="213" t="s">
        <v>40</v>
      </c>
      <c r="O165" s="85"/>
      <c r="P165" s="214">
        <f>O165*H165</f>
        <v>0</v>
      </c>
      <c r="Q165" s="214">
        <v>0.045900000000000003</v>
      </c>
      <c r="R165" s="214">
        <f>Q165*H165</f>
        <v>0.096390000000000017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208</v>
      </c>
      <c r="AT165" s="216" t="s">
        <v>120</v>
      </c>
      <c r="AU165" s="216" t="s">
        <v>79</v>
      </c>
      <c r="AY165" s="18" t="s">
        <v>118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77</v>
      </c>
      <c r="BK165" s="217">
        <f>ROUND(I165*H165,2)</f>
        <v>0</v>
      </c>
      <c r="BL165" s="18" t="s">
        <v>208</v>
      </c>
      <c r="BM165" s="216" t="s">
        <v>365</v>
      </c>
    </row>
    <row r="166" s="2" customFormat="1">
      <c r="A166" s="39"/>
      <c r="B166" s="40"/>
      <c r="C166" s="41"/>
      <c r="D166" s="218" t="s">
        <v>127</v>
      </c>
      <c r="E166" s="41"/>
      <c r="F166" s="219" t="s">
        <v>366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127</v>
      </c>
      <c r="AU166" s="18" t="s">
        <v>79</v>
      </c>
    </row>
    <row r="167" s="13" customFormat="1">
      <c r="A167" s="13"/>
      <c r="B167" s="223"/>
      <c r="C167" s="224"/>
      <c r="D167" s="225" t="s">
        <v>129</v>
      </c>
      <c r="E167" s="226" t="s">
        <v>19</v>
      </c>
      <c r="F167" s="227" t="s">
        <v>367</v>
      </c>
      <c r="G167" s="224"/>
      <c r="H167" s="228">
        <v>2.1000000000000001</v>
      </c>
      <c r="I167" s="229"/>
      <c r="J167" s="224"/>
      <c r="K167" s="224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129</v>
      </c>
      <c r="AU167" s="234" t="s">
        <v>79</v>
      </c>
      <c r="AV167" s="13" t="s">
        <v>79</v>
      </c>
      <c r="AW167" s="13" t="s">
        <v>31</v>
      </c>
      <c r="AX167" s="13" t="s">
        <v>77</v>
      </c>
      <c r="AY167" s="234" t="s">
        <v>118</v>
      </c>
    </row>
    <row r="168" s="2" customFormat="1" ht="24.15" customHeight="1">
      <c r="A168" s="39"/>
      <c r="B168" s="40"/>
      <c r="C168" s="205" t="s">
        <v>225</v>
      </c>
      <c r="D168" s="205" t="s">
        <v>120</v>
      </c>
      <c r="E168" s="206" t="s">
        <v>368</v>
      </c>
      <c r="F168" s="207" t="s">
        <v>369</v>
      </c>
      <c r="G168" s="208" t="s">
        <v>123</v>
      </c>
      <c r="H168" s="209">
        <v>35.276000000000003</v>
      </c>
      <c r="I168" s="210"/>
      <c r="J168" s="211">
        <f>ROUND(I168*H168,2)</f>
        <v>0</v>
      </c>
      <c r="K168" s="207" t="s">
        <v>124</v>
      </c>
      <c r="L168" s="45"/>
      <c r="M168" s="212" t="s">
        <v>19</v>
      </c>
      <c r="N168" s="213" t="s">
        <v>40</v>
      </c>
      <c r="O168" s="85"/>
      <c r="P168" s="214">
        <f>O168*H168</f>
        <v>0</v>
      </c>
      <c r="Q168" s="214">
        <v>0.0070499999999999998</v>
      </c>
      <c r="R168" s="214">
        <f>Q168*H168</f>
        <v>0.24869580000000002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208</v>
      </c>
      <c r="AT168" s="216" t="s">
        <v>120</v>
      </c>
      <c r="AU168" s="216" t="s">
        <v>79</v>
      </c>
      <c r="AY168" s="18" t="s">
        <v>118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77</v>
      </c>
      <c r="BK168" s="217">
        <f>ROUND(I168*H168,2)</f>
        <v>0</v>
      </c>
      <c r="BL168" s="18" t="s">
        <v>208</v>
      </c>
      <c r="BM168" s="216" t="s">
        <v>370</v>
      </c>
    </row>
    <row r="169" s="2" customFormat="1">
      <c r="A169" s="39"/>
      <c r="B169" s="40"/>
      <c r="C169" s="41"/>
      <c r="D169" s="218" t="s">
        <v>127</v>
      </c>
      <c r="E169" s="41"/>
      <c r="F169" s="219" t="s">
        <v>371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127</v>
      </c>
      <c r="AU169" s="18" t="s">
        <v>79</v>
      </c>
    </row>
    <row r="170" s="13" customFormat="1">
      <c r="A170" s="13"/>
      <c r="B170" s="223"/>
      <c r="C170" s="224"/>
      <c r="D170" s="225" t="s">
        <v>129</v>
      </c>
      <c r="E170" s="226" t="s">
        <v>19</v>
      </c>
      <c r="F170" s="227" t="s">
        <v>372</v>
      </c>
      <c r="G170" s="224"/>
      <c r="H170" s="228">
        <v>35.276000000000003</v>
      </c>
      <c r="I170" s="229"/>
      <c r="J170" s="224"/>
      <c r="K170" s="224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129</v>
      </c>
      <c r="AU170" s="234" t="s">
        <v>79</v>
      </c>
      <c r="AV170" s="13" t="s">
        <v>79</v>
      </c>
      <c r="AW170" s="13" t="s">
        <v>31</v>
      </c>
      <c r="AX170" s="13" t="s">
        <v>77</v>
      </c>
      <c r="AY170" s="234" t="s">
        <v>118</v>
      </c>
    </row>
    <row r="171" s="2" customFormat="1" ht="24.15" customHeight="1">
      <c r="A171" s="39"/>
      <c r="B171" s="40"/>
      <c r="C171" s="249" t="s">
        <v>231</v>
      </c>
      <c r="D171" s="249" t="s">
        <v>326</v>
      </c>
      <c r="E171" s="250" t="s">
        <v>373</v>
      </c>
      <c r="F171" s="251" t="s">
        <v>374</v>
      </c>
      <c r="G171" s="252" t="s">
        <v>123</v>
      </c>
      <c r="H171" s="253">
        <v>35.276000000000003</v>
      </c>
      <c r="I171" s="254"/>
      <c r="J171" s="255">
        <f>ROUND(I171*H171,2)</f>
        <v>0</v>
      </c>
      <c r="K171" s="251" t="s">
        <v>124</v>
      </c>
      <c r="L171" s="256"/>
      <c r="M171" s="257" t="s">
        <v>19</v>
      </c>
      <c r="N171" s="258" t="s">
        <v>40</v>
      </c>
      <c r="O171" s="85"/>
      <c r="P171" s="214">
        <f>O171*H171</f>
        <v>0</v>
      </c>
      <c r="Q171" s="214">
        <v>0.0020999999999999999</v>
      </c>
      <c r="R171" s="214">
        <f>Q171*H171</f>
        <v>0.074079600000000009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375</v>
      </c>
      <c r="AT171" s="216" t="s">
        <v>326</v>
      </c>
      <c r="AU171" s="216" t="s">
        <v>79</v>
      </c>
      <c r="AY171" s="18" t="s">
        <v>118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77</v>
      </c>
      <c r="BK171" s="217">
        <f>ROUND(I171*H171,2)</f>
        <v>0</v>
      </c>
      <c r="BL171" s="18" t="s">
        <v>208</v>
      </c>
      <c r="BM171" s="216" t="s">
        <v>376</v>
      </c>
    </row>
    <row r="172" s="2" customFormat="1">
      <c r="A172" s="39"/>
      <c r="B172" s="40"/>
      <c r="C172" s="41"/>
      <c r="D172" s="225" t="s">
        <v>377</v>
      </c>
      <c r="E172" s="41"/>
      <c r="F172" s="259" t="s">
        <v>378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377</v>
      </c>
      <c r="AU172" s="18" t="s">
        <v>79</v>
      </c>
    </row>
    <row r="173" s="2" customFormat="1" ht="37.8" customHeight="1">
      <c r="A173" s="39"/>
      <c r="B173" s="40"/>
      <c r="C173" s="205" t="s">
        <v>7</v>
      </c>
      <c r="D173" s="205" t="s">
        <v>120</v>
      </c>
      <c r="E173" s="206" t="s">
        <v>379</v>
      </c>
      <c r="F173" s="207" t="s">
        <v>380</v>
      </c>
      <c r="G173" s="208" t="s">
        <v>228</v>
      </c>
      <c r="H173" s="209">
        <v>0.41899999999999998</v>
      </c>
      <c r="I173" s="210"/>
      <c r="J173" s="211">
        <f>ROUND(I173*H173,2)</f>
        <v>0</v>
      </c>
      <c r="K173" s="207" t="s">
        <v>124</v>
      </c>
      <c r="L173" s="45"/>
      <c r="M173" s="212" t="s">
        <v>19</v>
      </c>
      <c r="N173" s="213" t="s">
        <v>40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208</v>
      </c>
      <c r="AT173" s="216" t="s">
        <v>120</v>
      </c>
      <c r="AU173" s="216" t="s">
        <v>79</v>
      </c>
      <c r="AY173" s="18" t="s">
        <v>118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77</v>
      </c>
      <c r="BK173" s="217">
        <f>ROUND(I173*H173,2)</f>
        <v>0</v>
      </c>
      <c r="BL173" s="18" t="s">
        <v>208</v>
      </c>
      <c r="BM173" s="216" t="s">
        <v>381</v>
      </c>
    </row>
    <row r="174" s="2" customFormat="1">
      <c r="A174" s="39"/>
      <c r="B174" s="40"/>
      <c r="C174" s="41"/>
      <c r="D174" s="218" t="s">
        <v>127</v>
      </c>
      <c r="E174" s="41"/>
      <c r="F174" s="219" t="s">
        <v>382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127</v>
      </c>
      <c r="AU174" s="18" t="s">
        <v>79</v>
      </c>
    </row>
    <row r="175" s="12" customFormat="1" ht="22.8" customHeight="1">
      <c r="A175" s="12"/>
      <c r="B175" s="189"/>
      <c r="C175" s="190"/>
      <c r="D175" s="191" t="s">
        <v>68</v>
      </c>
      <c r="E175" s="203" t="s">
        <v>383</v>
      </c>
      <c r="F175" s="203" t="s">
        <v>384</v>
      </c>
      <c r="G175" s="190"/>
      <c r="H175" s="190"/>
      <c r="I175" s="193"/>
      <c r="J175" s="204">
        <f>BK175</f>
        <v>0</v>
      </c>
      <c r="K175" s="190"/>
      <c r="L175" s="195"/>
      <c r="M175" s="196"/>
      <c r="N175" s="197"/>
      <c r="O175" s="197"/>
      <c r="P175" s="198">
        <f>SUM(P176:P185)</f>
        <v>0</v>
      </c>
      <c r="Q175" s="197"/>
      <c r="R175" s="198">
        <f>SUM(R176:R185)</f>
        <v>0.12573999999999999</v>
      </c>
      <c r="S175" s="197"/>
      <c r="T175" s="199">
        <f>SUM(T176:T185)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0" t="s">
        <v>79</v>
      </c>
      <c r="AT175" s="201" t="s">
        <v>68</v>
      </c>
      <c r="AU175" s="201" t="s">
        <v>77</v>
      </c>
      <c r="AY175" s="200" t="s">
        <v>118</v>
      </c>
      <c r="BK175" s="202">
        <f>SUM(BK176:BK185)</f>
        <v>0</v>
      </c>
    </row>
    <row r="176" s="2" customFormat="1" ht="16.5" customHeight="1">
      <c r="A176" s="39"/>
      <c r="B176" s="40"/>
      <c r="C176" s="205" t="s">
        <v>241</v>
      </c>
      <c r="D176" s="205" t="s">
        <v>120</v>
      </c>
      <c r="E176" s="206" t="s">
        <v>385</v>
      </c>
      <c r="F176" s="207" t="s">
        <v>386</v>
      </c>
      <c r="G176" s="208" t="s">
        <v>133</v>
      </c>
      <c r="H176" s="209">
        <v>2</v>
      </c>
      <c r="I176" s="210"/>
      <c r="J176" s="211">
        <f>ROUND(I176*H176,2)</f>
        <v>0</v>
      </c>
      <c r="K176" s="207" t="s">
        <v>124</v>
      </c>
      <c r="L176" s="45"/>
      <c r="M176" s="212" t="s">
        <v>19</v>
      </c>
      <c r="N176" s="213" t="s">
        <v>40</v>
      </c>
      <c r="O176" s="85"/>
      <c r="P176" s="214">
        <f>O176*H176</f>
        <v>0</v>
      </c>
      <c r="Q176" s="214">
        <v>0.00087000000000000001</v>
      </c>
      <c r="R176" s="214">
        <f>Q176*H176</f>
        <v>0.00174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208</v>
      </c>
      <c r="AT176" s="216" t="s">
        <v>120</v>
      </c>
      <c r="AU176" s="216" t="s">
        <v>79</v>
      </c>
      <c r="AY176" s="18" t="s">
        <v>118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77</v>
      </c>
      <c r="BK176" s="217">
        <f>ROUND(I176*H176,2)</f>
        <v>0</v>
      </c>
      <c r="BL176" s="18" t="s">
        <v>208</v>
      </c>
      <c r="BM176" s="216" t="s">
        <v>387</v>
      </c>
    </row>
    <row r="177" s="2" customFormat="1">
      <c r="A177" s="39"/>
      <c r="B177" s="40"/>
      <c r="C177" s="41"/>
      <c r="D177" s="218" t="s">
        <v>127</v>
      </c>
      <c r="E177" s="41"/>
      <c r="F177" s="219" t="s">
        <v>388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127</v>
      </c>
      <c r="AU177" s="18" t="s">
        <v>79</v>
      </c>
    </row>
    <row r="178" s="13" customFormat="1">
      <c r="A178" s="13"/>
      <c r="B178" s="223"/>
      <c r="C178" s="224"/>
      <c r="D178" s="225" t="s">
        <v>129</v>
      </c>
      <c r="E178" s="226" t="s">
        <v>19</v>
      </c>
      <c r="F178" s="227" t="s">
        <v>389</v>
      </c>
      <c r="G178" s="224"/>
      <c r="H178" s="228">
        <v>2</v>
      </c>
      <c r="I178" s="229"/>
      <c r="J178" s="224"/>
      <c r="K178" s="224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129</v>
      </c>
      <c r="AU178" s="234" t="s">
        <v>79</v>
      </c>
      <c r="AV178" s="13" t="s">
        <v>79</v>
      </c>
      <c r="AW178" s="13" t="s">
        <v>31</v>
      </c>
      <c r="AX178" s="13" t="s">
        <v>77</v>
      </c>
      <c r="AY178" s="234" t="s">
        <v>118</v>
      </c>
    </row>
    <row r="179" s="2" customFormat="1" ht="24.15" customHeight="1">
      <c r="A179" s="39"/>
      <c r="B179" s="40"/>
      <c r="C179" s="249" t="s">
        <v>247</v>
      </c>
      <c r="D179" s="249" t="s">
        <v>326</v>
      </c>
      <c r="E179" s="250" t="s">
        <v>390</v>
      </c>
      <c r="F179" s="251" t="s">
        <v>391</v>
      </c>
      <c r="G179" s="252" t="s">
        <v>133</v>
      </c>
      <c r="H179" s="253">
        <v>2</v>
      </c>
      <c r="I179" s="254"/>
      <c r="J179" s="255">
        <f>ROUND(I179*H179,2)</f>
        <v>0</v>
      </c>
      <c r="K179" s="251" t="s">
        <v>124</v>
      </c>
      <c r="L179" s="256"/>
      <c r="M179" s="257" t="s">
        <v>19</v>
      </c>
      <c r="N179" s="258" t="s">
        <v>40</v>
      </c>
      <c r="O179" s="85"/>
      <c r="P179" s="214">
        <f>O179*H179</f>
        <v>0</v>
      </c>
      <c r="Q179" s="214">
        <v>0.0608</v>
      </c>
      <c r="R179" s="214">
        <f>Q179*H179</f>
        <v>0.1216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375</v>
      </c>
      <c r="AT179" s="216" t="s">
        <v>326</v>
      </c>
      <c r="AU179" s="216" t="s">
        <v>79</v>
      </c>
      <c r="AY179" s="18" t="s">
        <v>118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77</v>
      </c>
      <c r="BK179" s="217">
        <f>ROUND(I179*H179,2)</f>
        <v>0</v>
      </c>
      <c r="BL179" s="18" t="s">
        <v>208</v>
      </c>
      <c r="BM179" s="216" t="s">
        <v>392</v>
      </c>
    </row>
    <row r="180" s="2" customFormat="1" ht="16.5" customHeight="1">
      <c r="A180" s="39"/>
      <c r="B180" s="40"/>
      <c r="C180" s="205" t="s">
        <v>253</v>
      </c>
      <c r="D180" s="205" t="s">
        <v>120</v>
      </c>
      <c r="E180" s="206" t="s">
        <v>393</v>
      </c>
      <c r="F180" s="207" t="s">
        <v>394</v>
      </c>
      <c r="G180" s="208" t="s">
        <v>133</v>
      </c>
      <c r="H180" s="209">
        <v>1</v>
      </c>
      <c r="I180" s="210"/>
      <c r="J180" s="211">
        <f>ROUND(I180*H180,2)</f>
        <v>0</v>
      </c>
      <c r="K180" s="207" t="s">
        <v>124</v>
      </c>
      <c r="L180" s="45"/>
      <c r="M180" s="212" t="s">
        <v>19</v>
      </c>
      <c r="N180" s="213" t="s">
        <v>40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208</v>
      </c>
      <c r="AT180" s="216" t="s">
        <v>120</v>
      </c>
      <c r="AU180" s="216" t="s">
        <v>79</v>
      </c>
      <c r="AY180" s="18" t="s">
        <v>118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77</v>
      </c>
      <c r="BK180" s="217">
        <f>ROUND(I180*H180,2)</f>
        <v>0</v>
      </c>
      <c r="BL180" s="18" t="s">
        <v>208</v>
      </c>
      <c r="BM180" s="216" t="s">
        <v>395</v>
      </c>
    </row>
    <row r="181" s="2" customFormat="1">
      <c r="A181" s="39"/>
      <c r="B181" s="40"/>
      <c r="C181" s="41"/>
      <c r="D181" s="218" t="s">
        <v>127</v>
      </c>
      <c r="E181" s="41"/>
      <c r="F181" s="219" t="s">
        <v>396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127</v>
      </c>
      <c r="AU181" s="18" t="s">
        <v>79</v>
      </c>
    </row>
    <row r="182" s="13" customFormat="1">
      <c r="A182" s="13"/>
      <c r="B182" s="223"/>
      <c r="C182" s="224"/>
      <c r="D182" s="225" t="s">
        <v>129</v>
      </c>
      <c r="E182" s="226" t="s">
        <v>19</v>
      </c>
      <c r="F182" s="227" t="s">
        <v>397</v>
      </c>
      <c r="G182" s="224"/>
      <c r="H182" s="228">
        <v>1</v>
      </c>
      <c r="I182" s="229"/>
      <c r="J182" s="224"/>
      <c r="K182" s="224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129</v>
      </c>
      <c r="AU182" s="234" t="s">
        <v>79</v>
      </c>
      <c r="AV182" s="13" t="s">
        <v>79</v>
      </c>
      <c r="AW182" s="13" t="s">
        <v>31</v>
      </c>
      <c r="AX182" s="13" t="s">
        <v>77</v>
      </c>
      <c r="AY182" s="234" t="s">
        <v>118</v>
      </c>
    </row>
    <row r="183" s="2" customFormat="1" ht="16.5" customHeight="1">
      <c r="A183" s="39"/>
      <c r="B183" s="40"/>
      <c r="C183" s="249" t="s">
        <v>398</v>
      </c>
      <c r="D183" s="249" t="s">
        <v>326</v>
      </c>
      <c r="E183" s="250" t="s">
        <v>399</v>
      </c>
      <c r="F183" s="251" t="s">
        <v>400</v>
      </c>
      <c r="G183" s="252" t="s">
        <v>133</v>
      </c>
      <c r="H183" s="253">
        <v>1</v>
      </c>
      <c r="I183" s="254"/>
      <c r="J183" s="255">
        <f>ROUND(I183*H183,2)</f>
        <v>0</v>
      </c>
      <c r="K183" s="251" t="s">
        <v>124</v>
      </c>
      <c r="L183" s="256"/>
      <c r="M183" s="257" t="s">
        <v>19</v>
      </c>
      <c r="N183" s="258" t="s">
        <v>40</v>
      </c>
      <c r="O183" s="85"/>
      <c r="P183" s="214">
        <f>O183*H183</f>
        <v>0</v>
      </c>
      <c r="Q183" s="214">
        <v>0.0023999999999999998</v>
      </c>
      <c r="R183" s="214">
        <f>Q183*H183</f>
        <v>0.0023999999999999998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375</v>
      </c>
      <c r="AT183" s="216" t="s">
        <v>326</v>
      </c>
      <c r="AU183" s="216" t="s">
        <v>79</v>
      </c>
      <c r="AY183" s="18" t="s">
        <v>118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77</v>
      </c>
      <c r="BK183" s="217">
        <f>ROUND(I183*H183,2)</f>
        <v>0</v>
      </c>
      <c r="BL183" s="18" t="s">
        <v>208</v>
      </c>
      <c r="BM183" s="216" t="s">
        <v>401</v>
      </c>
    </row>
    <row r="184" s="2" customFormat="1" ht="24.15" customHeight="1">
      <c r="A184" s="39"/>
      <c r="B184" s="40"/>
      <c r="C184" s="205" t="s">
        <v>402</v>
      </c>
      <c r="D184" s="205" t="s">
        <v>120</v>
      </c>
      <c r="E184" s="206" t="s">
        <v>403</v>
      </c>
      <c r="F184" s="207" t="s">
        <v>404</v>
      </c>
      <c r="G184" s="208" t="s">
        <v>228</v>
      </c>
      <c r="H184" s="209">
        <v>0.126</v>
      </c>
      <c r="I184" s="210"/>
      <c r="J184" s="211">
        <f>ROUND(I184*H184,2)</f>
        <v>0</v>
      </c>
      <c r="K184" s="207" t="s">
        <v>124</v>
      </c>
      <c r="L184" s="45"/>
      <c r="M184" s="212" t="s">
        <v>19</v>
      </c>
      <c r="N184" s="213" t="s">
        <v>40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208</v>
      </c>
      <c r="AT184" s="216" t="s">
        <v>120</v>
      </c>
      <c r="AU184" s="216" t="s">
        <v>79</v>
      </c>
      <c r="AY184" s="18" t="s">
        <v>118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77</v>
      </c>
      <c r="BK184" s="217">
        <f>ROUND(I184*H184,2)</f>
        <v>0</v>
      </c>
      <c r="BL184" s="18" t="s">
        <v>208</v>
      </c>
      <c r="BM184" s="216" t="s">
        <v>405</v>
      </c>
    </row>
    <row r="185" s="2" customFormat="1">
      <c r="A185" s="39"/>
      <c r="B185" s="40"/>
      <c r="C185" s="41"/>
      <c r="D185" s="218" t="s">
        <v>127</v>
      </c>
      <c r="E185" s="41"/>
      <c r="F185" s="219" t="s">
        <v>406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127</v>
      </c>
      <c r="AU185" s="18" t="s">
        <v>79</v>
      </c>
    </row>
    <row r="186" s="12" customFormat="1" ht="22.8" customHeight="1">
      <c r="A186" s="12"/>
      <c r="B186" s="189"/>
      <c r="C186" s="190"/>
      <c r="D186" s="191" t="s">
        <v>68</v>
      </c>
      <c r="E186" s="203" t="s">
        <v>407</v>
      </c>
      <c r="F186" s="203" t="s">
        <v>408</v>
      </c>
      <c r="G186" s="190"/>
      <c r="H186" s="190"/>
      <c r="I186" s="193"/>
      <c r="J186" s="204">
        <f>BK186</f>
        <v>0</v>
      </c>
      <c r="K186" s="190"/>
      <c r="L186" s="195"/>
      <c r="M186" s="196"/>
      <c r="N186" s="197"/>
      <c r="O186" s="197"/>
      <c r="P186" s="198">
        <f>SUM(P187:P192)</f>
        <v>0</v>
      </c>
      <c r="Q186" s="197"/>
      <c r="R186" s="198">
        <f>SUM(R187:R192)</f>
        <v>0.077329999999999996</v>
      </c>
      <c r="S186" s="197"/>
      <c r="T186" s="199">
        <f>SUM(T187:T192)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0" t="s">
        <v>79</v>
      </c>
      <c r="AT186" s="201" t="s">
        <v>68</v>
      </c>
      <c r="AU186" s="201" t="s">
        <v>77</v>
      </c>
      <c r="AY186" s="200" t="s">
        <v>118</v>
      </c>
      <c r="BK186" s="202">
        <f>SUM(BK187:BK192)</f>
        <v>0</v>
      </c>
    </row>
    <row r="187" s="2" customFormat="1" ht="16.5" customHeight="1">
      <c r="A187" s="39"/>
      <c r="B187" s="40"/>
      <c r="C187" s="205" t="s">
        <v>409</v>
      </c>
      <c r="D187" s="205" t="s">
        <v>120</v>
      </c>
      <c r="E187" s="206" t="s">
        <v>410</v>
      </c>
      <c r="F187" s="207" t="s">
        <v>411</v>
      </c>
      <c r="G187" s="208" t="s">
        <v>133</v>
      </c>
      <c r="H187" s="209">
        <v>1</v>
      </c>
      <c r="I187" s="210"/>
      <c r="J187" s="211">
        <f>ROUND(I187*H187,2)</f>
        <v>0</v>
      </c>
      <c r="K187" s="207" t="s">
        <v>124</v>
      </c>
      <c r="L187" s="45"/>
      <c r="M187" s="212" t="s">
        <v>19</v>
      </c>
      <c r="N187" s="213" t="s">
        <v>40</v>
      </c>
      <c r="O187" s="85"/>
      <c r="P187" s="214">
        <f>O187*H187</f>
        <v>0</v>
      </c>
      <c r="Q187" s="214">
        <v>0.00033</v>
      </c>
      <c r="R187" s="214">
        <f>Q187*H187</f>
        <v>0.00033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208</v>
      </c>
      <c r="AT187" s="216" t="s">
        <v>120</v>
      </c>
      <c r="AU187" s="216" t="s">
        <v>79</v>
      </c>
      <c r="AY187" s="18" t="s">
        <v>118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77</v>
      </c>
      <c r="BK187" s="217">
        <f>ROUND(I187*H187,2)</f>
        <v>0</v>
      </c>
      <c r="BL187" s="18" t="s">
        <v>208</v>
      </c>
      <c r="BM187" s="216" t="s">
        <v>412</v>
      </c>
    </row>
    <row r="188" s="2" customFormat="1">
      <c r="A188" s="39"/>
      <c r="B188" s="40"/>
      <c r="C188" s="41"/>
      <c r="D188" s="218" t="s">
        <v>127</v>
      </c>
      <c r="E188" s="41"/>
      <c r="F188" s="219" t="s">
        <v>413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127</v>
      </c>
      <c r="AU188" s="18" t="s">
        <v>79</v>
      </c>
    </row>
    <row r="189" s="13" customFormat="1">
      <c r="A189" s="13"/>
      <c r="B189" s="223"/>
      <c r="C189" s="224"/>
      <c r="D189" s="225" t="s">
        <v>129</v>
      </c>
      <c r="E189" s="226" t="s">
        <v>19</v>
      </c>
      <c r="F189" s="227" t="s">
        <v>414</v>
      </c>
      <c r="G189" s="224"/>
      <c r="H189" s="228">
        <v>1</v>
      </c>
      <c r="I189" s="229"/>
      <c r="J189" s="224"/>
      <c r="K189" s="224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129</v>
      </c>
      <c r="AU189" s="234" t="s">
        <v>79</v>
      </c>
      <c r="AV189" s="13" t="s">
        <v>79</v>
      </c>
      <c r="AW189" s="13" t="s">
        <v>31</v>
      </c>
      <c r="AX189" s="13" t="s">
        <v>77</v>
      </c>
      <c r="AY189" s="234" t="s">
        <v>118</v>
      </c>
    </row>
    <row r="190" s="2" customFormat="1" ht="21.75" customHeight="1">
      <c r="A190" s="39"/>
      <c r="B190" s="40"/>
      <c r="C190" s="249" t="s">
        <v>415</v>
      </c>
      <c r="D190" s="249" t="s">
        <v>326</v>
      </c>
      <c r="E190" s="250" t="s">
        <v>416</v>
      </c>
      <c r="F190" s="251" t="s">
        <v>417</v>
      </c>
      <c r="G190" s="252" t="s">
        <v>133</v>
      </c>
      <c r="H190" s="253">
        <v>1</v>
      </c>
      <c r="I190" s="254"/>
      <c r="J190" s="255">
        <f>ROUND(I190*H190,2)</f>
        <v>0</v>
      </c>
      <c r="K190" s="251" t="s">
        <v>124</v>
      </c>
      <c r="L190" s="256"/>
      <c r="M190" s="257" t="s">
        <v>19</v>
      </c>
      <c r="N190" s="258" t="s">
        <v>40</v>
      </c>
      <c r="O190" s="85"/>
      <c r="P190" s="214">
        <f>O190*H190</f>
        <v>0</v>
      </c>
      <c r="Q190" s="214">
        <v>0.076999999999999999</v>
      </c>
      <c r="R190" s="214">
        <f>Q190*H190</f>
        <v>0.076999999999999999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375</v>
      </c>
      <c r="AT190" s="216" t="s">
        <v>326</v>
      </c>
      <c r="AU190" s="216" t="s">
        <v>79</v>
      </c>
      <c r="AY190" s="18" t="s">
        <v>118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77</v>
      </c>
      <c r="BK190" s="217">
        <f>ROUND(I190*H190,2)</f>
        <v>0</v>
      </c>
      <c r="BL190" s="18" t="s">
        <v>208</v>
      </c>
      <c r="BM190" s="216" t="s">
        <v>418</v>
      </c>
    </row>
    <row r="191" s="2" customFormat="1" ht="24.15" customHeight="1">
      <c r="A191" s="39"/>
      <c r="B191" s="40"/>
      <c r="C191" s="205" t="s">
        <v>419</v>
      </c>
      <c r="D191" s="205" t="s">
        <v>120</v>
      </c>
      <c r="E191" s="206" t="s">
        <v>420</v>
      </c>
      <c r="F191" s="207" t="s">
        <v>421</v>
      </c>
      <c r="G191" s="208" t="s">
        <v>228</v>
      </c>
      <c r="H191" s="209">
        <v>0.076999999999999999</v>
      </c>
      <c r="I191" s="210"/>
      <c r="J191" s="211">
        <f>ROUND(I191*H191,2)</f>
        <v>0</v>
      </c>
      <c r="K191" s="207" t="s">
        <v>124</v>
      </c>
      <c r="L191" s="45"/>
      <c r="M191" s="212" t="s">
        <v>19</v>
      </c>
      <c r="N191" s="213" t="s">
        <v>40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208</v>
      </c>
      <c r="AT191" s="216" t="s">
        <v>120</v>
      </c>
      <c r="AU191" s="216" t="s">
        <v>79</v>
      </c>
      <c r="AY191" s="18" t="s">
        <v>118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77</v>
      </c>
      <c r="BK191" s="217">
        <f>ROUND(I191*H191,2)</f>
        <v>0</v>
      </c>
      <c r="BL191" s="18" t="s">
        <v>208</v>
      </c>
      <c r="BM191" s="216" t="s">
        <v>422</v>
      </c>
    </row>
    <row r="192" s="2" customFormat="1">
      <c r="A192" s="39"/>
      <c r="B192" s="40"/>
      <c r="C192" s="41"/>
      <c r="D192" s="218" t="s">
        <v>127</v>
      </c>
      <c r="E192" s="41"/>
      <c r="F192" s="219" t="s">
        <v>423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127</v>
      </c>
      <c r="AU192" s="18" t="s">
        <v>79</v>
      </c>
    </row>
    <row r="193" s="12" customFormat="1" ht="22.8" customHeight="1">
      <c r="A193" s="12"/>
      <c r="B193" s="189"/>
      <c r="C193" s="190"/>
      <c r="D193" s="191" t="s">
        <v>68</v>
      </c>
      <c r="E193" s="203" t="s">
        <v>424</v>
      </c>
      <c r="F193" s="203" t="s">
        <v>425</v>
      </c>
      <c r="G193" s="190"/>
      <c r="H193" s="190"/>
      <c r="I193" s="193"/>
      <c r="J193" s="204">
        <f>BK193</f>
        <v>0</v>
      </c>
      <c r="K193" s="190"/>
      <c r="L193" s="195"/>
      <c r="M193" s="196"/>
      <c r="N193" s="197"/>
      <c r="O193" s="197"/>
      <c r="P193" s="198">
        <f>SUM(P194:P197)</f>
        <v>0</v>
      </c>
      <c r="Q193" s="197"/>
      <c r="R193" s="198">
        <f>SUM(R194:R197)</f>
        <v>0.15981000000000001</v>
      </c>
      <c r="S193" s="197"/>
      <c r="T193" s="199">
        <f>SUM(T194:T197)</f>
        <v>0.018339999999999999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0" t="s">
        <v>79</v>
      </c>
      <c r="AT193" s="201" t="s">
        <v>68</v>
      </c>
      <c r="AU193" s="201" t="s">
        <v>77</v>
      </c>
      <c r="AY193" s="200" t="s">
        <v>118</v>
      </c>
      <c r="BK193" s="202">
        <f>SUM(BK194:BK197)</f>
        <v>0</v>
      </c>
    </row>
    <row r="194" s="2" customFormat="1" ht="16.5" customHeight="1">
      <c r="A194" s="39"/>
      <c r="B194" s="40"/>
      <c r="C194" s="205" t="s">
        <v>426</v>
      </c>
      <c r="D194" s="205" t="s">
        <v>120</v>
      </c>
      <c r="E194" s="206" t="s">
        <v>427</v>
      </c>
      <c r="F194" s="207" t="s">
        <v>428</v>
      </c>
      <c r="G194" s="208" t="s">
        <v>133</v>
      </c>
      <c r="H194" s="209">
        <v>7</v>
      </c>
      <c r="I194" s="210"/>
      <c r="J194" s="211">
        <f>ROUND(I194*H194,2)</f>
        <v>0</v>
      </c>
      <c r="K194" s="207" t="s">
        <v>124</v>
      </c>
      <c r="L194" s="45"/>
      <c r="M194" s="212" t="s">
        <v>19</v>
      </c>
      <c r="N194" s="213" t="s">
        <v>40</v>
      </c>
      <c r="O194" s="85"/>
      <c r="P194" s="214">
        <f>O194*H194</f>
        <v>0</v>
      </c>
      <c r="Q194" s="214">
        <v>0.00083000000000000001</v>
      </c>
      <c r="R194" s="214">
        <f>Q194*H194</f>
        <v>0.0058100000000000001</v>
      </c>
      <c r="S194" s="214">
        <v>0.0026199999999999999</v>
      </c>
      <c r="T194" s="215">
        <f>S194*H194</f>
        <v>0.018339999999999999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208</v>
      </c>
      <c r="AT194" s="216" t="s">
        <v>120</v>
      </c>
      <c r="AU194" s="216" t="s">
        <v>79</v>
      </c>
      <c r="AY194" s="18" t="s">
        <v>118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77</v>
      </c>
      <c r="BK194" s="217">
        <f>ROUND(I194*H194,2)</f>
        <v>0</v>
      </c>
      <c r="BL194" s="18" t="s">
        <v>208</v>
      </c>
      <c r="BM194" s="216" t="s">
        <v>429</v>
      </c>
    </row>
    <row r="195" s="2" customFormat="1">
      <c r="A195" s="39"/>
      <c r="B195" s="40"/>
      <c r="C195" s="41"/>
      <c r="D195" s="218" t="s">
        <v>127</v>
      </c>
      <c r="E195" s="41"/>
      <c r="F195" s="219" t="s">
        <v>430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127</v>
      </c>
      <c r="AU195" s="18" t="s">
        <v>79</v>
      </c>
    </row>
    <row r="196" s="13" customFormat="1">
      <c r="A196" s="13"/>
      <c r="B196" s="223"/>
      <c r="C196" s="224"/>
      <c r="D196" s="225" t="s">
        <v>129</v>
      </c>
      <c r="E196" s="226" t="s">
        <v>19</v>
      </c>
      <c r="F196" s="227" t="s">
        <v>431</v>
      </c>
      <c r="G196" s="224"/>
      <c r="H196" s="228">
        <v>7</v>
      </c>
      <c r="I196" s="229"/>
      <c r="J196" s="224"/>
      <c r="K196" s="224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129</v>
      </c>
      <c r="AU196" s="234" t="s">
        <v>79</v>
      </c>
      <c r="AV196" s="13" t="s">
        <v>79</v>
      </c>
      <c r="AW196" s="13" t="s">
        <v>31</v>
      </c>
      <c r="AX196" s="13" t="s">
        <v>77</v>
      </c>
      <c r="AY196" s="234" t="s">
        <v>118</v>
      </c>
    </row>
    <row r="197" s="2" customFormat="1" ht="16.5" customHeight="1">
      <c r="A197" s="39"/>
      <c r="B197" s="40"/>
      <c r="C197" s="249" t="s">
        <v>432</v>
      </c>
      <c r="D197" s="249" t="s">
        <v>326</v>
      </c>
      <c r="E197" s="250" t="s">
        <v>433</v>
      </c>
      <c r="F197" s="251" t="s">
        <v>434</v>
      </c>
      <c r="G197" s="252" t="s">
        <v>123</v>
      </c>
      <c r="H197" s="253">
        <v>7</v>
      </c>
      <c r="I197" s="254"/>
      <c r="J197" s="255">
        <f>ROUND(I197*H197,2)</f>
        <v>0</v>
      </c>
      <c r="K197" s="251" t="s">
        <v>124</v>
      </c>
      <c r="L197" s="256"/>
      <c r="M197" s="257" t="s">
        <v>19</v>
      </c>
      <c r="N197" s="258" t="s">
        <v>40</v>
      </c>
      <c r="O197" s="85"/>
      <c r="P197" s="214">
        <f>O197*H197</f>
        <v>0</v>
      </c>
      <c r="Q197" s="214">
        <v>0.021999999999999999</v>
      </c>
      <c r="R197" s="214">
        <f>Q197*H197</f>
        <v>0.154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375</v>
      </c>
      <c r="AT197" s="216" t="s">
        <v>326</v>
      </c>
      <c r="AU197" s="216" t="s">
        <v>79</v>
      </c>
      <c r="AY197" s="18" t="s">
        <v>118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77</v>
      </c>
      <c r="BK197" s="217">
        <f>ROUND(I197*H197,2)</f>
        <v>0</v>
      </c>
      <c r="BL197" s="18" t="s">
        <v>208</v>
      </c>
      <c r="BM197" s="216" t="s">
        <v>435</v>
      </c>
    </row>
    <row r="198" s="12" customFormat="1" ht="22.8" customHeight="1">
      <c r="A198" s="12"/>
      <c r="B198" s="189"/>
      <c r="C198" s="190"/>
      <c r="D198" s="191" t="s">
        <v>68</v>
      </c>
      <c r="E198" s="203" t="s">
        <v>436</v>
      </c>
      <c r="F198" s="203" t="s">
        <v>437</v>
      </c>
      <c r="G198" s="190"/>
      <c r="H198" s="190"/>
      <c r="I198" s="193"/>
      <c r="J198" s="204">
        <f>BK198</f>
        <v>0</v>
      </c>
      <c r="K198" s="190"/>
      <c r="L198" s="195"/>
      <c r="M198" s="196"/>
      <c r="N198" s="197"/>
      <c r="O198" s="197"/>
      <c r="P198" s="198">
        <f>SUM(P199:P244)</f>
        <v>0</v>
      </c>
      <c r="Q198" s="197"/>
      <c r="R198" s="198">
        <f>SUM(R199:R244)</f>
        <v>0.023387870000000002</v>
      </c>
      <c r="S198" s="197"/>
      <c r="T198" s="199">
        <f>SUM(T199:T244)</f>
        <v>0.0002745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0" t="s">
        <v>79</v>
      </c>
      <c r="AT198" s="201" t="s">
        <v>68</v>
      </c>
      <c r="AU198" s="201" t="s">
        <v>77</v>
      </c>
      <c r="AY198" s="200" t="s">
        <v>118</v>
      </c>
      <c r="BK198" s="202">
        <f>SUM(BK199:BK244)</f>
        <v>0</v>
      </c>
    </row>
    <row r="199" s="2" customFormat="1" ht="16.5" customHeight="1">
      <c r="A199" s="39"/>
      <c r="B199" s="40"/>
      <c r="C199" s="205" t="s">
        <v>375</v>
      </c>
      <c r="D199" s="205" t="s">
        <v>120</v>
      </c>
      <c r="E199" s="206" t="s">
        <v>438</v>
      </c>
      <c r="F199" s="207" t="s">
        <v>439</v>
      </c>
      <c r="G199" s="208" t="s">
        <v>123</v>
      </c>
      <c r="H199" s="209">
        <v>74.204999999999998</v>
      </c>
      <c r="I199" s="210"/>
      <c r="J199" s="211">
        <f>ROUND(I199*H199,2)</f>
        <v>0</v>
      </c>
      <c r="K199" s="207" t="s">
        <v>124</v>
      </c>
      <c r="L199" s="45"/>
      <c r="M199" s="212" t="s">
        <v>19</v>
      </c>
      <c r="N199" s="213" t="s">
        <v>40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208</v>
      </c>
      <c r="AT199" s="216" t="s">
        <v>120</v>
      </c>
      <c r="AU199" s="216" t="s">
        <v>79</v>
      </c>
      <c r="AY199" s="18" t="s">
        <v>118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77</v>
      </c>
      <c r="BK199" s="217">
        <f>ROUND(I199*H199,2)</f>
        <v>0</v>
      </c>
      <c r="BL199" s="18" t="s">
        <v>208</v>
      </c>
      <c r="BM199" s="216" t="s">
        <v>440</v>
      </c>
    </row>
    <row r="200" s="2" customFormat="1">
      <c r="A200" s="39"/>
      <c r="B200" s="40"/>
      <c r="C200" s="41"/>
      <c r="D200" s="218" t="s">
        <v>127</v>
      </c>
      <c r="E200" s="41"/>
      <c r="F200" s="219" t="s">
        <v>441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127</v>
      </c>
      <c r="AU200" s="18" t="s">
        <v>79</v>
      </c>
    </row>
    <row r="201" s="13" customFormat="1">
      <c r="A201" s="13"/>
      <c r="B201" s="223"/>
      <c r="C201" s="224"/>
      <c r="D201" s="225" t="s">
        <v>129</v>
      </c>
      <c r="E201" s="226" t="s">
        <v>19</v>
      </c>
      <c r="F201" s="227" t="s">
        <v>291</v>
      </c>
      <c r="G201" s="224"/>
      <c r="H201" s="228">
        <v>4.1760000000000002</v>
      </c>
      <c r="I201" s="229"/>
      <c r="J201" s="224"/>
      <c r="K201" s="224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129</v>
      </c>
      <c r="AU201" s="234" t="s">
        <v>79</v>
      </c>
      <c r="AV201" s="13" t="s">
        <v>79</v>
      </c>
      <c r="AW201" s="13" t="s">
        <v>31</v>
      </c>
      <c r="AX201" s="13" t="s">
        <v>69</v>
      </c>
      <c r="AY201" s="234" t="s">
        <v>118</v>
      </c>
    </row>
    <row r="202" s="13" customFormat="1">
      <c r="A202" s="13"/>
      <c r="B202" s="223"/>
      <c r="C202" s="224"/>
      <c r="D202" s="225" t="s">
        <v>129</v>
      </c>
      <c r="E202" s="226" t="s">
        <v>19</v>
      </c>
      <c r="F202" s="227" t="s">
        <v>296</v>
      </c>
      <c r="G202" s="224"/>
      <c r="H202" s="228">
        <v>35.063000000000002</v>
      </c>
      <c r="I202" s="229"/>
      <c r="J202" s="224"/>
      <c r="K202" s="224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129</v>
      </c>
      <c r="AU202" s="234" t="s">
        <v>79</v>
      </c>
      <c r="AV202" s="13" t="s">
        <v>79</v>
      </c>
      <c r="AW202" s="13" t="s">
        <v>31</v>
      </c>
      <c r="AX202" s="13" t="s">
        <v>69</v>
      </c>
      <c r="AY202" s="234" t="s">
        <v>118</v>
      </c>
    </row>
    <row r="203" s="13" customFormat="1">
      <c r="A203" s="13"/>
      <c r="B203" s="223"/>
      <c r="C203" s="224"/>
      <c r="D203" s="225" t="s">
        <v>129</v>
      </c>
      <c r="E203" s="226" t="s">
        <v>19</v>
      </c>
      <c r="F203" s="227" t="s">
        <v>297</v>
      </c>
      <c r="G203" s="224"/>
      <c r="H203" s="228">
        <v>-7.3799999999999999</v>
      </c>
      <c r="I203" s="229"/>
      <c r="J203" s="224"/>
      <c r="K203" s="224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129</v>
      </c>
      <c r="AU203" s="234" t="s">
        <v>79</v>
      </c>
      <c r="AV203" s="13" t="s">
        <v>79</v>
      </c>
      <c r="AW203" s="13" t="s">
        <v>31</v>
      </c>
      <c r="AX203" s="13" t="s">
        <v>69</v>
      </c>
      <c r="AY203" s="234" t="s">
        <v>118</v>
      </c>
    </row>
    <row r="204" s="13" customFormat="1">
      <c r="A204" s="13"/>
      <c r="B204" s="223"/>
      <c r="C204" s="224"/>
      <c r="D204" s="225" t="s">
        <v>129</v>
      </c>
      <c r="E204" s="226" t="s">
        <v>19</v>
      </c>
      <c r="F204" s="227" t="s">
        <v>298</v>
      </c>
      <c r="G204" s="224"/>
      <c r="H204" s="228">
        <v>9.2400000000000002</v>
      </c>
      <c r="I204" s="229"/>
      <c r="J204" s="224"/>
      <c r="K204" s="224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129</v>
      </c>
      <c r="AU204" s="234" t="s">
        <v>79</v>
      </c>
      <c r="AV204" s="13" t="s">
        <v>79</v>
      </c>
      <c r="AW204" s="13" t="s">
        <v>31</v>
      </c>
      <c r="AX204" s="13" t="s">
        <v>69</v>
      </c>
      <c r="AY204" s="234" t="s">
        <v>118</v>
      </c>
    </row>
    <row r="205" s="13" customFormat="1">
      <c r="A205" s="13"/>
      <c r="B205" s="223"/>
      <c r="C205" s="224"/>
      <c r="D205" s="225" t="s">
        <v>129</v>
      </c>
      <c r="E205" s="226" t="s">
        <v>19</v>
      </c>
      <c r="F205" s="227" t="s">
        <v>299</v>
      </c>
      <c r="G205" s="224"/>
      <c r="H205" s="228">
        <v>32.058</v>
      </c>
      <c r="I205" s="229"/>
      <c r="J205" s="224"/>
      <c r="K205" s="224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129</v>
      </c>
      <c r="AU205" s="234" t="s">
        <v>79</v>
      </c>
      <c r="AV205" s="13" t="s">
        <v>79</v>
      </c>
      <c r="AW205" s="13" t="s">
        <v>31</v>
      </c>
      <c r="AX205" s="13" t="s">
        <v>69</v>
      </c>
      <c r="AY205" s="234" t="s">
        <v>118</v>
      </c>
    </row>
    <row r="206" s="13" customFormat="1">
      <c r="A206" s="13"/>
      <c r="B206" s="223"/>
      <c r="C206" s="224"/>
      <c r="D206" s="225" t="s">
        <v>129</v>
      </c>
      <c r="E206" s="226" t="s">
        <v>19</v>
      </c>
      <c r="F206" s="227" t="s">
        <v>300</v>
      </c>
      <c r="G206" s="224"/>
      <c r="H206" s="228">
        <v>-4.0999999999999996</v>
      </c>
      <c r="I206" s="229"/>
      <c r="J206" s="224"/>
      <c r="K206" s="224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129</v>
      </c>
      <c r="AU206" s="234" t="s">
        <v>79</v>
      </c>
      <c r="AV206" s="13" t="s">
        <v>79</v>
      </c>
      <c r="AW206" s="13" t="s">
        <v>31</v>
      </c>
      <c r="AX206" s="13" t="s">
        <v>69</v>
      </c>
      <c r="AY206" s="234" t="s">
        <v>118</v>
      </c>
    </row>
    <row r="207" s="13" customFormat="1">
      <c r="A207" s="13"/>
      <c r="B207" s="223"/>
      <c r="C207" s="224"/>
      <c r="D207" s="225" t="s">
        <v>129</v>
      </c>
      <c r="E207" s="226" t="s">
        <v>19</v>
      </c>
      <c r="F207" s="227" t="s">
        <v>301</v>
      </c>
      <c r="G207" s="224"/>
      <c r="H207" s="228">
        <v>5.1479999999999997</v>
      </c>
      <c r="I207" s="229"/>
      <c r="J207" s="224"/>
      <c r="K207" s="224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129</v>
      </c>
      <c r="AU207" s="234" t="s">
        <v>79</v>
      </c>
      <c r="AV207" s="13" t="s">
        <v>79</v>
      </c>
      <c r="AW207" s="13" t="s">
        <v>31</v>
      </c>
      <c r="AX207" s="13" t="s">
        <v>69</v>
      </c>
      <c r="AY207" s="234" t="s">
        <v>118</v>
      </c>
    </row>
    <row r="208" s="14" customFormat="1">
      <c r="A208" s="14"/>
      <c r="B208" s="238"/>
      <c r="C208" s="239"/>
      <c r="D208" s="225" t="s">
        <v>129</v>
      </c>
      <c r="E208" s="240" t="s">
        <v>19</v>
      </c>
      <c r="F208" s="241" t="s">
        <v>302</v>
      </c>
      <c r="G208" s="239"/>
      <c r="H208" s="242">
        <v>74.204999999999998</v>
      </c>
      <c r="I208" s="243"/>
      <c r="J208" s="239"/>
      <c r="K208" s="239"/>
      <c r="L208" s="244"/>
      <c r="M208" s="245"/>
      <c r="N208" s="246"/>
      <c r="O208" s="246"/>
      <c r="P208" s="246"/>
      <c r="Q208" s="246"/>
      <c r="R208" s="246"/>
      <c r="S208" s="246"/>
      <c r="T208" s="24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8" t="s">
        <v>129</v>
      </c>
      <c r="AU208" s="248" t="s">
        <v>79</v>
      </c>
      <c r="AV208" s="14" t="s">
        <v>125</v>
      </c>
      <c r="AW208" s="14" t="s">
        <v>31</v>
      </c>
      <c r="AX208" s="14" t="s">
        <v>77</v>
      </c>
      <c r="AY208" s="248" t="s">
        <v>118</v>
      </c>
    </row>
    <row r="209" s="2" customFormat="1" ht="16.5" customHeight="1">
      <c r="A209" s="39"/>
      <c r="B209" s="40"/>
      <c r="C209" s="205" t="s">
        <v>442</v>
      </c>
      <c r="D209" s="205" t="s">
        <v>120</v>
      </c>
      <c r="E209" s="206" t="s">
        <v>443</v>
      </c>
      <c r="F209" s="207" t="s">
        <v>444</v>
      </c>
      <c r="G209" s="208" t="s">
        <v>123</v>
      </c>
      <c r="H209" s="209">
        <v>70.028999999999996</v>
      </c>
      <c r="I209" s="210"/>
      <c r="J209" s="211">
        <f>ROUND(I209*H209,2)</f>
        <v>0</v>
      </c>
      <c r="K209" s="207" t="s">
        <v>124</v>
      </c>
      <c r="L209" s="45"/>
      <c r="M209" s="212" t="s">
        <v>19</v>
      </c>
      <c r="N209" s="213" t="s">
        <v>40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208</v>
      </c>
      <c r="AT209" s="216" t="s">
        <v>120</v>
      </c>
      <c r="AU209" s="216" t="s">
        <v>79</v>
      </c>
      <c r="AY209" s="18" t="s">
        <v>118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77</v>
      </c>
      <c r="BK209" s="217">
        <f>ROUND(I209*H209,2)</f>
        <v>0</v>
      </c>
      <c r="BL209" s="18" t="s">
        <v>208</v>
      </c>
      <c r="BM209" s="216" t="s">
        <v>445</v>
      </c>
    </row>
    <row r="210" s="2" customFormat="1">
      <c r="A210" s="39"/>
      <c r="B210" s="40"/>
      <c r="C210" s="41"/>
      <c r="D210" s="218" t="s">
        <v>127</v>
      </c>
      <c r="E210" s="41"/>
      <c r="F210" s="219" t="s">
        <v>446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127</v>
      </c>
      <c r="AU210" s="18" t="s">
        <v>79</v>
      </c>
    </row>
    <row r="211" s="13" customFormat="1">
      <c r="A211" s="13"/>
      <c r="B211" s="223"/>
      <c r="C211" s="224"/>
      <c r="D211" s="225" t="s">
        <v>129</v>
      </c>
      <c r="E211" s="226" t="s">
        <v>19</v>
      </c>
      <c r="F211" s="227" t="s">
        <v>296</v>
      </c>
      <c r="G211" s="224"/>
      <c r="H211" s="228">
        <v>35.063000000000002</v>
      </c>
      <c r="I211" s="229"/>
      <c r="J211" s="224"/>
      <c r="K211" s="224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129</v>
      </c>
      <c r="AU211" s="234" t="s">
        <v>79</v>
      </c>
      <c r="AV211" s="13" t="s">
        <v>79</v>
      </c>
      <c r="AW211" s="13" t="s">
        <v>31</v>
      </c>
      <c r="AX211" s="13" t="s">
        <v>69</v>
      </c>
      <c r="AY211" s="234" t="s">
        <v>118</v>
      </c>
    </row>
    <row r="212" s="13" customFormat="1">
      <c r="A212" s="13"/>
      <c r="B212" s="223"/>
      <c r="C212" s="224"/>
      <c r="D212" s="225" t="s">
        <v>129</v>
      </c>
      <c r="E212" s="226" t="s">
        <v>19</v>
      </c>
      <c r="F212" s="227" t="s">
        <v>297</v>
      </c>
      <c r="G212" s="224"/>
      <c r="H212" s="228">
        <v>-7.3799999999999999</v>
      </c>
      <c r="I212" s="229"/>
      <c r="J212" s="224"/>
      <c r="K212" s="224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129</v>
      </c>
      <c r="AU212" s="234" t="s">
        <v>79</v>
      </c>
      <c r="AV212" s="13" t="s">
        <v>79</v>
      </c>
      <c r="AW212" s="13" t="s">
        <v>31</v>
      </c>
      <c r="AX212" s="13" t="s">
        <v>69</v>
      </c>
      <c r="AY212" s="234" t="s">
        <v>118</v>
      </c>
    </row>
    <row r="213" s="13" customFormat="1">
      <c r="A213" s="13"/>
      <c r="B213" s="223"/>
      <c r="C213" s="224"/>
      <c r="D213" s="225" t="s">
        <v>129</v>
      </c>
      <c r="E213" s="226" t="s">
        <v>19</v>
      </c>
      <c r="F213" s="227" t="s">
        <v>298</v>
      </c>
      <c r="G213" s="224"/>
      <c r="H213" s="228">
        <v>9.2400000000000002</v>
      </c>
      <c r="I213" s="229"/>
      <c r="J213" s="224"/>
      <c r="K213" s="224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129</v>
      </c>
      <c r="AU213" s="234" t="s">
        <v>79</v>
      </c>
      <c r="AV213" s="13" t="s">
        <v>79</v>
      </c>
      <c r="AW213" s="13" t="s">
        <v>31</v>
      </c>
      <c r="AX213" s="13" t="s">
        <v>69</v>
      </c>
      <c r="AY213" s="234" t="s">
        <v>118</v>
      </c>
    </row>
    <row r="214" s="13" customFormat="1">
      <c r="A214" s="13"/>
      <c r="B214" s="223"/>
      <c r="C214" s="224"/>
      <c r="D214" s="225" t="s">
        <v>129</v>
      </c>
      <c r="E214" s="226" t="s">
        <v>19</v>
      </c>
      <c r="F214" s="227" t="s">
        <v>299</v>
      </c>
      <c r="G214" s="224"/>
      <c r="H214" s="228">
        <v>32.058</v>
      </c>
      <c r="I214" s="229"/>
      <c r="J214" s="224"/>
      <c r="K214" s="224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129</v>
      </c>
      <c r="AU214" s="234" t="s">
        <v>79</v>
      </c>
      <c r="AV214" s="13" t="s">
        <v>79</v>
      </c>
      <c r="AW214" s="13" t="s">
        <v>31</v>
      </c>
      <c r="AX214" s="13" t="s">
        <v>69</v>
      </c>
      <c r="AY214" s="234" t="s">
        <v>118</v>
      </c>
    </row>
    <row r="215" s="13" customFormat="1">
      <c r="A215" s="13"/>
      <c r="B215" s="223"/>
      <c r="C215" s="224"/>
      <c r="D215" s="225" t="s">
        <v>129</v>
      </c>
      <c r="E215" s="226" t="s">
        <v>19</v>
      </c>
      <c r="F215" s="227" t="s">
        <v>300</v>
      </c>
      <c r="G215" s="224"/>
      <c r="H215" s="228">
        <v>-4.0999999999999996</v>
      </c>
      <c r="I215" s="229"/>
      <c r="J215" s="224"/>
      <c r="K215" s="224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129</v>
      </c>
      <c r="AU215" s="234" t="s">
        <v>79</v>
      </c>
      <c r="AV215" s="13" t="s">
        <v>79</v>
      </c>
      <c r="AW215" s="13" t="s">
        <v>31</v>
      </c>
      <c r="AX215" s="13" t="s">
        <v>69</v>
      </c>
      <c r="AY215" s="234" t="s">
        <v>118</v>
      </c>
    </row>
    <row r="216" s="13" customFormat="1">
      <c r="A216" s="13"/>
      <c r="B216" s="223"/>
      <c r="C216" s="224"/>
      <c r="D216" s="225" t="s">
        <v>129</v>
      </c>
      <c r="E216" s="226" t="s">
        <v>19</v>
      </c>
      <c r="F216" s="227" t="s">
        <v>301</v>
      </c>
      <c r="G216" s="224"/>
      <c r="H216" s="228">
        <v>5.1479999999999997</v>
      </c>
      <c r="I216" s="229"/>
      <c r="J216" s="224"/>
      <c r="K216" s="224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129</v>
      </c>
      <c r="AU216" s="234" t="s">
        <v>79</v>
      </c>
      <c r="AV216" s="13" t="s">
        <v>79</v>
      </c>
      <c r="AW216" s="13" t="s">
        <v>31</v>
      </c>
      <c r="AX216" s="13" t="s">
        <v>69</v>
      </c>
      <c r="AY216" s="234" t="s">
        <v>118</v>
      </c>
    </row>
    <row r="217" s="14" customFormat="1">
      <c r="A217" s="14"/>
      <c r="B217" s="238"/>
      <c r="C217" s="239"/>
      <c r="D217" s="225" t="s">
        <v>129</v>
      </c>
      <c r="E217" s="240" t="s">
        <v>19</v>
      </c>
      <c r="F217" s="241" t="s">
        <v>302</v>
      </c>
      <c r="G217" s="239"/>
      <c r="H217" s="242">
        <v>70.028999999999996</v>
      </c>
      <c r="I217" s="243"/>
      <c r="J217" s="239"/>
      <c r="K217" s="239"/>
      <c r="L217" s="244"/>
      <c r="M217" s="245"/>
      <c r="N217" s="246"/>
      <c r="O217" s="246"/>
      <c r="P217" s="246"/>
      <c r="Q217" s="246"/>
      <c r="R217" s="246"/>
      <c r="S217" s="246"/>
      <c r="T217" s="24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8" t="s">
        <v>129</v>
      </c>
      <c r="AU217" s="248" t="s">
        <v>79</v>
      </c>
      <c r="AV217" s="14" t="s">
        <v>125</v>
      </c>
      <c r="AW217" s="14" t="s">
        <v>31</v>
      </c>
      <c r="AX217" s="14" t="s">
        <v>77</v>
      </c>
      <c r="AY217" s="248" t="s">
        <v>118</v>
      </c>
    </row>
    <row r="218" s="2" customFormat="1" ht="16.5" customHeight="1">
      <c r="A218" s="39"/>
      <c r="B218" s="40"/>
      <c r="C218" s="205" t="s">
        <v>447</v>
      </c>
      <c r="D218" s="205" t="s">
        <v>120</v>
      </c>
      <c r="E218" s="206" t="s">
        <v>448</v>
      </c>
      <c r="F218" s="207" t="s">
        <v>449</v>
      </c>
      <c r="G218" s="208" t="s">
        <v>123</v>
      </c>
      <c r="H218" s="209">
        <v>9.1500000000000004</v>
      </c>
      <c r="I218" s="210"/>
      <c r="J218" s="211">
        <f>ROUND(I218*H218,2)</f>
        <v>0</v>
      </c>
      <c r="K218" s="207" t="s">
        <v>124</v>
      </c>
      <c r="L218" s="45"/>
      <c r="M218" s="212" t="s">
        <v>19</v>
      </c>
      <c r="N218" s="213" t="s">
        <v>40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3.0000000000000001E-05</v>
      </c>
      <c r="T218" s="215">
        <f>S218*H218</f>
        <v>0.0002745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208</v>
      </c>
      <c r="AT218" s="216" t="s">
        <v>120</v>
      </c>
      <c r="AU218" s="216" t="s">
        <v>79</v>
      </c>
      <c r="AY218" s="18" t="s">
        <v>118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77</v>
      </c>
      <c r="BK218" s="217">
        <f>ROUND(I218*H218,2)</f>
        <v>0</v>
      </c>
      <c r="BL218" s="18" t="s">
        <v>208</v>
      </c>
      <c r="BM218" s="216" t="s">
        <v>450</v>
      </c>
    </row>
    <row r="219" s="2" customFormat="1">
      <c r="A219" s="39"/>
      <c r="B219" s="40"/>
      <c r="C219" s="41"/>
      <c r="D219" s="218" t="s">
        <v>127</v>
      </c>
      <c r="E219" s="41"/>
      <c r="F219" s="219" t="s">
        <v>451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127</v>
      </c>
      <c r="AU219" s="18" t="s">
        <v>79</v>
      </c>
    </row>
    <row r="220" s="13" customFormat="1">
      <c r="A220" s="13"/>
      <c r="B220" s="223"/>
      <c r="C220" s="224"/>
      <c r="D220" s="225" t="s">
        <v>129</v>
      </c>
      <c r="E220" s="226" t="s">
        <v>19</v>
      </c>
      <c r="F220" s="227" t="s">
        <v>341</v>
      </c>
      <c r="G220" s="224"/>
      <c r="H220" s="228">
        <v>9.1500000000000004</v>
      </c>
      <c r="I220" s="229"/>
      <c r="J220" s="224"/>
      <c r="K220" s="224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129</v>
      </c>
      <c r="AU220" s="234" t="s">
        <v>79</v>
      </c>
      <c r="AV220" s="13" t="s">
        <v>79</v>
      </c>
      <c r="AW220" s="13" t="s">
        <v>31</v>
      </c>
      <c r="AX220" s="13" t="s">
        <v>77</v>
      </c>
      <c r="AY220" s="234" t="s">
        <v>118</v>
      </c>
    </row>
    <row r="221" s="2" customFormat="1" ht="16.5" customHeight="1">
      <c r="A221" s="39"/>
      <c r="B221" s="40"/>
      <c r="C221" s="249" t="s">
        <v>452</v>
      </c>
      <c r="D221" s="249" t="s">
        <v>326</v>
      </c>
      <c r="E221" s="250" t="s">
        <v>453</v>
      </c>
      <c r="F221" s="251" t="s">
        <v>454</v>
      </c>
      <c r="G221" s="252" t="s">
        <v>123</v>
      </c>
      <c r="H221" s="253">
        <v>9.6080000000000005</v>
      </c>
      <c r="I221" s="254"/>
      <c r="J221" s="255">
        <f>ROUND(I221*H221,2)</f>
        <v>0</v>
      </c>
      <c r="K221" s="251" t="s">
        <v>124</v>
      </c>
      <c r="L221" s="256"/>
      <c r="M221" s="257" t="s">
        <v>19</v>
      </c>
      <c r="N221" s="258" t="s">
        <v>40</v>
      </c>
      <c r="O221" s="85"/>
      <c r="P221" s="214">
        <f>O221*H221</f>
        <v>0</v>
      </c>
      <c r="Q221" s="214">
        <v>4.0000000000000003E-05</v>
      </c>
      <c r="R221" s="214">
        <f>Q221*H221</f>
        <v>0.00038432000000000006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375</v>
      </c>
      <c r="AT221" s="216" t="s">
        <v>326</v>
      </c>
      <c r="AU221" s="216" t="s">
        <v>79</v>
      </c>
      <c r="AY221" s="18" t="s">
        <v>118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77</v>
      </c>
      <c r="BK221" s="217">
        <f>ROUND(I221*H221,2)</f>
        <v>0</v>
      </c>
      <c r="BL221" s="18" t="s">
        <v>208</v>
      </c>
      <c r="BM221" s="216" t="s">
        <v>455</v>
      </c>
    </row>
    <row r="222" s="13" customFormat="1">
      <c r="A222" s="13"/>
      <c r="B222" s="223"/>
      <c r="C222" s="224"/>
      <c r="D222" s="225" t="s">
        <v>129</v>
      </c>
      <c r="E222" s="224"/>
      <c r="F222" s="227" t="s">
        <v>456</v>
      </c>
      <c r="G222" s="224"/>
      <c r="H222" s="228">
        <v>9.6080000000000005</v>
      </c>
      <c r="I222" s="229"/>
      <c r="J222" s="224"/>
      <c r="K222" s="224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129</v>
      </c>
      <c r="AU222" s="234" t="s">
        <v>79</v>
      </c>
      <c r="AV222" s="13" t="s">
        <v>79</v>
      </c>
      <c r="AW222" s="13" t="s">
        <v>4</v>
      </c>
      <c r="AX222" s="13" t="s">
        <v>77</v>
      </c>
      <c r="AY222" s="234" t="s">
        <v>118</v>
      </c>
    </row>
    <row r="223" s="2" customFormat="1" ht="16.5" customHeight="1">
      <c r="A223" s="39"/>
      <c r="B223" s="40"/>
      <c r="C223" s="249" t="s">
        <v>457</v>
      </c>
      <c r="D223" s="249" t="s">
        <v>326</v>
      </c>
      <c r="E223" s="250" t="s">
        <v>458</v>
      </c>
      <c r="F223" s="251" t="s">
        <v>459</v>
      </c>
      <c r="G223" s="252" t="s">
        <v>190</v>
      </c>
      <c r="H223" s="253">
        <v>13.725</v>
      </c>
      <c r="I223" s="254"/>
      <c r="J223" s="255">
        <f>ROUND(I223*H223,2)</f>
        <v>0</v>
      </c>
      <c r="K223" s="251" t="s">
        <v>124</v>
      </c>
      <c r="L223" s="256"/>
      <c r="M223" s="257" t="s">
        <v>19</v>
      </c>
      <c r="N223" s="258" t="s">
        <v>40</v>
      </c>
      <c r="O223" s="85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375</v>
      </c>
      <c r="AT223" s="216" t="s">
        <v>326</v>
      </c>
      <c r="AU223" s="216" t="s">
        <v>79</v>
      </c>
      <c r="AY223" s="18" t="s">
        <v>118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77</v>
      </c>
      <c r="BK223" s="217">
        <f>ROUND(I223*H223,2)</f>
        <v>0</v>
      </c>
      <c r="BL223" s="18" t="s">
        <v>208</v>
      </c>
      <c r="BM223" s="216" t="s">
        <v>460</v>
      </c>
    </row>
    <row r="224" s="13" customFormat="1">
      <c r="A224" s="13"/>
      <c r="B224" s="223"/>
      <c r="C224" s="224"/>
      <c r="D224" s="225" t="s">
        <v>129</v>
      </c>
      <c r="E224" s="224"/>
      <c r="F224" s="227" t="s">
        <v>461</v>
      </c>
      <c r="G224" s="224"/>
      <c r="H224" s="228">
        <v>13.725</v>
      </c>
      <c r="I224" s="229"/>
      <c r="J224" s="224"/>
      <c r="K224" s="224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129</v>
      </c>
      <c r="AU224" s="234" t="s">
        <v>79</v>
      </c>
      <c r="AV224" s="13" t="s">
        <v>79</v>
      </c>
      <c r="AW224" s="13" t="s">
        <v>4</v>
      </c>
      <c r="AX224" s="13" t="s">
        <v>77</v>
      </c>
      <c r="AY224" s="234" t="s">
        <v>118</v>
      </c>
    </row>
    <row r="225" s="2" customFormat="1" ht="16.5" customHeight="1">
      <c r="A225" s="39"/>
      <c r="B225" s="40"/>
      <c r="C225" s="205" t="s">
        <v>462</v>
      </c>
      <c r="D225" s="205" t="s">
        <v>120</v>
      </c>
      <c r="E225" s="206" t="s">
        <v>463</v>
      </c>
      <c r="F225" s="207" t="s">
        <v>464</v>
      </c>
      <c r="G225" s="208" t="s">
        <v>123</v>
      </c>
      <c r="H225" s="209">
        <v>74.204999999999998</v>
      </c>
      <c r="I225" s="210"/>
      <c r="J225" s="211">
        <f>ROUND(I225*H225,2)</f>
        <v>0</v>
      </c>
      <c r="K225" s="207" t="s">
        <v>124</v>
      </c>
      <c r="L225" s="45"/>
      <c r="M225" s="212" t="s">
        <v>19</v>
      </c>
      <c r="N225" s="213" t="s">
        <v>40</v>
      </c>
      <c r="O225" s="85"/>
      <c r="P225" s="214">
        <f>O225*H225</f>
        <v>0</v>
      </c>
      <c r="Q225" s="214">
        <v>0.00021000000000000001</v>
      </c>
      <c r="R225" s="214">
        <f>Q225*H225</f>
        <v>0.015583050000000001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208</v>
      </c>
      <c r="AT225" s="216" t="s">
        <v>120</v>
      </c>
      <c r="AU225" s="216" t="s">
        <v>79</v>
      </c>
      <c r="AY225" s="18" t="s">
        <v>118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77</v>
      </c>
      <c r="BK225" s="217">
        <f>ROUND(I225*H225,2)</f>
        <v>0</v>
      </c>
      <c r="BL225" s="18" t="s">
        <v>208</v>
      </c>
      <c r="BM225" s="216" t="s">
        <v>465</v>
      </c>
    </row>
    <row r="226" s="2" customFormat="1">
      <c r="A226" s="39"/>
      <c r="B226" s="40"/>
      <c r="C226" s="41"/>
      <c r="D226" s="218" t="s">
        <v>127</v>
      </c>
      <c r="E226" s="41"/>
      <c r="F226" s="219" t="s">
        <v>466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127</v>
      </c>
      <c r="AU226" s="18" t="s">
        <v>79</v>
      </c>
    </row>
    <row r="227" s="13" customFormat="1">
      <c r="A227" s="13"/>
      <c r="B227" s="223"/>
      <c r="C227" s="224"/>
      <c r="D227" s="225" t="s">
        <v>129</v>
      </c>
      <c r="E227" s="226" t="s">
        <v>19</v>
      </c>
      <c r="F227" s="227" t="s">
        <v>291</v>
      </c>
      <c r="G227" s="224"/>
      <c r="H227" s="228">
        <v>4.1760000000000002</v>
      </c>
      <c r="I227" s="229"/>
      <c r="J227" s="224"/>
      <c r="K227" s="224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129</v>
      </c>
      <c r="AU227" s="234" t="s">
        <v>79</v>
      </c>
      <c r="AV227" s="13" t="s">
        <v>79</v>
      </c>
      <c r="AW227" s="13" t="s">
        <v>31</v>
      </c>
      <c r="AX227" s="13" t="s">
        <v>69</v>
      </c>
      <c r="AY227" s="234" t="s">
        <v>118</v>
      </c>
    </row>
    <row r="228" s="13" customFormat="1">
      <c r="A228" s="13"/>
      <c r="B228" s="223"/>
      <c r="C228" s="224"/>
      <c r="D228" s="225" t="s">
        <v>129</v>
      </c>
      <c r="E228" s="226" t="s">
        <v>19</v>
      </c>
      <c r="F228" s="227" t="s">
        <v>296</v>
      </c>
      <c r="G228" s="224"/>
      <c r="H228" s="228">
        <v>35.063000000000002</v>
      </c>
      <c r="I228" s="229"/>
      <c r="J228" s="224"/>
      <c r="K228" s="224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129</v>
      </c>
      <c r="AU228" s="234" t="s">
        <v>79</v>
      </c>
      <c r="AV228" s="13" t="s">
        <v>79</v>
      </c>
      <c r="AW228" s="13" t="s">
        <v>31</v>
      </c>
      <c r="AX228" s="13" t="s">
        <v>69</v>
      </c>
      <c r="AY228" s="234" t="s">
        <v>118</v>
      </c>
    </row>
    <row r="229" s="13" customFormat="1">
      <c r="A229" s="13"/>
      <c r="B229" s="223"/>
      <c r="C229" s="224"/>
      <c r="D229" s="225" t="s">
        <v>129</v>
      </c>
      <c r="E229" s="226" t="s">
        <v>19</v>
      </c>
      <c r="F229" s="227" t="s">
        <v>297</v>
      </c>
      <c r="G229" s="224"/>
      <c r="H229" s="228">
        <v>-7.3799999999999999</v>
      </c>
      <c r="I229" s="229"/>
      <c r="J229" s="224"/>
      <c r="K229" s="224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129</v>
      </c>
      <c r="AU229" s="234" t="s">
        <v>79</v>
      </c>
      <c r="AV229" s="13" t="s">
        <v>79</v>
      </c>
      <c r="AW229" s="13" t="s">
        <v>31</v>
      </c>
      <c r="AX229" s="13" t="s">
        <v>69</v>
      </c>
      <c r="AY229" s="234" t="s">
        <v>118</v>
      </c>
    </row>
    <row r="230" s="13" customFormat="1">
      <c r="A230" s="13"/>
      <c r="B230" s="223"/>
      <c r="C230" s="224"/>
      <c r="D230" s="225" t="s">
        <v>129</v>
      </c>
      <c r="E230" s="226" t="s">
        <v>19</v>
      </c>
      <c r="F230" s="227" t="s">
        <v>298</v>
      </c>
      <c r="G230" s="224"/>
      <c r="H230" s="228">
        <v>9.2400000000000002</v>
      </c>
      <c r="I230" s="229"/>
      <c r="J230" s="224"/>
      <c r="K230" s="224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129</v>
      </c>
      <c r="AU230" s="234" t="s">
        <v>79</v>
      </c>
      <c r="AV230" s="13" t="s">
        <v>79</v>
      </c>
      <c r="AW230" s="13" t="s">
        <v>31</v>
      </c>
      <c r="AX230" s="13" t="s">
        <v>69</v>
      </c>
      <c r="AY230" s="234" t="s">
        <v>118</v>
      </c>
    </row>
    <row r="231" s="13" customFormat="1">
      <c r="A231" s="13"/>
      <c r="B231" s="223"/>
      <c r="C231" s="224"/>
      <c r="D231" s="225" t="s">
        <v>129</v>
      </c>
      <c r="E231" s="226" t="s">
        <v>19</v>
      </c>
      <c r="F231" s="227" t="s">
        <v>299</v>
      </c>
      <c r="G231" s="224"/>
      <c r="H231" s="228">
        <v>32.058</v>
      </c>
      <c r="I231" s="229"/>
      <c r="J231" s="224"/>
      <c r="K231" s="224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129</v>
      </c>
      <c r="AU231" s="234" t="s">
        <v>79</v>
      </c>
      <c r="AV231" s="13" t="s">
        <v>79</v>
      </c>
      <c r="AW231" s="13" t="s">
        <v>31</v>
      </c>
      <c r="AX231" s="13" t="s">
        <v>69</v>
      </c>
      <c r="AY231" s="234" t="s">
        <v>118</v>
      </c>
    </row>
    <row r="232" s="13" customFormat="1">
      <c r="A232" s="13"/>
      <c r="B232" s="223"/>
      <c r="C232" s="224"/>
      <c r="D232" s="225" t="s">
        <v>129</v>
      </c>
      <c r="E232" s="226" t="s">
        <v>19</v>
      </c>
      <c r="F232" s="227" t="s">
        <v>300</v>
      </c>
      <c r="G232" s="224"/>
      <c r="H232" s="228">
        <v>-4.0999999999999996</v>
      </c>
      <c r="I232" s="229"/>
      <c r="J232" s="224"/>
      <c r="K232" s="224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129</v>
      </c>
      <c r="AU232" s="234" t="s">
        <v>79</v>
      </c>
      <c r="AV232" s="13" t="s">
        <v>79</v>
      </c>
      <c r="AW232" s="13" t="s">
        <v>31</v>
      </c>
      <c r="AX232" s="13" t="s">
        <v>69</v>
      </c>
      <c r="AY232" s="234" t="s">
        <v>118</v>
      </c>
    </row>
    <row r="233" s="13" customFormat="1">
      <c r="A233" s="13"/>
      <c r="B233" s="223"/>
      <c r="C233" s="224"/>
      <c r="D233" s="225" t="s">
        <v>129</v>
      </c>
      <c r="E233" s="226" t="s">
        <v>19</v>
      </c>
      <c r="F233" s="227" t="s">
        <v>301</v>
      </c>
      <c r="G233" s="224"/>
      <c r="H233" s="228">
        <v>5.1479999999999997</v>
      </c>
      <c r="I233" s="229"/>
      <c r="J233" s="224"/>
      <c r="K233" s="224"/>
      <c r="L233" s="230"/>
      <c r="M233" s="231"/>
      <c r="N233" s="232"/>
      <c r="O233" s="232"/>
      <c r="P233" s="232"/>
      <c r="Q233" s="232"/>
      <c r="R233" s="232"/>
      <c r="S233" s="232"/>
      <c r="T233" s="23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4" t="s">
        <v>129</v>
      </c>
      <c r="AU233" s="234" t="s">
        <v>79</v>
      </c>
      <c r="AV233" s="13" t="s">
        <v>79</v>
      </c>
      <c r="AW233" s="13" t="s">
        <v>31</v>
      </c>
      <c r="AX233" s="13" t="s">
        <v>69</v>
      </c>
      <c r="AY233" s="234" t="s">
        <v>118</v>
      </c>
    </row>
    <row r="234" s="14" customFormat="1">
      <c r="A234" s="14"/>
      <c r="B234" s="238"/>
      <c r="C234" s="239"/>
      <c r="D234" s="225" t="s">
        <v>129</v>
      </c>
      <c r="E234" s="240" t="s">
        <v>19</v>
      </c>
      <c r="F234" s="241" t="s">
        <v>302</v>
      </c>
      <c r="G234" s="239"/>
      <c r="H234" s="242">
        <v>74.204999999999998</v>
      </c>
      <c r="I234" s="243"/>
      <c r="J234" s="239"/>
      <c r="K234" s="239"/>
      <c r="L234" s="244"/>
      <c r="M234" s="245"/>
      <c r="N234" s="246"/>
      <c r="O234" s="246"/>
      <c r="P234" s="246"/>
      <c r="Q234" s="246"/>
      <c r="R234" s="246"/>
      <c r="S234" s="246"/>
      <c r="T234" s="24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8" t="s">
        <v>129</v>
      </c>
      <c r="AU234" s="248" t="s">
        <v>79</v>
      </c>
      <c r="AV234" s="14" t="s">
        <v>125</v>
      </c>
      <c r="AW234" s="14" t="s">
        <v>31</v>
      </c>
      <c r="AX234" s="14" t="s">
        <v>77</v>
      </c>
      <c r="AY234" s="248" t="s">
        <v>118</v>
      </c>
    </row>
    <row r="235" s="2" customFormat="1" ht="24.15" customHeight="1">
      <c r="A235" s="39"/>
      <c r="B235" s="40"/>
      <c r="C235" s="205" t="s">
        <v>467</v>
      </c>
      <c r="D235" s="205" t="s">
        <v>120</v>
      </c>
      <c r="E235" s="206" t="s">
        <v>468</v>
      </c>
      <c r="F235" s="207" t="s">
        <v>469</v>
      </c>
      <c r="G235" s="208" t="s">
        <v>123</v>
      </c>
      <c r="H235" s="209">
        <v>74.204999999999998</v>
      </c>
      <c r="I235" s="210"/>
      <c r="J235" s="211">
        <f>ROUND(I235*H235,2)</f>
        <v>0</v>
      </c>
      <c r="K235" s="207" t="s">
        <v>124</v>
      </c>
      <c r="L235" s="45"/>
      <c r="M235" s="212" t="s">
        <v>19</v>
      </c>
      <c r="N235" s="213" t="s">
        <v>40</v>
      </c>
      <c r="O235" s="85"/>
      <c r="P235" s="214">
        <f>O235*H235</f>
        <v>0</v>
      </c>
      <c r="Q235" s="214">
        <v>0.00010000000000000001</v>
      </c>
      <c r="R235" s="214">
        <f>Q235*H235</f>
        <v>0.0074205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208</v>
      </c>
      <c r="AT235" s="216" t="s">
        <v>120</v>
      </c>
      <c r="AU235" s="216" t="s">
        <v>79</v>
      </c>
      <c r="AY235" s="18" t="s">
        <v>118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77</v>
      </c>
      <c r="BK235" s="217">
        <f>ROUND(I235*H235,2)</f>
        <v>0</v>
      </c>
      <c r="BL235" s="18" t="s">
        <v>208</v>
      </c>
      <c r="BM235" s="216" t="s">
        <v>470</v>
      </c>
    </row>
    <row r="236" s="2" customFormat="1">
      <c r="A236" s="39"/>
      <c r="B236" s="40"/>
      <c r="C236" s="41"/>
      <c r="D236" s="218" t="s">
        <v>127</v>
      </c>
      <c r="E236" s="41"/>
      <c r="F236" s="219" t="s">
        <v>471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127</v>
      </c>
      <c r="AU236" s="18" t="s">
        <v>79</v>
      </c>
    </row>
    <row r="237" s="13" customFormat="1">
      <c r="A237" s="13"/>
      <c r="B237" s="223"/>
      <c r="C237" s="224"/>
      <c r="D237" s="225" t="s">
        <v>129</v>
      </c>
      <c r="E237" s="226" t="s">
        <v>19</v>
      </c>
      <c r="F237" s="227" t="s">
        <v>291</v>
      </c>
      <c r="G237" s="224"/>
      <c r="H237" s="228">
        <v>4.1760000000000002</v>
      </c>
      <c r="I237" s="229"/>
      <c r="J237" s="224"/>
      <c r="K237" s="224"/>
      <c r="L237" s="230"/>
      <c r="M237" s="231"/>
      <c r="N237" s="232"/>
      <c r="O237" s="232"/>
      <c r="P237" s="232"/>
      <c r="Q237" s="232"/>
      <c r="R237" s="232"/>
      <c r="S237" s="232"/>
      <c r="T237" s="23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4" t="s">
        <v>129</v>
      </c>
      <c r="AU237" s="234" t="s">
        <v>79</v>
      </c>
      <c r="AV237" s="13" t="s">
        <v>79</v>
      </c>
      <c r="AW237" s="13" t="s">
        <v>31</v>
      </c>
      <c r="AX237" s="13" t="s">
        <v>69</v>
      </c>
      <c r="AY237" s="234" t="s">
        <v>118</v>
      </c>
    </row>
    <row r="238" s="13" customFormat="1">
      <c r="A238" s="13"/>
      <c r="B238" s="223"/>
      <c r="C238" s="224"/>
      <c r="D238" s="225" t="s">
        <v>129</v>
      </c>
      <c r="E238" s="226" t="s">
        <v>19</v>
      </c>
      <c r="F238" s="227" t="s">
        <v>296</v>
      </c>
      <c r="G238" s="224"/>
      <c r="H238" s="228">
        <v>35.063000000000002</v>
      </c>
      <c r="I238" s="229"/>
      <c r="J238" s="224"/>
      <c r="K238" s="224"/>
      <c r="L238" s="230"/>
      <c r="M238" s="231"/>
      <c r="N238" s="232"/>
      <c r="O238" s="232"/>
      <c r="P238" s="232"/>
      <c r="Q238" s="232"/>
      <c r="R238" s="232"/>
      <c r="S238" s="232"/>
      <c r="T238" s="23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4" t="s">
        <v>129</v>
      </c>
      <c r="AU238" s="234" t="s">
        <v>79</v>
      </c>
      <c r="AV238" s="13" t="s">
        <v>79</v>
      </c>
      <c r="AW238" s="13" t="s">
        <v>31</v>
      </c>
      <c r="AX238" s="13" t="s">
        <v>69</v>
      </c>
      <c r="AY238" s="234" t="s">
        <v>118</v>
      </c>
    </row>
    <row r="239" s="13" customFormat="1">
      <c r="A239" s="13"/>
      <c r="B239" s="223"/>
      <c r="C239" s="224"/>
      <c r="D239" s="225" t="s">
        <v>129</v>
      </c>
      <c r="E239" s="226" t="s">
        <v>19</v>
      </c>
      <c r="F239" s="227" t="s">
        <v>297</v>
      </c>
      <c r="G239" s="224"/>
      <c r="H239" s="228">
        <v>-7.3799999999999999</v>
      </c>
      <c r="I239" s="229"/>
      <c r="J239" s="224"/>
      <c r="K239" s="224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129</v>
      </c>
      <c r="AU239" s="234" t="s">
        <v>79</v>
      </c>
      <c r="AV239" s="13" t="s">
        <v>79</v>
      </c>
      <c r="AW239" s="13" t="s">
        <v>31</v>
      </c>
      <c r="AX239" s="13" t="s">
        <v>69</v>
      </c>
      <c r="AY239" s="234" t="s">
        <v>118</v>
      </c>
    </row>
    <row r="240" s="13" customFormat="1">
      <c r="A240" s="13"/>
      <c r="B240" s="223"/>
      <c r="C240" s="224"/>
      <c r="D240" s="225" t="s">
        <v>129</v>
      </c>
      <c r="E240" s="226" t="s">
        <v>19</v>
      </c>
      <c r="F240" s="227" t="s">
        <v>298</v>
      </c>
      <c r="G240" s="224"/>
      <c r="H240" s="228">
        <v>9.2400000000000002</v>
      </c>
      <c r="I240" s="229"/>
      <c r="J240" s="224"/>
      <c r="K240" s="224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129</v>
      </c>
      <c r="AU240" s="234" t="s">
        <v>79</v>
      </c>
      <c r="AV240" s="13" t="s">
        <v>79</v>
      </c>
      <c r="AW240" s="13" t="s">
        <v>31</v>
      </c>
      <c r="AX240" s="13" t="s">
        <v>69</v>
      </c>
      <c r="AY240" s="234" t="s">
        <v>118</v>
      </c>
    </row>
    <row r="241" s="13" customFormat="1">
      <c r="A241" s="13"/>
      <c r="B241" s="223"/>
      <c r="C241" s="224"/>
      <c r="D241" s="225" t="s">
        <v>129</v>
      </c>
      <c r="E241" s="226" t="s">
        <v>19</v>
      </c>
      <c r="F241" s="227" t="s">
        <v>299</v>
      </c>
      <c r="G241" s="224"/>
      <c r="H241" s="228">
        <v>32.058</v>
      </c>
      <c r="I241" s="229"/>
      <c r="J241" s="224"/>
      <c r="K241" s="224"/>
      <c r="L241" s="230"/>
      <c r="M241" s="231"/>
      <c r="N241" s="232"/>
      <c r="O241" s="232"/>
      <c r="P241" s="232"/>
      <c r="Q241" s="232"/>
      <c r="R241" s="232"/>
      <c r="S241" s="232"/>
      <c r="T241" s="23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4" t="s">
        <v>129</v>
      </c>
      <c r="AU241" s="234" t="s">
        <v>79</v>
      </c>
      <c r="AV241" s="13" t="s">
        <v>79</v>
      </c>
      <c r="AW241" s="13" t="s">
        <v>31</v>
      </c>
      <c r="AX241" s="13" t="s">
        <v>69</v>
      </c>
      <c r="AY241" s="234" t="s">
        <v>118</v>
      </c>
    </row>
    <row r="242" s="13" customFormat="1">
      <c r="A242" s="13"/>
      <c r="B242" s="223"/>
      <c r="C242" s="224"/>
      <c r="D242" s="225" t="s">
        <v>129</v>
      </c>
      <c r="E242" s="226" t="s">
        <v>19</v>
      </c>
      <c r="F242" s="227" t="s">
        <v>300</v>
      </c>
      <c r="G242" s="224"/>
      <c r="H242" s="228">
        <v>-4.0999999999999996</v>
      </c>
      <c r="I242" s="229"/>
      <c r="J242" s="224"/>
      <c r="K242" s="224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129</v>
      </c>
      <c r="AU242" s="234" t="s">
        <v>79</v>
      </c>
      <c r="AV242" s="13" t="s">
        <v>79</v>
      </c>
      <c r="AW242" s="13" t="s">
        <v>31</v>
      </c>
      <c r="AX242" s="13" t="s">
        <v>69</v>
      </c>
      <c r="AY242" s="234" t="s">
        <v>118</v>
      </c>
    </row>
    <row r="243" s="13" customFormat="1">
      <c r="A243" s="13"/>
      <c r="B243" s="223"/>
      <c r="C243" s="224"/>
      <c r="D243" s="225" t="s">
        <v>129</v>
      </c>
      <c r="E243" s="226" t="s">
        <v>19</v>
      </c>
      <c r="F243" s="227" t="s">
        <v>301</v>
      </c>
      <c r="G243" s="224"/>
      <c r="H243" s="228">
        <v>5.1479999999999997</v>
      </c>
      <c r="I243" s="229"/>
      <c r="J243" s="224"/>
      <c r="K243" s="224"/>
      <c r="L243" s="230"/>
      <c r="M243" s="231"/>
      <c r="N243" s="232"/>
      <c r="O243" s="232"/>
      <c r="P243" s="232"/>
      <c r="Q243" s="232"/>
      <c r="R243" s="232"/>
      <c r="S243" s="232"/>
      <c r="T243" s="23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4" t="s">
        <v>129</v>
      </c>
      <c r="AU243" s="234" t="s">
        <v>79</v>
      </c>
      <c r="AV243" s="13" t="s">
        <v>79</v>
      </c>
      <c r="AW243" s="13" t="s">
        <v>31</v>
      </c>
      <c r="AX243" s="13" t="s">
        <v>69</v>
      </c>
      <c r="AY243" s="234" t="s">
        <v>118</v>
      </c>
    </row>
    <row r="244" s="14" customFormat="1">
      <c r="A244" s="14"/>
      <c r="B244" s="238"/>
      <c r="C244" s="239"/>
      <c r="D244" s="225" t="s">
        <v>129</v>
      </c>
      <c r="E244" s="240" t="s">
        <v>19</v>
      </c>
      <c r="F244" s="241" t="s">
        <v>302</v>
      </c>
      <c r="G244" s="239"/>
      <c r="H244" s="242">
        <v>74.204999999999998</v>
      </c>
      <c r="I244" s="243"/>
      <c r="J244" s="239"/>
      <c r="K244" s="239"/>
      <c r="L244" s="244"/>
      <c r="M244" s="260"/>
      <c r="N244" s="261"/>
      <c r="O244" s="261"/>
      <c r="P244" s="261"/>
      <c r="Q244" s="261"/>
      <c r="R244" s="261"/>
      <c r="S244" s="261"/>
      <c r="T244" s="26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8" t="s">
        <v>129</v>
      </c>
      <c r="AU244" s="248" t="s">
        <v>79</v>
      </c>
      <c r="AV244" s="14" t="s">
        <v>125</v>
      </c>
      <c r="AW244" s="14" t="s">
        <v>31</v>
      </c>
      <c r="AX244" s="14" t="s">
        <v>77</v>
      </c>
      <c r="AY244" s="248" t="s">
        <v>118</v>
      </c>
    </row>
    <row r="245" s="2" customFormat="1" ht="6.96" customHeight="1">
      <c r="A245" s="39"/>
      <c r="B245" s="60"/>
      <c r="C245" s="61"/>
      <c r="D245" s="61"/>
      <c r="E245" s="61"/>
      <c r="F245" s="61"/>
      <c r="G245" s="61"/>
      <c r="H245" s="61"/>
      <c r="I245" s="61"/>
      <c r="J245" s="61"/>
      <c r="K245" s="61"/>
      <c r="L245" s="45"/>
      <c r="M245" s="39"/>
      <c r="O245" s="39"/>
      <c r="P245" s="39"/>
      <c r="Q245" s="39"/>
      <c r="R245" s="39"/>
      <c r="S245" s="39"/>
      <c r="T245" s="39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</row>
  </sheetData>
  <sheetProtection sheet="1" autoFilter="0" formatColumns="0" formatRows="0" objects="1" scenarios="1" spinCount="100000" saltValue="T8tZwe+XGKTdcrAkW3XXjyyhVBi/24HHQb+Vt5CYlNtDgkcfNlCv3hwzq017c0n72OmEcMZUBtR5nZBA+3szXg==" hashValue="bth+jcYGlHvqrCMCbUuZl2S6L5ekYqwuBVFXrxS4TSx0hozsCNAoyB8vAl9QTRxYkHboiz1fvIV89lCDPUlNnw==" algorithmName="SHA-512" password="CC35"/>
  <autoFilter ref="C90:K244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5_01/342241111"/>
    <hyperlink ref="F98" r:id="rId2" display="https://podminky.urs.cz/item/CS_URS_2025_01/342291121"/>
    <hyperlink ref="F102" r:id="rId3" display="https://podminky.urs.cz/item/CS_URS_2025_01/611325222"/>
    <hyperlink ref="F105" r:id="rId4" display="https://podminky.urs.cz/item/CS_URS_2025_01/612131100"/>
    <hyperlink ref="F108" r:id="rId5" display="https://podminky.urs.cz/item/CS_URS_2025_01/612142001"/>
    <hyperlink ref="F118" r:id="rId6" display="https://podminky.urs.cz/item/CS_URS_2025_01/612315101"/>
    <hyperlink ref="F121" r:id="rId7" display="https://podminky.urs.cz/item/CS_URS_2025_01/612321111"/>
    <hyperlink ref="F124" r:id="rId8" display="https://podminky.urs.cz/item/CS_URS_2025_01/612321141"/>
    <hyperlink ref="F134" r:id="rId9" display="https://podminky.urs.cz/item/CS_URS_2025_01/631311131"/>
    <hyperlink ref="F137" r:id="rId10" display="https://podminky.urs.cz/item/CS_URS_2025_01/642944121"/>
    <hyperlink ref="F143" r:id="rId11" display="https://podminky.urs.cz/item/CS_URS_2025_01/949101112"/>
    <hyperlink ref="F152" r:id="rId12" display="https://podminky.urs.cz/item/CS_URS_2025_01/952901111"/>
    <hyperlink ref="F156" r:id="rId13" display="https://podminky.urs.cz/item/CS_URS_2025_01/998018002"/>
    <hyperlink ref="F160" r:id="rId14" display="https://podminky.urs.cz/item/CS_URS_2025_01/762812932"/>
    <hyperlink ref="F163" r:id="rId15" display="https://podminky.urs.cz/item/CS_URS_2025_01/998762121"/>
    <hyperlink ref="F166" r:id="rId16" display="https://podminky.urs.cz/item/CS_URS_2025_01/763113313"/>
    <hyperlink ref="F169" r:id="rId17" display="https://podminky.urs.cz/item/CS_URS_2025_01/763431001"/>
    <hyperlink ref="F174" r:id="rId18" display="https://podminky.urs.cz/item/CS_URS_2025_01/998763331"/>
    <hyperlink ref="F177" r:id="rId19" display="https://podminky.urs.cz/item/CS_URS_2025_01/766660411"/>
    <hyperlink ref="F181" r:id="rId20" display="https://podminky.urs.cz/item/CS_URS_2025_01/766660717"/>
    <hyperlink ref="F185" r:id="rId21" display="https://podminky.urs.cz/item/CS_URS_2025_01/998766102"/>
    <hyperlink ref="F188" r:id="rId22" display="https://podminky.urs.cz/item/CS_URS_2025_01/767646510"/>
    <hyperlink ref="F192" r:id="rId23" display="https://podminky.urs.cz/item/CS_URS_2025_01/998767101"/>
    <hyperlink ref="F195" r:id="rId24" display="https://podminky.urs.cz/item/CS_URS_2025_01/771573913"/>
    <hyperlink ref="F200" r:id="rId25" display="https://podminky.urs.cz/item/CS_URS_2025_01/784111001"/>
    <hyperlink ref="F210" r:id="rId26" display="https://podminky.urs.cz/item/CS_URS_2025_01/784111031"/>
    <hyperlink ref="F219" r:id="rId27" display="https://podminky.urs.cz/item/CS_URS_2025_01/784171101"/>
    <hyperlink ref="F226" r:id="rId28" display="https://podminky.urs.cz/item/CS_URS_2025_01/784181101"/>
    <hyperlink ref="F236" r:id="rId29" display="https://podminky.urs.cz/item/CS_URS_2025_01/78422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92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Výpravní budova Šumná - oprava společných prostor budovy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472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2. 6. 2025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ROUND((SUM(BE85:BE126)),  2)</f>
        <v>0</v>
      </c>
      <c r="G33" s="39"/>
      <c r="H33" s="39"/>
      <c r="I33" s="149">
        <v>0.20999999999999999</v>
      </c>
      <c r="J33" s="148">
        <f>ROUND(((SUM(BE85:BE126))*I33),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ROUND((SUM(BF85:BF126)),  2)</f>
        <v>0</v>
      </c>
      <c r="G34" s="39"/>
      <c r="H34" s="39"/>
      <c r="I34" s="149">
        <v>0.12</v>
      </c>
      <c r="J34" s="148">
        <f>ROUND(((SUM(BF85:BF126))*I34),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ROUND((SUM(BG85:BG126)),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ROUND((SUM(BH85:BH126)),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ROUND((SUM(BI85:BI126)),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Výpravní budova Šumná - oprava společných prostor budovy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603 - Venkovní úpravy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2. 6. 2025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96</v>
      </c>
      <c r="D57" s="163"/>
      <c r="E57" s="163"/>
      <c r="F57" s="163"/>
      <c r="G57" s="163"/>
      <c r="H57" s="163"/>
      <c r="I57" s="163"/>
      <c r="J57" s="164" t="s">
        <v>97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6"/>
      <c r="C60" s="167"/>
      <c r="D60" s="168" t="s">
        <v>99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100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260</v>
      </c>
      <c r="E62" s="175"/>
      <c r="F62" s="175"/>
      <c r="G62" s="175"/>
      <c r="H62" s="175"/>
      <c r="I62" s="175"/>
      <c r="J62" s="176">
        <f>J93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473</v>
      </c>
      <c r="E63" s="175"/>
      <c r="F63" s="175"/>
      <c r="G63" s="175"/>
      <c r="H63" s="175"/>
      <c r="I63" s="175"/>
      <c r="J63" s="176">
        <f>J108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474</v>
      </c>
      <c r="E64" s="175"/>
      <c r="F64" s="175"/>
      <c r="G64" s="175"/>
      <c r="H64" s="175"/>
      <c r="I64" s="175"/>
      <c r="J64" s="176">
        <f>J112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262</v>
      </c>
      <c r="E65" s="175"/>
      <c r="F65" s="175"/>
      <c r="G65" s="175"/>
      <c r="H65" s="175"/>
      <c r="I65" s="175"/>
      <c r="J65" s="176">
        <f>J124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103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Výpravní budova Šumná - oprava společných prostor budovy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93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603 - Venkovní úpravy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 xml:space="preserve"> </v>
      </c>
      <c r="G79" s="41"/>
      <c r="H79" s="41"/>
      <c r="I79" s="33" t="s">
        <v>23</v>
      </c>
      <c r="J79" s="73" t="str">
        <f>IF(J12="","",J12)</f>
        <v>2. 6. 2025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 xml:space="preserve"> </v>
      </c>
      <c r="G81" s="41"/>
      <c r="H81" s="41"/>
      <c r="I81" s="33" t="s">
        <v>30</v>
      </c>
      <c r="J81" s="37" t="str">
        <f>E21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28</v>
      </c>
      <c r="D82" s="41"/>
      <c r="E82" s="41"/>
      <c r="F82" s="28" t="str">
        <f>IF(E18="","",E18)</f>
        <v>Vyplň údaj</v>
      </c>
      <c r="G82" s="41"/>
      <c r="H82" s="41"/>
      <c r="I82" s="33" t="s">
        <v>32</v>
      </c>
      <c r="J82" s="37" t="str">
        <f>E24</f>
        <v xml:space="preserve"> 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104</v>
      </c>
      <c r="D84" s="181" t="s">
        <v>54</v>
      </c>
      <c r="E84" s="181" t="s">
        <v>50</v>
      </c>
      <c r="F84" s="181" t="s">
        <v>51</v>
      </c>
      <c r="G84" s="181" t="s">
        <v>105</v>
      </c>
      <c r="H84" s="181" t="s">
        <v>106</v>
      </c>
      <c r="I84" s="181" t="s">
        <v>107</v>
      </c>
      <c r="J84" s="181" t="s">
        <v>97</v>
      </c>
      <c r="K84" s="182" t="s">
        <v>108</v>
      </c>
      <c r="L84" s="183"/>
      <c r="M84" s="93" t="s">
        <v>19</v>
      </c>
      <c r="N84" s="94" t="s">
        <v>39</v>
      </c>
      <c r="O84" s="94" t="s">
        <v>109</v>
      </c>
      <c r="P84" s="94" t="s">
        <v>110</v>
      </c>
      <c r="Q84" s="94" t="s">
        <v>111</v>
      </c>
      <c r="R84" s="94" t="s">
        <v>112</v>
      </c>
      <c r="S84" s="94" t="s">
        <v>113</v>
      </c>
      <c r="T84" s="95" t="s">
        <v>114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115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</f>
        <v>0</v>
      </c>
      <c r="Q85" s="97"/>
      <c r="R85" s="186">
        <f>R86</f>
        <v>15.984025559999999</v>
      </c>
      <c r="S85" s="97"/>
      <c r="T85" s="187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68</v>
      </c>
      <c r="AU85" s="18" t="s">
        <v>98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68</v>
      </c>
      <c r="E86" s="192" t="s">
        <v>116</v>
      </c>
      <c r="F86" s="192" t="s">
        <v>117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P87+P93+P108+P112+P124</f>
        <v>0</v>
      </c>
      <c r="Q86" s="197"/>
      <c r="R86" s="198">
        <f>R87+R93+R108+R112+R124</f>
        <v>15.984025559999999</v>
      </c>
      <c r="S86" s="197"/>
      <c r="T86" s="199">
        <f>T87+T93+T108+T112+T124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77</v>
      </c>
      <c r="AT86" s="201" t="s">
        <v>68</v>
      </c>
      <c r="AU86" s="201" t="s">
        <v>69</v>
      </c>
      <c r="AY86" s="200" t="s">
        <v>118</v>
      </c>
      <c r="BK86" s="202">
        <f>BK87+BK93+BK108+BK112+BK124</f>
        <v>0</v>
      </c>
    </row>
    <row r="87" s="12" customFormat="1" ht="22.8" customHeight="1">
      <c r="A87" s="12"/>
      <c r="B87" s="189"/>
      <c r="C87" s="190"/>
      <c r="D87" s="191" t="s">
        <v>68</v>
      </c>
      <c r="E87" s="203" t="s">
        <v>77</v>
      </c>
      <c r="F87" s="203" t="s">
        <v>119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SUM(P88:P92)</f>
        <v>0</v>
      </c>
      <c r="Q87" s="197"/>
      <c r="R87" s="198">
        <f>SUM(R88:R92)</f>
        <v>0.0010069999999999999</v>
      </c>
      <c r="S87" s="197"/>
      <c r="T87" s="199">
        <f>SUM(T88:T92)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77</v>
      </c>
      <c r="AT87" s="201" t="s">
        <v>68</v>
      </c>
      <c r="AU87" s="201" t="s">
        <v>77</v>
      </c>
      <c r="AY87" s="200" t="s">
        <v>118</v>
      </c>
      <c r="BK87" s="202">
        <f>SUM(BK88:BK92)</f>
        <v>0</v>
      </c>
    </row>
    <row r="88" s="2" customFormat="1" ht="24.15" customHeight="1">
      <c r="A88" s="39"/>
      <c r="B88" s="40"/>
      <c r="C88" s="205" t="s">
        <v>77</v>
      </c>
      <c r="D88" s="205" t="s">
        <v>120</v>
      </c>
      <c r="E88" s="206" t="s">
        <v>475</v>
      </c>
      <c r="F88" s="207" t="s">
        <v>476</v>
      </c>
      <c r="G88" s="208" t="s">
        <v>123</v>
      </c>
      <c r="H88" s="209">
        <v>50.347000000000001</v>
      </c>
      <c r="I88" s="210"/>
      <c r="J88" s="211">
        <f>ROUND(I88*H88,2)</f>
        <v>0</v>
      </c>
      <c r="K88" s="207" t="s">
        <v>124</v>
      </c>
      <c r="L88" s="45"/>
      <c r="M88" s="212" t="s">
        <v>19</v>
      </c>
      <c r="N88" s="213" t="s">
        <v>40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125</v>
      </c>
      <c r="AT88" s="216" t="s">
        <v>120</v>
      </c>
      <c r="AU88" s="216" t="s">
        <v>79</v>
      </c>
      <c r="AY88" s="18" t="s">
        <v>118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77</v>
      </c>
      <c r="BK88" s="217">
        <f>ROUND(I88*H88,2)</f>
        <v>0</v>
      </c>
      <c r="BL88" s="18" t="s">
        <v>125</v>
      </c>
      <c r="BM88" s="216" t="s">
        <v>477</v>
      </c>
    </row>
    <row r="89" s="2" customFormat="1">
      <c r="A89" s="39"/>
      <c r="B89" s="40"/>
      <c r="C89" s="41"/>
      <c r="D89" s="218" t="s">
        <v>127</v>
      </c>
      <c r="E89" s="41"/>
      <c r="F89" s="219" t="s">
        <v>478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127</v>
      </c>
      <c r="AU89" s="18" t="s">
        <v>79</v>
      </c>
    </row>
    <row r="90" s="13" customFormat="1">
      <c r="A90" s="13"/>
      <c r="B90" s="223"/>
      <c r="C90" s="224"/>
      <c r="D90" s="225" t="s">
        <v>129</v>
      </c>
      <c r="E90" s="226" t="s">
        <v>19</v>
      </c>
      <c r="F90" s="227" t="s">
        <v>130</v>
      </c>
      <c r="G90" s="224"/>
      <c r="H90" s="228">
        <v>50.347000000000001</v>
      </c>
      <c r="I90" s="229"/>
      <c r="J90" s="224"/>
      <c r="K90" s="224"/>
      <c r="L90" s="230"/>
      <c r="M90" s="231"/>
      <c r="N90" s="232"/>
      <c r="O90" s="232"/>
      <c r="P90" s="232"/>
      <c r="Q90" s="232"/>
      <c r="R90" s="232"/>
      <c r="S90" s="232"/>
      <c r="T90" s="23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4" t="s">
        <v>129</v>
      </c>
      <c r="AU90" s="234" t="s">
        <v>79</v>
      </c>
      <c r="AV90" s="13" t="s">
        <v>79</v>
      </c>
      <c r="AW90" s="13" t="s">
        <v>31</v>
      </c>
      <c r="AX90" s="13" t="s">
        <v>77</v>
      </c>
      <c r="AY90" s="234" t="s">
        <v>118</v>
      </c>
    </row>
    <row r="91" s="2" customFormat="1" ht="16.5" customHeight="1">
      <c r="A91" s="39"/>
      <c r="B91" s="40"/>
      <c r="C91" s="249" t="s">
        <v>79</v>
      </c>
      <c r="D91" s="249" t="s">
        <v>326</v>
      </c>
      <c r="E91" s="250" t="s">
        <v>479</v>
      </c>
      <c r="F91" s="251" t="s">
        <v>480</v>
      </c>
      <c r="G91" s="252" t="s">
        <v>481</v>
      </c>
      <c r="H91" s="253">
        <v>1.0069999999999999</v>
      </c>
      <c r="I91" s="254"/>
      <c r="J91" s="255">
        <f>ROUND(I91*H91,2)</f>
        <v>0</v>
      </c>
      <c r="K91" s="251" t="s">
        <v>124</v>
      </c>
      <c r="L91" s="256"/>
      <c r="M91" s="257" t="s">
        <v>19</v>
      </c>
      <c r="N91" s="258" t="s">
        <v>40</v>
      </c>
      <c r="O91" s="85"/>
      <c r="P91" s="214">
        <f>O91*H91</f>
        <v>0</v>
      </c>
      <c r="Q91" s="214">
        <v>0.001</v>
      </c>
      <c r="R91" s="214">
        <f>Q91*H91</f>
        <v>0.0010069999999999999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166</v>
      </c>
      <c r="AT91" s="216" t="s">
        <v>326</v>
      </c>
      <c r="AU91" s="216" t="s">
        <v>79</v>
      </c>
      <c r="AY91" s="18" t="s">
        <v>118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77</v>
      </c>
      <c r="BK91" s="217">
        <f>ROUND(I91*H91,2)</f>
        <v>0</v>
      </c>
      <c r="BL91" s="18" t="s">
        <v>125</v>
      </c>
      <c r="BM91" s="216" t="s">
        <v>482</v>
      </c>
    </row>
    <row r="92" s="13" customFormat="1">
      <c r="A92" s="13"/>
      <c r="B92" s="223"/>
      <c r="C92" s="224"/>
      <c r="D92" s="225" t="s">
        <v>129</v>
      </c>
      <c r="E92" s="224"/>
      <c r="F92" s="227" t="s">
        <v>483</v>
      </c>
      <c r="G92" s="224"/>
      <c r="H92" s="228">
        <v>1.0069999999999999</v>
      </c>
      <c r="I92" s="229"/>
      <c r="J92" s="224"/>
      <c r="K92" s="224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129</v>
      </c>
      <c r="AU92" s="234" t="s">
        <v>79</v>
      </c>
      <c r="AV92" s="13" t="s">
        <v>79</v>
      </c>
      <c r="AW92" s="13" t="s">
        <v>4</v>
      </c>
      <c r="AX92" s="13" t="s">
        <v>77</v>
      </c>
      <c r="AY92" s="234" t="s">
        <v>118</v>
      </c>
    </row>
    <row r="93" s="12" customFormat="1" ht="22.8" customHeight="1">
      <c r="A93" s="12"/>
      <c r="B93" s="189"/>
      <c r="C93" s="190"/>
      <c r="D93" s="191" t="s">
        <v>68</v>
      </c>
      <c r="E93" s="203" t="s">
        <v>136</v>
      </c>
      <c r="F93" s="203" t="s">
        <v>270</v>
      </c>
      <c r="G93" s="190"/>
      <c r="H93" s="190"/>
      <c r="I93" s="193"/>
      <c r="J93" s="204">
        <f>BK93</f>
        <v>0</v>
      </c>
      <c r="K93" s="190"/>
      <c r="L93" s="195"/>
      <c r="M93" s="196"/>
      <c r="N93" s="197"/>
      <c r="O93" s="197"/>
      <c r="P93" s="198">
        <f>SUM(P94:P107)</f>
        <v>0</v>
      </c>
      <c r="Q93" s="197"/>
      <c r="R93" s="198">
        <f>SUM(R94:R107)</f>
        <v>0.26111500000000004</v>
      </c>
      <c r="S93" s="197"/>
      <c r="T93" s="199">
        <f>SUM(T94:T107)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77</v>
      </c>
      <c r="AT93" s="201" t="s">
        <v>68</v>
      </c>
      <c r="AU93" s="201" t="s">
        <v>77</v>
      </c>
      <c r="AY93" s="200" t="s">
        <v>118</v>
      </c>
      <c r="BK93" s="202">
        <f>SUM(BK94:BK107)</f>
        <v>0</v>
      </c>
    </row>
    <row r="94" s="2" customFormat="1" ht="16.5" customHeight="1">
      <c r="A94" s="39"/>
      <c r="B94" s="40"/>
      <c r="C94" s="205" t="s">
        <v>136</v>
      </c>
      <c r="D94" s="205" t="s">
        <v>120</v>
      </c>
      <c r="E94" s="206" t="s">
        <v>484</v>
      </c>
      <c r="F94" s="207" t="s">
        <v>485</v>
      </c>
      <c r="G94" s="208" t="s">
        <v>133</v>
      </c>
      <c r="H94" s="209">
        <v>2</v>
      </c>
      <c r="I94" s="210"/>
      <c r="J94" s="211">
        <f>ROUND(I94*H94,2)</f>
        <v>0</v>
      </c>
      <c r="K94" s="207" t="s">
        <v>124</v>
      </c>
      <c r="L94" s="45"/>
      <c r="M94" s="212" t="s">
        <v>19</v>
      </c>
      <c r="N94" s="213" t="s">
        <v>40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125</v>
      </c>
      <c r="AT94" s="216" t="s">
        <v>120</v>
      </c>
      <c r="AU94" s="216" t="s">
        <v>79</v>
      </c>
      <c r="AY94" s="18" t="s">
        <v>118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77</v>
      </c>
      <c r="BK94" s="217">
        <f>ROUND(I94*H94,2)</f>
        <v>0</v>
      </c>
      <c r="BL94" s="18" t="s">
        <v>125</v>
      </c>
      <c r="BM94" s="216" t="s">
        <v>486</v>
      </c>
    </row>
    <row r="95" s="2" customFormat="1">
      <c r="A95" s="39"/>
      <c r="B95" s="40"/>
      <c r="C95" s="41"/>
      <c r="D95" s="218" t="s">
        <v>127</v>
      </c>
      <c r="E95" s="41"/>
      <c r="F95" s="219" t="s">
        <v>487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127</v>
      </c>
      <c r="AU95" s="18" t="s">
        <v>79</v>
      </c>
    </row>
    <row r="96" s="2" customFormat="1" ht="16.5" customHeight="1">
      <c r="A96" s="39"/>
      <c r="B96" s="40"/>
      <c r="C96" s="249" t="s">
        <v>125</v>
      </c>
      <c r="D96" s="249" t="s">
        <v>326</v>
      </c>
      <c r="E96" s="250" t="s">
        <v>488</v>
      </c>
      <c r="F96" s="251" t="s">
        <v>489</v>
      </c>
      <c r="G96" s="252" t="s">
        <v>133</v>
      </c>
      <c r="H96" s="253">
        <v>2</v>
      </c>
      <c r="I96" s="254"/>
      <c r="J96" s="255">
        <f>ROUND(I96*H96,2)</f>
        <v>0</v>
      </c>
      <c r="K96" s="251" t="s">
        <v>124</v>
      </c>
      <c r="L96" s="256"/>
      <c r="M96" s="257" t="s">
        <v>19</v>
      </c>
      <c r="N96" s="258" t="s">
        <v>40</v>
      </c>
      <c r="O96" s="85"/>
      <c r="P96" s="214">
        <f>O96*H96</f>
        <v>0</v>
      </c>
      <c r="Q96" s="214">
        <v>0.098500000000000004</v>
      </c>
      <c r="R96" s="214">
        <f>Q96*H96</f>
        <v>0.19700000000000001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166</v>
      </c>
      <c r="AT96" s="216" t="s">
        <v>326</v>
      </c>
      <c r="AU96" s="216" t="s">
        <v>79</v>
      </c>
      <c r="AY96" s="18" t="s">
        <v>118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77</v>
      </c>
      <c r="BK96" s="217">
        <f>ROUND(I96*H96,2)</f>
        <v>0</v>
      </c>
      <c r="BL96" s="18" t="s">
        <v>125</v>
      </c>
      <c r="BM96" s="216" t="s">
        <v>490</v>
      </c>
    </row>
    <row r="97" s="2" customFormat="1">
      <c r="A97" s="39"/>
      <c r="B97" s="40"/>
      <c r="C97" s="41"/>
      <c r="D97" s="225" t="s">
        <v>377</v>
      </c>
      <c r="E97" s="41"/>
      <c r="F97" s="259" t="s">
        <v>491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377</v>
      </c>
      <c r="AU97" s="18" t="s">
        <v>79</v>
      </c>
    </row>
    <row r="98" s="2" customFormat="1" ht="16.5" customHeight="1">
      <c r="A98" s="39"/>
      <c r="B98" s="40"/>
      <c r="C98" s="205" t="s">
        <v>145</v>
      </c>
      <c r="D98" s="205" t="s">
        <v>120</v>
      </c>
      <c r="E98" s="206" t="s">
        <v>492</v>
      </c>
      <c r="F98" s="207" t="s">
        <v>493</v>
      </c>
      <c r="G98" s="208" t="s">
        <v>133</v>
      </c>
      <c r="H98" s="209">
        <v>1</v>
      </c>
      <c r="I98" s="210"/>
      <c r="J98" s="211">
        <f>ROUND(I98*H98,2)</f>
        <v>0</v>
      </c>
      <c r="K98" s="207" t="s">
        <v>124</v>
      </c>
      <c r="L98" s="45"/>
      <c r="M98" s="212" t="s">
        <v>19</v>
      </c>
      <c r="N98" s="213" t="s">
        <v>40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125</v>
      </c>
      <c r="AT98" s="216" t="s">
        <v>120</v>
      </c>
      <c r="AU98" s="216" t="s">
        <v>79</v>
      </c>
      <c r="AY98" s="18" t="s">
        <v>118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77</v>
      </c>
      <c r="BK98" s="217">
        <f>ROUND(I98*H98,2)</f>
        <v>0</v>
      </c>
      <c r="BL98" s="18" t="s">
        <v>125</v>
      </c>
      <c r="BM98" s="216" t="s">
        <v>494</v>
      </c>
    </row>
    <row r="99" s="2" customFormat="1">
      <c r="A99" s="39"/>
      <c r="B99" s="40"/>
      <c r="C99" s="41"/>
      <c r="D99" s="218" t="s">
        <v>127</v>
      </c>
      <c r="E99" s="41"/>
      <c r="F99" s="219" t="s">
        <v>495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127</v>
      </c>
      <c r="AU99" s="18" t="s">
        <v>79</v>
      </c>
    </row>
    <row r="100" s="2" customFormat="1" ht="16.5" customHeight="1">
      <c r="A100" s="39"/>
      <c r="B100" s="40"/>
      <c r="C100" s="249" t="s">
        <v>152</v>
      </c>
      <c r="D100" s="249" t="s">
        <v>326</v>
      </c>
      <c r="E100" s="250" t="s">
        <v>496</v>
      </c>
      <c r="F100" s="251" t="s">
        <v>497</v>
      </c>
      <c r="G100" s="252" t="s">
        <v>133</v>
      </c>
      <c r="H100" s="253">
        <v>1</v>
      </c>
      <c r="I100" s="254"/>
      <c r="J100" s="255">
        <f>ROUND(I100*H100,2)</f>
        <v>0</v>
      </c>
      <c r="K100" s="251" t="s">
        <v>124</v>
      </c>
      <c r="L100" s="256"/>
      <c r="M100" s="257" t="s">
        <v>19</v>
      </c>
      <c r="N100" s="258" t="s">
        <v>40</v>
      </c>
      <c r="O100" s="85"/>
      <c r="P100" s="214">
        <f>O100*H100</f>
        <v>0</v>
      </c>
      <c r="Q100" s="214">
        <v>0.040000000000000001</v>
      </c>
      <c r="R100" s="214">
        <f>Q100*H100</f>
        <v>0.040000000000000001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166</v>
      </c>
      <c r="AT100" s="216" t="s">
        <v>326</v>
      </c>
      <c r="AU100" s="216" t="s">
        <v>79</v>
      </c>
      <c r="AY100" s="18" t="s">
        <v>118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77</v>
      </c>
      <c r="BK100" s="217">
        <f>ROUND(I100*H100,2)</f>
        <v>0</v>
      </c>
      <c r="BL100" s="18" t="s">
        <v>125</v>
      </c>
      <c r="BM100" s="216" t="s">
        <v>498</v>
      </c>
    </row>
    <row r="101" s="2" customFormat="1" ht="16.5" customHeight="1">
      <c r="A101" s="39"/>
      <c r="B101" s="40"/>
      <c r="C101" s="205" t="s">
        <v>158</v>
      </c>
      <c r="D101" s="205" t="s">
        <v>120</v>
      </c>
      <c r="E101" s="206" t="s">
        <v>499</v>
      </c>
      <c r="F101" s="207" t="s">
        <v>500</v>
      </c>
      <c r="G101" s="208" t="s">
        <v>190</v>
      </c>
      <c r="H101" s="209">
        <v>17.667000000000002</v>
      </c>
      <c r="I101" s="210"/>
      <c r="J101" s="211">
        <f>ROUND(I101*H101,2)</f>
        <v>0</v>
      </c>
      <c r="K101" s="207" t="s">
        <v>124</v>
      </c>
      <c r="L101" s="45"/>
      <c r="M101" s="212" t="s">
        <v>19</v>
      </c>
      <c r="N101" s="213" t="s">
        <v>40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125</v>
      </c>
      <c r="AT101" s="216" t="s">
        <v>120</v>
      </c>
      <c r="AU101" s="216" t="s">
        <v>79</v>
      </c>
      <c r="AY101" s="18" t="s">
        <v>118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77</v>
      </c>
      <c r="BK101" s="217">
        <f>ROUND(I101*H101,2)</f>
        <v>0</v>
      </c>
      <c r="BL101" s="18" t="s">
        <v>125</v>
      </c>
      <c r="BM101" s="216" t="s">
        <v>501</v>
      </c>
    </row>
    <row r="102" s="2" customFormat="1">
      <c r="A102" s="39"/>
      <c r="B102" s="40"/>
      <c r="C102" s="41"/>
      <c r="D102" s="218" t="s">
        <v>127</v>
      </c>
      <c r="E102" s="41"/>
      <c r="F102" s="219" t="s">
        <v>502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127</v>
      </c>
      <c r="AU102" s="18" t="s">
        <v>79</v>
      </c>
    </row>
    <row r="103" s="13" customFormat="1">
      <c r="A103" s="13"/>
      <c r="B103" s="223"/>
      <c r="C103" s="224"/>
      <c r="D103" s="225" t="s">
        <v>129</v>
      </c>
      <c r="E103" s="226" t="s">
        <v>19</v>
      </c>
      <c r="F103" s="227" t="s">
        <v>503</v>
      </c>
      <c r="G103" s="224"/>
      <c r="H103" s="228">
        <v>22.466999999999999</v>
      </c>
      <c r="I103" s="229"/>
      <c r="J103" s="224"/>
      <c r="K103" s="224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129</v>
      </c>
      <c r="AU103" s="234" t="s">
        <v>79</v>
      </c>
      <c r="AV103" s="13" t="s">
        <v>79</v>
      </c>
      <c r="AW103" s="13" t="s">
        <v>31</v>
      </c>
      <c r="AX103" s="13" t="s">
        <v>69</v>
      </c>
      <c r="AY103" s="234" t="s">
        <v>118</v>
      </c>
    </row>
    <row r="104" s="13" customFormat="1">
      <c r="A104" s="13"/>
      <c r="B104" s="223"/>
      <c r="C104" s="224"/>
      <c r="D104" s="225" t="s">
        <v>129</v>
      </c>
      <c r="E104" s="226" t="s">
        <v>19</v>
      </c>
      <c r="F104" s="227" t="s">
        <v>504</v>
      </c>
      <c r="G104" s="224"/>
      <c r="H104" s="228">
        <v>-4.7999999999999998</v>
      </c>
      <c r="I104" s="229"/>
      <c r="J104" s="224"/>
      <c r="K104" s="224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129</v>
      </c>
      <c r="AU104" s="234" t="s">
        <v>79</v>
      </c>
      <c r="AV104" s="13" t="s">
        <v>79</v>
      </c>
      <c r="AW104" s="13" t="s">
        <v>31</v>
      </c>
      <c r="AX104" s="13" t="s">
        <v>69</v>
      </c>
      <c r="AY104" s="234" t="s">
        <v>118</v>
      </c>
    </row>
    <row r="105" s="14" customFormat="1">
      <c r="A105" s="14"/>
      <c r="B105" s="238"/>
      <c r="C105" s="239"/>
      <c r="D105" s="225" t="s">
        <v>129</v>
      </c>
      <c r="E105" s="240" t="s">
        <v>19</v>
      </c>
      <c r="F105" s="241" t="s">
        <v>302</v>
      </c>
      <c r="G105" s="239"/>
      <c r="H105" s="242">
        <v>17.667000000000002</v>
      </c>
      <c r="I105" s="243"/>
      <c r="J105" s="239"/>
      <c r="K105" s="239"/>
      <c r="L105" s="244"/>
      <c r="M105" s="245"/>
      <c r="N105" s="246"/>
      <c r="O105" s="246"/>
      <c r="P105" s="246"/>
      <c r="Q105" s="246"/>
      <c r="R105" s="246"/>
      <c r="S105" s="246"/>
      <c r="T105" s="247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8" t="s">
        <v>129</v>
      </c>
      <c r="AU105" s="248" t="s">
        <v>79</v>
      </c>
      <c r="AV105" s="14" t="s">
        <v>125</v>
      </c>
      <c r="AW105" s="14" t="s">
        <v>31</v>
      </c>
      <c r="AX105" s="14" t="s">
        <v>77</v>
      </c>
      <c r="AY105" s="248" t="s">
        <v>118</v>
      </c>
    </row>
    <row r="106" s="2" customFormat="1" ht="16.5" customHeight="1">
      <c r="A106" s="39"/>
      <c r="B106" s="40"/>
      <c r="C106" s="249" t="s">
        <v>166</v>
      </c>
      <c r="D106" s="249" t="s">
        <v>326</v>
      </c>
      <c r="E106" s="250" t="s">
        <v>505</v>
      </c>
      <c r="F106" s="251" t="s">
        <v>506</v>
      </c>
      <c r="G106" s="252" t="s">
        <v>190</v>
      </c>
      <c r="H106" s="253">
        <v>18.550000000000001</v>
      </c>
      <c r="I106" s="254"/>
      <c r="J106" s="255">
        <f>ROUND(I106*H106,2)</f>
        <v>0</v>
      </c>
      <c r="K106" s="251" t="s">
        <v>124</v>
      </c>
      <c r="L106" s="256"/>
      <c r="M106" s="257" t="s">
        <v>19</v>
      </c>
      <c r="N106" s="258" t="s">
        <v>40</v>
      </c>
      <c r="O106" s="85"/>
      <c r="P106" s="214">
        <f>O106*H106</f>
        <v>0</v>
      </c>
      <c r="Q106" s="214">
        <v>0.0012999999999999999</v>
      </c>
      <c r="R106" s="214">
        <f>Q106*H106</f>
        <v>0.024115000000000001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166</v>
      </c>
      <c r="AT106" s="216" t="s">
        <v>326</v>
      </c>
      <c r="AU106" s="216" t="s">
        <v>79</v>
      </c>
      <c r="AY106" s="18" t="s">
        <v>118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77</v>
      </c>
      <c r="BK106" s="217">
        <f>ROUND(I106*H106,2)</f>
        <v>0</v>
      </c>
      <c r="BL106" s="18" t="s">
        <v>125</v>
      </c>
      <c r="BM106" s="216" t="s">
        <v>507</v>
      </c>
    </row>
    <row r="107" s="13" customFormat="1">
      <c r="A107" s="13"/>
      <c r="B107" s="223"/>
      <c r="C107" s="224"/>
      <c r="D107" s="225" t="s">
        <v>129</v>
      </c>
      <c r="E107" s="224"/>
      <c r="F107" s="227" t="s">
        <v>508</v>
      </c>
      <c r="G107" s="224"/>
      <c r="H107" s="228">
        <v>18.550000000000001</v>
      </c>
      <c r="I107" s="229"/>
      <c r="J107" s="224"/>
      <c r="K107" s="224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129</v>
      </c>
      <c r="AU107" s="234" t="s">
        <v>79</v>
      </c>
      <c r="AV107" s="13" t="s">
        <v>79</v>
      </c>
      <c r="AW107" s="13" t="s">
        <v>4</v>
      </c>
      <c r="AX107" s="13" t="s">
        <v>77</v>
      </c>
      <c r="AY107" s="234" t="s">
        <v>118</v>
      </c>
    </row>
    <row r="108" s="12" customFormat="1" ht="22.8" customHeight="1">
      <c r="A108" s="12"/>
      <c r="B108" s="189"/>
      <c r="C108" s="190"/>
      <c r="D108" s="191" t="s">
        <v>68</v>
      </c>
      <c r="E108" s="203" t="s">
        <v>125</v>
      </c>
      <c r="F108" s="203" t="s">
        <v>509</v>
      </c>
      <c r="G108" s="190"/>
      <c r="H108" s="190"/>
      <c r="I108" s="193"/>
      <c r="J108" s="204">
        <f>BK108</f>
        <v>0</v>
      </c>
      <c r="K108" s="190"/>
      <c r="L108" s="195"/>
      <c r="M108" s="196"/>
      <c r="N108" s="197"/>
      <c r="O108" s="197"/>
      <c r="P108" s="198">
        <f>SUM(P109:P111)</f>
        <v>0</v>
      </c>
      <c r="Q108" s="197"/>
      <c r="R108" s="198">
        <f>SUM(R109:R111)</f>
        <v>0</v>
      </c>
      <c r="S108" s="197"/>
      <c r="T108" s="199">
        <f>SUM(T109:T111)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0" t="s">
        <v>77</v>
      </c>
      <c r="AT108" s="201" t="s">
        <v>68</v>
      </c>
      <c r="AU108" s="201" t="s">
        <v>77</v>
      </c>
      <c r="AY108" s="200" t="s">
        <v>118</v>
      </c>
      <c r="BK108" s="202">
        <f>SUM(BK109:BK111)</f>
        <v>0</v>
      </c>
    </row>
    <row r="109" s="2" customFormat="1" ht="24.15" customHeight="1">
      <c r="A109" s="39"/>
      <c r="B109" s="40"/>
      <c r="C109" s="205" t="s">
        <v>164</v>
      </c>
      <c r="D109" s="205" t="s">
        <v>120</v>
      </c>
      <c r="E109" s="206" t="s">
        <v>510</v>
      </c>
      <c r="F109" s="207" t="s">
        <v>511</v>
      </c>
      <c r="G109" s="208" t="s">
        <v>123</v>
      </c>
      <c r="H109" s="209">
        <v>62.534999999999997</v>
      </c>
      <c r="I109" s="210"/>
      <c r="J109" s="211">
        <f>ROUND(I109*H109,2)</f>
        <v>0</v>
      </c>
      <c r="K109" s="207" t="s">
        <v>124</v>
      </c>
      <c r="L109" s="45"/>
      <c r="M109" s="212" t="s">
        <v>19</v>
      </c>
      <c r="N109" s="213" t="s">
        <v>40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125</v>
      </c>
      <c r="AT109" s="216" t="s">
        <v>120</v>
      </c>
      <c r="AU109" s="216" t="s">
        <v>79</v>
      </c>
      <c r="AY109" s="18" t="s">
        <v>118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77</v>
      </c>
      <c r="BK109" s="217">
        <f>ROUND(I109*H109,2)</f>
        <v>0</v>
      </c>
      <c r="BL109" s="18" t="s">
        <v>125</v>
      </c>
      <c r="BM109" s="216" t="s">
        <v>512</v>
      </c>
    </row>
    <row r="110" s="2" customFormat="1">
      <c r="A110" s="39"/>
      <c r="B110" s="40"/>
      <c r="C110" s="41"/>
      <c r="D110" s="218" t="s">
        <v>127</v>
      </c>
      <c r="E110" s="41"/>
      <c r="F110" s="219" t="s">
        <v>513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127</v>
      </c>
      <c r="AU110" s="18" t="s">
        <v>79</v>
      </c>
    </row>
    <row r="111" s="13" customFormat="1">
      <c r="A111" s="13"/>
      <c r="B111" s="223"/>
      <c r="C111" s="224"/>
      <c r="D111" s="225" t="s">
        <v>129</v>
      </c>
      <c r="E111" s="226" t="s">
        <v>19</v>
      </c>
      <c r="F111" s="227" t="s">
        <v>514</v>
      </c>
      <c r="G111" s="224"/>
      <c r="H111" s="228">
        <v>62.534999999999997</v>
      </c>
      <c r="I111" s="229"/>
      <c r="J111" s="224"/>
      <c r="K111" s="224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129</v>
      </c>
      <c r="AU111" s="234" t="s">
        <v>79</v>
      </c>
      <c r="AV111" s="13" t="s">
        <v>79</v>
      </c>
      <c r="AW111" s="13" t="s">
        <v>31</v>
      </c>
      <c r="AX111" s="13" t="s">
        <v>77</v>
      </c>
      <c r="AY111" s="234" t="s">
        <v>118</v>
      </c>
    </row>
    <row r="112" s="12" customFormat="1" ht="22.8" customHeight="1">
      <c r="A112" s="12"/>
      <c r="B112" s="189"/>
      <c r="C112" s="190"/>
      <c r="D112" s="191" t="s">
        <v>68</v>
      </c>
      <c r="E112" s="203" t="s">
        <v>145</v>
      </c>
      <c r="F112" s="203" t="s">
        <v>515</v>
      </c>
      <c r="G112" s="190"/>
      <c r="H112" s="190"/>
      <c r="I112" s="193"/>
      <c r="J112" s="204">
        <f>BK112</f>
        <v>0</v>
      </c>
      <c r="K112" s="190"/>
      <c r="L112" s="195"/>
      <c r="M112" s="196"/>
      <c r="N112" s="197"/>
      <c r="O112" s="197"/>
      <c r="P112" s="198">
        <f>SUM(P113:P123)</f>
        <v>0</v>
      </c>
      <c r="Q112" s="197"/>
      <c r="R112" s="198">
        <f>SUM(R113:R123)</f>
        <v>15.721903559999999</v>
      </c>
      <c r="S112" s="197"/>
      <c r="T112" s="199">
        <f>SUM(T113:T123)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0" t="s">
        <v>77</v>
      </c>
      <c r="AT112" s="201" t="s">
        <v>68</v>
      </c>
      <c r="AU112" s="201" t="s">
        <v>77</v>
      </c>
      <c r="AY112" s="200" t="s">
        <v>118</v>
      </c>
      <c r="BK112" s="202">
        <f>SUM(BK113:BK123)</f>
        <v>0</v>
      </c>
    </row>
    <row r="113" s="2" customFormat="1" ht="37.8" customHeight="1">
      <c r="A113" s="39"/>
      <c r="B113" s="40"/>
      <c r="C113" s="205" t="s">
        <v>177</v>
      </c>
      <c r="D113" s="205" t="s">
        <v>120</v>
      </c>
      <c r="E113" s="206" t="s">
        <v>516</v>
      </c>
      <c r="F113" s="207" t="s">
        <v>517</v>
      </c>
      <c r="G113" s="208" t="s">
        <v>123</v>
      </c>
      <c r="H113" s="209">
        <v>12.188000000000001</v>
      </c>
      <c r="I113" s="210"/>
      <c r="J113" s="211">
        <f>ROUND(I113*H113,2)</f>
        <v>0</v>
      </c>
      <c r="K113" s="207" t="s">
        <v>124</v>
      </c>
      <c r="L113" s="45"/>
      <c r="M113" s="212" t="s">
        <v>19</v>
      </c>
      <c r="N113" s="213" t="s">
        <v>40</v>
      </c>
      <c r="O113" s="85"/>
      <c r="P113" s="214">
        <f>O113*H113</f>
        <v>0</v>
      </c>
      <c r="Q113" s="214">
        <v>0.11162</v>
      </c>
      <c r="R113" s="214">
        <f>Q113*H113</f>
        <v>1.36042456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125</v>
      </c>
      <c r="AT113" s="216" t="s">
        <v>120</v>
      </c>
      <c r="AU113" s="216" t="s">
        <v>79</v>
      </c>
      <c r="AY113" s="18" t="s">
        <v>118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77</v>
      </c>
      <c r="BK113" s="217">
        <f>ROUND(I113*H113,2)</f>
        <v>0</v>
      </c>
      <c r="BL113" s="18" t="s">
        <v>125</v>
      </c>
      <c r="BM113" s="216" t="s">
        <v>518</v>
      </c>
    </row>
    <row r="114" s="2" customFormat="1">
      <c r="A114" s="39"/>
      <c r="B114" s="40"/>
      <c r="C114" s="41"/>
      <c r="D114" s="218" t="s">
        <v>127</v>
      </c>
      <c r="E114" s="41"/>
      <c r="F114" s="219" t="s">
        <v>519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127</v>
      </c>
      <c r="AU114" s="18" t="s">
        <v>79</v>
      </c>
    </row>
    <row r="115" s="13" customFormat="1">
      <c r="A115" s="13"/>
      <c r="B115" s="223"/>
      <c r="C115" s="224"/>
      <c r="D115" s="225" t="s">
        <v>129</v>
      </c>
      <c r="E115" s="226" t="s">
        <v>19</v>
      </c>
      <c r="F115" s="227" t="s">
        <v>520</v>
      </c>
      <c r="G115" s="224"/>
      <c r="H115" s="228">
        <v>12.188000000000001</v>
      </c>
      <c r="I115" s="229"/>
      <c r="J115" s="224"/>
      <c r="K115" s="224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129</v>
      </c>
      <c r="AU115" s="234" t="s">
        <v>79</v>
      </c>
      <c r="AV115" s="13" t="s">
        <v>79</v>
      </c>
      <c r="AW115" s="13" t="s">
        <v>31</v>
      </c>
      <c r="AX115" s="13" t="s">
        <v>77</v>
      </c>
      <c r="AY115" s="234" t="s">
        <v>118</v>
      </c>
    </row>
    <row r="116" s="2" customFormat="1" ht="16.5" customHeight="1">
      <c r="A116" s="39"/>
      <c r="B116" s="40"/>
      <c r="C116" s="249" t="s">
        <v>182</v>
      </c>
      <c r="D116" s="249" t="s">
        <v>326</v>
      </c>
      <c r="E116" s="250" t="s">
        <v>521</v>
      </c>
      <c r="F116" s="251" t="s">
        <v>522</v>
      </c>
      <c r="G116" s="252" t="s">
        <v>123</v>
      </c>
      <c r="H116" s="253">
        <v>12.554</v>
      </c>
      <c r="I116" s="254"/>
      <c r="J116" s="255">
        <f>ROUND(I116*H116,2)</f>
        <v>0</v>
      </c>
      <c r="K116" s="251" t="s">
        <v>124</v>
      </c>
      <c r="L116" s="256"/>
      <c r="M116" s="257" t="s">
        <v>19</v>
      </c>
      <c r="N116" s="258" t="s">
        <v>40</v>
      </c>
      <c r="O116" s="85"/>
      <c r="P116" s="214">
        <f>O116*H116</f>
        <v>0</v>
      </c>
      <c r="Q116" s="214">
        <v>0.152</v>
      </c>
      <c r="R116" s="214">
        <f>Q116*H116</f>
        <v>1.9082079999999999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166</v>
      </c>
      <c r="AT116" s="216" t="s">
        <v>326</v>
      </c>
      <c r="AU116" s="216" t="s">
        <v>79</v>
      </c>
      <c r="AY116" s="18" t="s">
        <v>118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77</v>
      </c>
      <c r="BK116" s="217">
        <f>ROUND(I116*H116,2)</f>
        <v>0</v>
      </c>
      <c r="BL116" s="18" t="s">
        <v>125</v>
      </c>
      <c r="BM116" s="216" t="s">
        <v>523</v>
      </c>
    </row>
    <row r="117" s="2" customFormat="1">
      <c r="A117" s="39"/>
      <c r="B117" s="40"/>
      <c r="C117" s="41"/>
      <c r="D117" s="225" t="s">
        <v>377</v>
      </c>
      <c r="E117" s="41"/>
      <c r="F117" s="259" t="s">
        <v>524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377</v>
      </c>
      <c r="AU117" s="18" t="s">
        <v>79</v>
      </c>
    </row>
    <row r="118" s="13" customFormat="1">
      <c r="A118" s="13"/>
      <c r="B118" s="223"/>
      <c r="C118" s="224"/>
      <c r="D118" s="225" t="s">
        <v>129</v>
      </c>
      <c r="E118" s="224"/>
      <c r="F118" s="227" t="s">
        <v>525</v>
      </c>
      <c r="G118" s="224"/>
      <c r="H118" s="228">
        <v>12.554</v>
      </c>
      <c r="I118" s="229"/>
      <c r="J118" s="224"/>
      <c r="K118" s="224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129</v>
      </c>
      <c r="AU118" s="234" t="s">
        <v>79</v>
      </c>
      <c r="AV118" s="13" t="s">
        <v>79</v>
      </c>
      <c r="AW118" s="13" t="s">
        <v>4</v>
      </c>
      <c r="AX118" s="13" t="s">
        <v>77</v>
      </c>
      <c r="AY118" s="234" t="s">
        <v>118</v>
      </c>
    </row>
    <row r="119" s="2" customFormat="1" ht="44.25" customHeight="1">
      <c r="A119" s="39"/>
      <c r="B119" s="40"/>
      <c r="C119" s="205" t="s">
        <v>8</v>
      </c>
      <c r="D119" s="205" t="s">
        <v>120</v>
      </c>
      <c r="E119" s="206" t="s">
        <v>526</v>
      </c>
      <c r="F119" s="207" t="s">
        <v>527</v>
      </c>
      <c r="G119" s="208" t="s">
        <v>123</v>
      </c>
      <c r="H119" s="209">
        <v>50.347000000000001</v>
      </c>
      <c r="I119" s="210"/>
      <c r="J119" s="211">
        <f>ROUND(I119*H119,2)</f>
        <v>0</v>
      </c>
      <c r="K119" s="207" t="s">
        <v>124</v>
      </c>
      <c r="L119" s="45"/>
      <c r="M119" s="212" t="s">
        <v>19</v>
      </c>
      <c r="N119" s="213" t="s">
        <v>40</v>
      </c>
      <c r="O119" s="85"/>
      <c r="P119" s="214">
        <f>O119*H119</f>
        <v>0</v>
      </c>
      <c r="Q119" s="214">
        <v>0.098000000000000004</v>
      </c>
      <c r="R119" s="214">
        <f>Q119*H119</f>
        <v>4.9340060000000001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125</v>
      </c>
      <c r="AT119" s="216" t="s">
        <v>120</v>
      </c>
      <c r="AU119" s="216" t="s">
        <v>79</v>
      </c>
      <c r="AY119" s="18" t="s">
        <v>118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77</v>
      </c>
      <c r="BK119" s="217">
        <f>ROUND(I119*H119,2)</f>
        <v>0</v>
      </c>
      <c r="BL119" s="18" t="s">
        <v>125</v>
      </c>
      <c r="BM119" s="216" t="s">
        <v>528</v>
      </c>
    </row>
    <row r="120" s="2" customFormat="1">
      <c r="A120" s="39"/>
      <c r="B120" s="40"/>
      <c r="C120" s="41"/>
      <c r="D120" s="218" t="s">
        <v>127</v>
      </c>
      <c r="E120" s="41"/>
      <c r="F120" s="219" t="s">
        <v>529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127</v>
      </c>
      <c r="AU120" s="18" t="s">
        <v>79</v>
      </c>
    </row>
    <row r="121" s="13" customFormat="1">
      <c r="A121" s="13"/>
      <c r="B121" s="223"/>
      <c r="C121" s="224"/>
      <c r="D121" s="225" t="s">
        <v>129</v>
      </c>
      <c r="E121" s="226" t="s">
        <v>19</v>
      </c>
      <c r="F121" s="227" t="s">
        <v>130</v>
      </c>
      <c r="G121" s="224"/>
      <c r="H121" s="228">
        <v>50.347000000000001</v>
      </c>
      <c r="I121" s="229"/>
      <c r="J121" s="224"/>
      <c r="K121" s="224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129</v>
      </c>
      <c r="AU121" s="234" t="s">
        <v>79</v>
      </c>
      <c r="AV121" s="13" t="s">
        <v>79</v>
      </c>
      <c r="AW121" s="13" t="s">
        <v>31</v>
      </c>
      <c r="AX121" s="13" t="s">
        <v>77</v>
      </c>
      <c r="AY121" s="234" t="s">
        <v>118</v>
      </c>
    </row>
    <row r="122" s="2" customFormat="1" ht="16.5" customHeight="1">
      <c r="A122" s="39"/>
      <c r="B122" s="40"/>
      <c r="C122" s="249" t="s">
        <v>193</v>
      </c>
      <c r="D122" s="249" t="s">
        <v>326</v>
      </c>
      <c r="E122" s="250" t="s">
        <v>530</v>
      </c>
      <c r="F122" s="251" t="s">
        <v>531</v>
      </c>
      <c r="G122" s="252" t="s">
        <v>123</v>
      </c>
      <c r="H122" s="253">
        <v>51.856999999999999</v>
      </c>
      <c r="I122" s="254"/>
      <c r="J122" s="255">
        <f>ROUND(I122*H122,2)</f>
        <v>0</v>
      </c>
      <c r="K122" s="251" t="s">
        <v>124</v>
      </c>
      <c r="L122" s="256"/>
      <c r="M122" s="257" t="s">
        <v>19</v>
      </c>
      <c r="N122" s="258" t="s">
        <v>40</v>
      </c>
      <c r="O122" s="85"/>
      <c r="P122" s="214">
        <f>O122*H122</f>
        <v>0</v>
      </c>
      <c r="Q122" s="214">
        <v>0.14499999999999999</v>
      </c>
      <c r="R122" s="214">
        <f>Q122*H122</f>
        <v>7.519264999999999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166</v>
      </c>
      <c r="AT122" s="216" t="s">
        <v>326</v>
      </c>
      <c r="AU122" s="216" t="s">
        <v>79</v>
      </c>
      <c r="AY122" s="18" t="s">
        <v>118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77</v>
      </c>
      <c r="BK122" s="217">
        <f>ROUND(I122*H122,2)</f>
        <v>0</v>
      </c>
      <c r="BL122" s="18" t="s">
        <v>125</v>
      </c>
      <c r="BM122" s="216" t="s">
        <v>532</v>
      </c>
    </row>
    <row r="123" s="13" customFormat="1">
      <c r="A123" s="13"/>
      <c r="B123" s="223"/>
      <c r="C123" s="224"/>
      <c r="D123" s="225" t="s">
        <v>129</v>
      </c>
      <c r="E123" s="224"/>
      <c r="F123" s="227" t="s">
        <v>533</v>
      </c>
      <c r="G123" s="224"/>
      <c r="H123" s="228">
        <v>51.856999999999999</v>
      </c>
      <c r="I123" s="229"/>
      <c r="J123" s="224"/>
      <c r="K123" s="224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129</v>
      </c>
      <c r="AU123" s="234" t="s">
        <v>79</v>
      </c>
      <c r="AV123" s="13" t="s">
        <v>79</v>
      </c>
      <c r="AW123" s="13" t="s">
        <v>4</v>
      </c>
      <c r="AX123" s="13" t="s">
        <v>77</v>
      </c>
      <c r="AY123" s="234" t="s">
        <v>118</v>
      </c>
    </row>
    <row r="124" s="12" customFormat="1" ht="22.8" customHeight="1">
      <c r="A124" s="12"/>
      <c r="B124" s="189"/>
      <c r="C124" s="190"/>
      <c r="D124" s="191" t="s">
        <v>68</v>
      </c>
      <c r="E124" s="203" t="s">
        <v>342</v>
      </c>
      <c r="F124" s="203" t="s">
        <v>343</v>
      </c>
      <c r="G124" s="190"/>
      <c r="H124" s="190"/>
      <c r="I124" s="193"/>
      <c r="J124" s="204">
        <f>BK124</f>
        <v>0</v>
      </c>
      <c r="K124" s="190"/>
      <c r="L124" s="195"/>
      <c r="M124" s="196"/>
      <c r="N124" s="197"/>
      <c r="O124" s="197"/>
      <c r="P124" s="198">
        <f>SUM(P125:P126)</f>
        <v>0</v>
      </c>
      <c r="Q124" s="197"/>
      <c r="R124" s="198">
        <f>SUM(R125:R126)</f>
        <v>0</v>
      </c>
      <c r="S124" s="197"/>
      <c r="T124" s="199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0" t="s">
        <v>77</v>
      </c>
      <c r="AT124" s="201" t="s">
        <v>68</v>
      </c>
      <c r="AU124" s="201" t="s">
        <v>77</v>
      </c>
      <c r="AY124" s="200" t="s">
        <v>118</v>
      </c>
      <c r="BK124" s="202">
        <f>SUM(BK125:BK126)</f>
        <v>0</v>
      </c>
    </row>
    <row r="125" s="2" customFormat="1" ht="24.15" customHeight="1">
      <c r="A125" s="39"/>
      <c r="B125" s="40"/>
      <c r="C125" s="205" t="s">
        <v>198</v>
      </c>
      <c r="D125" s="205" t="s">
        <v>120</v>
      </c>
      <c r="E125" s="206" t="s">
        <v>534</v>
      </c>
      <c r="F125" s="207" t="s">
        <v>535</v>
      </c>
      <c r="G125" s="208" t="s">
        <v>228</v>
      </c>
      <c r="H125" s="209">
        <v>15.984</v>
      </c>
      <c r="I125" s="210"/>
      <c r="J125" s="211">
        <f>ROUND(I125*H125,2)</f>
        <v>0</v>
      </c>
      <c r="K125" s="207" t="s">
        <v>124</v>
      </c>
      <c r="L125" s="45"/>
      <c r="M125" s="212" t="s">
        <v>19</v>
      </c>
      <c r="N125" s="213" t="s">
        <v>40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125</v>
      </c>
      <c r="AT125" s="216" t="s">
        <v>120</v>
      </c>
      <c r="AU125" s="216" t="s">
        <v>79</v>
      </c>
      <c r="AY125" s="18" t="s">
        <v>118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77</v>
      </c>
      <c r="BK125" s="217">
        <f>ROUND(I125*H125,2)</f>
        <v>0</v>
      </c>
      <c r="BL125" s="18" t="s">
        <v>125</v>
      </c>
      <c r="BM125" s="216" t="s">
        <v>536</v>
      </c>
    </row>
    <row r="126" s="2" customFormat="1">
      <c r="A126" s="39"/>
      <c r="B126" s="40"/>
      <c r="C126" s="41"/>
      <c r="D126" s="218" t="s">
        <v>127</v>
      </c>
      <c r="E126" s="41"/>
      <c r="F126" s="219" t="s">
        <v>537</v>
      </c>
      <c r="G126" s="41"/>
      <c r="H126" s="41"/>
      <c r="I126" s="220"/>
      <c r="J126" s="41"/>
      <c r="K126" s="41"/>
      <c r="L126" s="45"/>
      <c r="M126" s="263"/>
      <c r="N126" s="264"/>
      <c r="O126" s="265"/>
      <c r="P126" s="265"/>
      <c r="Q126" s="265"/>
      <c r="R126" s="265"/>
      <c r="S126" s="265"/>
      <c r="T126" s="26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127</v>
      </c>
      <c r="AU126" s="18" t="s">
        <v>79</v>
      </c>
    </row>
    <row r="127" s="2" customFormat="1" ht="6.96" customHeight="1">
      <c r="A127" s="39"/>
      <c r="B127" s="60"/>
      <c r="C127" s="61"/>
      <c r="D127" s="61"/>
      <c r="E127" s="61"/>
      <c r="F127" s="61"/>
      <c r="G127" s="61"/>
      <c r="H127" s="61"/>
      <c r="I127" s="61"/>
      <c r="J127" s="61"/>
      <c r="K127" s="61"/>
      <c r="L127" s="45"/>
      <c r="M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</sheetData>
  <sheetProtection sheet="1" autoFilter="0" formatColumns="0" formatRows="0" objects="1" scenarios="1" spinCount="100000" saltValue="VVxAfMprGPkfvMen55QJw0L26FHkZQrT9v3Vae+VJFWu+d/+06tocMrbF1CK9jOuYnNsqB+bvIQqp0DwzSrkwQ==" hashValue="kCE+uBs4AByqemj0tb66uCZimpAv5yTlFkeaJPKMB5JIkR68fqbg5Be8YPzVK3TUuXxOO7BeUzfnM5S4SIdquQ==" algorithmName="SHA-512" password="CC35"/>
  <autoFilter ref="C84:K12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5_01/180405111"/>
    <hyperlink ref="F95" r:id="rId2" display="https://podminky.urs.cz/item/CS_URS_2025_01/348101210"/>
    <hyperlink ref="F99" r:id="rId3" display="https://podminky.urs.cz/item/CS_URS_2025_01/348101230"/>
    <hyperlink ref="F102" r:id="rId4" display="https://podminky.urs.cz/item/CS_URS_2025_01/348401120"/>
    <hyperlink ref="F110" r:id="rId5" display="https://podminky.urs.cz/item/CS_URS_2025_01/451597877"/>
    <hyperlink ref="F114" r:id="rId6" display="https://podminky.urs.cz/item/CS_URS_2025_01/596212210"/>
    <hyperlink ref="F120" r:id="rId7" display="https://podminky.urs.cz/item/CS_URS_2025_01/596412211"/>
    <hyperlink ref="F126" r:id="rId8" display="https://podminky.urs.cz/item/CS_URS_2025_01/99823211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92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Výpravní budova Šumná - oprava společných prostor budovy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538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2. 6. 2025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ROUND((SUM(BE83:BE212)),  2)</f>
        <v>0</v>
      </c>
      <c r="G33" s="39"/>
      <c r="H33" s="39"/>
      <c r="I33" s="149">
        <v>0.20999999999999999</v>
      </c>
      <c r="J33" s="148">
        <f>ROUND(((SUM(BE83:BE212))*I33),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ROUND((SUM(BF83:BF212)),  2)</f>
        <v>0</v>
      </c>
      <c r="G34" s="39"/>
      <c r="H34" s="39"/>
      <c r="I34" s="149">
        <v>0.12</v>
      </c>
      <c r="J34" s="148">
        <f>ROUND(((SUM(BF83:BF212))*I34),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ROUND((SUM(BG83:BG212)),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ROUND((SUM(BH83:BH212)),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ROUND((SUM(BI83:BI212)),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Výpravní budova Šumná - oprava společných prostor budovy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604 - elektroinstalace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2. 6. 2025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96</v>
      </c>
      <c r="D57" s="163"/>
      <c r="E57" s="163"/>
      <c r="F57" s="163"/>
      <c r="G57" s="163"/>
      <c r="H57" s="163"/>
      <c r="I57" s="163"/>
      <c r="J57" s="164" t="s">
        <v>97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6"/>
      <c r="C60" s="167"/>
      <c r="D60" s="168" t="s">
        <v>263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539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6"/>
      <c r="C62" s="167"/>
      <c r="D62" s="168" t="s">
        <v>540</v>
      </c>
      <c r="E62" s="169"/>
      <c r="F62" s="169"/>
      <c r="G62" s="169"/>
      <c r="H62" s="169"/>
      <c r="I62" s="169"/>
      <c r="J62" s="170">
        <f>J201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541</v>
      </c>
      <c r="E63" s="175"/>
      <c r="F63" s="175"/>
      <c r="G63" s="175"/>
      <c r="H63" s="175"/>
      <c r="I63" s="175"/>
      <c r="J63" s="176">
        <f>J202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103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Výpravní budova Šumná - oprava společných prostor budovy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93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604 - elektroinstalace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 xml:space="preserve"> </v>
      </c>
      <c r="G77" s="41"/>
      <c r="H77" s="41"/>
      <c r="I77" s="33" t="s">
        <v>23</v>
      </c>
      <c r="J77" s="73" t="str">
        <f>IF(J12="","",J12)</f>
        <v>2. 6. 2025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 xml:space="preserve"> </v>
      </c>
      <c r="G79" s="41"/>
      <c r="H79" s="41"/>
      <c r="I79" s="33" t="s">
        <v>30</v>
      </c>
      <c r="J79" s="37" t="str">
        <f>E21</f>
        <v xml:space="preserve"> 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28</v>
      </c>
      <c r="D80" s="41"/>
      <c r="E80" s="41"/>
      <c r="F80" s="28" t="str">
        <f>IF(E18="","",E18)</f>
        <v>Vyplň údaj</v>
      </c>
      <c r="G80" s="41"/>
      <c r="H80" s="41"/>
      <c r="I80" s="33" t="s">
        <v>32</v>
      </c>
      <c r="J80" s="37" t="str">
        <f>E24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104</v>
      </c>
      <c r="D82" s="181" t="s">
        <v>54</v>
      </c>
      <c r="E82" s="181" t="s">
        <v>50</v>
      </c>
      <c r="F82" s="181" t="s">
        <v>51</v>
      </c>
      <c r="G82" s="181" t="s">
        <v>105</v>
      </c>
      <c r="H82" s="181" t="s">
        <v>106</v>
      </c>
      <c r="I82" s="181" t="s">
        <v>107</v>
      </c>
      <c r="J82" s="181" t="s">
        <v>97</v>
      </c>
      <c r="K82" s="182" t="s">
        <v>108</v>
      </c>
      <c r="L82" s="183"/>
      <c r="M82" s="93" t="s">
        <v>19</v>
      </c>
      <c r="N82" s="94" t="s">
        <v>39</v>
      </c>
      <c r="O82" s="94" t="s">
        <v>109</v>
      </c>
      <c r="P82" s="94" t="s">
        <v>110</v>
      </c>
      <c r="Q82" s="94" t="s">
        <v>111</v>
      </c>
      <c r="R82" s="94" t="s">
        <v>112</v>
      </c>
      <c r="S82" s="94" t="s">
        <v>113</v>
      </c>
      <c r="T82" s="95" t="s">
        <v>114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115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P84+P201</f>
        <v>0</v>
      </c>
      <c r="Q83" s="97"/>
      <c r="R83" s="186">
        <f>R84+R201</f>
        <v>0.10599650000000001</v>
      </c>
      <c r="S83" s="97"/>
      <c r="T83" s="187">
        <f>T84+T201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68</v>
      </c>
      <c r="AU83" s="18" t="s">
        <v>98</v>
      </c>
      <c r="BK83" s="188">
        <f>BK84+BK201</f>
        <v>0</v>
      </c>
    </row>
    <row r="84" s="12" customFormat="1" ht="25.92" customHeight="1">
      <c r="A84" s="12"/>
      <c r="B84" s="189"/>
      <c r="C84" s="190"/>
      <c r="D84" s="191" t="s">
        <v>68</v>
      </c>
      <c r="E84" s="192" t="s">
        <v>348</v>
      </c>
      <c r="F84" s="192" t="s">
        <v>349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</f>
        <v>0</v>
      </c>
      <c r="Q84" s="197"/>
      <c r="R84" s="198">
        <f>R85</f>
        <v>0.10599650000000001</v>
      </c>
      <c r="S84" s="197"/>
      <c r="T84" s="199">
        <f>T85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79</v>
      </c>
      <c r="AT84" s="201" t="s">
        <v>68</v>
      </c>
      <c r="AU84" s="201" t="s">
        <v>69</v>
      </c>
      <c r="AY84" s="200" t="s">
        <v>118</v>
      </c>
      <c r="BK84" s="202">
        <f>BK85</f>
        <v>0</v>
      </c>
    </row>
    <row r="85" s="12" customFormat="1" ht="22.8" customHeight="1">
      <c r="A85" s="12"/>
      <c r="B85" s="189"/>
      <c r="C85" s="190"/>
      <c r="D85" s="191" t="s">
        <v>68</v>
      </c>
      <c r="E85" s="203" t="s">
        <v>542</v>
      </c>
      <c r="F85" s="203" t="s">
        <v>543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SUM(P86:P200)</f>
        <v>0</v>
      </c>
      <c r="Q85" s="197"/>
      <c r="R85" s="198">
        <f>SUM(R86:R200)</f>
        <v>0.10599650000000001</v>
      </c>
      <c r="S85" s="197"/>
      <c r="T85" s="199">
        <f>SUM(T86:T200)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79</v>
      </c>
      <c r="AT85" s="201" t="s">
        <v>68</v>
      </c>
      <c r="AU85" s="201" t="s">
        <v>77</v>
      </c>
      <c r="AY85" s="200" t="s">
        <v>118</v>
      </c>
      <c r="BK85" s="202">
        <f>SUM(BK86:BK200)</f>
        <v>0</v>
      </c>
    </row>
    <row r="86" s="2" customFormat="1" ht="24.15" customHeight="1">
      <c r="A86" s="39"/>
      <c r="B86" s="40"/>
      <c r="C86" s="205" t="s">
        <v>77</v>
      </c>
      <c r="D86" s="205" t="s">
        <v>120</v>
      </c>
      <c r="E86" s="206" t="s">
        <v>544</v>
      </c>
      <c r="F86" s="207" t="s">
        <v>545</v>
      </c>
      <c r="G86" s="208" t="s">
        <v>190</v>
      </c>
      <c r="H86" s="209">
        <v>21</v>
      </c>
      <c r="I86" s="210"/>
      <c r="J86" s="211">
        <f>ROUND(I86*H86,2)</f>
        <v>0</v>
      </c>
      <c r="K86" s="207" t="s">
        <v>124</v>
      </c>
      <c r="L86" s="45"/>
      <c r="M86" s="212" t="s">
        <v>19</v>
      </c>
      <c r="N86" s="213" t="s">
        <v>40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208</v>
      </c>
      <c r="AT86" s="216" t="s">
        <v>120</v>
      </c>
      <c r="AU86" s="216" t="s">
        <v>79</v>
      </c>
      <c r="AY86" s="18" t="s">
        <v>118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77</v>
      </c>
      <c r="BK86" s="217">
        <f>ROUND(I86*H86,2)</f>
        <v>0</v>
      </c>
      <c r="BL86" s="18" t="s">
        <v>208</v>
      </c>
      <c r="BM86" s="216" t="s">
        <v>546</v>
      </c>
    </row>
    <row r="87" s="2" customFormat="1">
      <c r="A87" s="39"/>
      <c r="B87" s="40"/>
      <c r="C87" s="41"/>
      <c r="D87" s="218" t="s">
        <v>127</v>
      </c>
      <c r="E87" s="41"/>
      <c r="F87" s="219" t="s">
        <v>547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127</v>
      </c>
      <c r="AU87" s="18" t="s">
        <v>79</v>
      </c>
    </row>
    <row r="88" s="2" customFormat="1" ht="16.5" customHeight="1">
      <c r="A88" s="39"/>
      <c r="B88" s="40"/>
      <c r="C88" s="249" t="s">
        <v>79</v>
      </c>
      <c r="D88" s="249" t="s">
        <v>326</v>
      </c>
      <c r="E88" s="250" t="s">
        <v>548</v>
      </c>
      <c r="F88" s="251" t="s">
        <v>549</v>
      </c>
      <c r="G88" s="252" t="s">
        <v>190</v>
      </c>
      <c r="H88" s="253">
        <v>22.050000000000001</v>
      </c>
      <c r="I88" s="254"/>
      <c r="J88" s="255">
        <f>ROUND(I88*H88,2)</f>
        <v>0</v>
      </c>
      <c r="K88" s="251" t="s">
        <v>124</v>
      </c>
      <c r="L88" s="256"/>
      <c r="M88" s="257" t="s">
        <v>19</v>
      </c>
      <c r="N88" s="258" t="s">
        <v>40</v>
      </c>
      <c r="O88" s="85"/>
      <c r="P88" s="214">
        <f>O88*H88</f>
        <v>0</v>
      </c>
      <c r="Q88" s="214">
        <v>0.00018000000000000001</v>
      </c>
      <c r="R88" s="214">
        <f>Q88*H88</f>
        <v>0.0039690000000000003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375</v>
      </c>
      <c r="AT88" s="216" t="s">
        <v>326</v>
      </c>
      <c r="AU88" s="216" t="s">
        <v>79</v>
      </c>
      <c r="AY88" s="18" t="s">
        <v>118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77</v>
      </c>
      <c r="BK88" s="217">
        <f>ROUND(I88*H88,2)</f>
        <v>0</v>
      </c>
      <c r="BL88" s="18" t="s">
        <v>208</v>
      </c>
      <c r="BM88" s="216" t="s">
        <v>550</v>
      </c>
    </row>
    <row r="89" s="13" customFormat="1">
      <c r="A89" s="13"/>
      <c r="B89" s="223"/>
      <c r="C89" s="224"/>
      <c r="D89" s="225" t="s">
        <v>129</v>
      </c>
      <c r="E89" s="224"/>
      <c r="F89" s="227" t="s">
        <v>551</v>
      </c>
      <c r="G89" s="224"/>
      <c r="H89" s="228">
        <v>22.050000000000001</v>
      </c>
      <c r="I89" s="229"/>
      <c r="J89" s="224"/>
      <c r="K89" s="224"/>
      <c r="L89" s="230"/>
      <c r="M89" s="231"/>
      <c r="N89" s="232"/>
      <c r="O89" s="232"/>
      <c r="P89" s="232"/>
      <c r="Q89" s="232"/>
      <c r="R89" s="232"/>
      <c r="S89" s="232"/>
      <c r="T89" s="23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4" t="s">
        <v>129</v>
      </c>
      <c r="AU89" s="234" t="s">
        <v>79</v>
      </c>
      <c r="AV89" s="13" t="s">
        <v>79</v>
      </c>
      <c r="AW89" s="13" t="s">
        <v>4</v>
      </c>
      <c r="AX89" s="13" t="s">
        <v>77</v>
      </c>
      <c r="AY89" s="234" t="s">
        <v>118</v>
      </c>
    </row>
    <row r="90" s="2" customFormat="1" ht="24.15" customHeight="1">
      <c r="A90" s="39"/>
      <c r="B90" s="40"/>
      <c r="C90" s="205" t="s">
        <v>136</v>
      </c>
      <c r="D90" s="205" t="s">
        <v>120</v>
      </c>
      <c r="E90" s="206" t="s">
        <v>552</v>
      </c>
      <c r="F90" s="207" t="s">
        <v>553</v>
      </c>
      <c r="G90" s="208" t="s">
        <v>133</v>
      </c>
      <c r="H90" s="209">
        <v>7</v>
      </c>
      <c r="I90" s="210"/>
      <c r="J90" s="211">
        <f>ROUND(I90*H90,2)</f>
        <v>0</v>
      </c>
      <c r="K90" s="207" t="s">
        <v>124</v>
      </c>
      <c r="L90" s="45"/>
      <c r="M90" s="212" t="s">
        <v>19</v>
      </c>
      <c r="N90" s="213" t="s">
        <v>40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208</v>
      </c>
      <c r="AT90" s="216" t="s">
        <v>120</v>
      </c>
      <c r="AU90" s="216" t="s">
        <v>79</v>
      </c>
      <c r="AY90" s="18" t="s">
        <v>118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77</v>
      </c>
      <c r="BK90" s="217">
        <f>ROUND(I90*H90,2)</f>
        <v>0</v>
      </c>
      <c r="BL90" s="18" t="s">
        <v>208</v>
      </c>
      <c r="BM90" s="216" t="s">
        <v>554</v>
      </c>
    </row>
    <row r="91" s="2" customFormat="1">
      <c r="A91" s="39"/>
      <c r="B91" s="40"/>
      <c r="C91" s="41"/>
      <c r="D91" s="218" t="s">
        <v>127</v>
      </c>
      <c r="E91" s="41"/>
      <c r="F91" s="219" t="s">
        <v>555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127</v>
      </c>
      <c r="AU91" s="18" t="s">
        <v>79</v>
      </c>
    </row>
    <row r="92" s="2" customFormat="1" ht="16.5" customHeight="1">
      <c r="A92" s="39"/>
      <c r="B92" s="40"/>
      <c r="C92" s="249" t="s">
        <v>125</v>
      </c>
      <c r="D92" s="249" t="s">
        <v>326</v>
      </c>
      <c r="E92" s="250" t="s">
        <v>556</v>
      </c>
      <c r="F92" s="251" t="s">
        <v>557</v>
      </c>
      <c r="G92" s="252" t="s">
        <v>133</v>
      </c>
      <c r="H92" s="253">
        <v>7</v>
      </c>
      <c r="I92" s="254"/>
      <c r="J92" s="255">
        <f>ROUND(I92*H92,2)</f>
        <v>0</v>
      </c>
      <c r="K92" s="251" t="s">
        <v>19</v>
      </c>
      <c r="L92" s="256"/>
      <c r="M92" s="257" t="s">
        <v>19</v>
      </c>
      <c r="N92" s="258" t="s">
        <v>40</v>
      </c>
      <c r="O92" s="85"/>
      <c r="P92" s="214">
        <f>O92*H92</f>
        <v>0</v>
      </c>
      <c r="Q92" s="214">
        <v>5.0000000000000002E-05</v>
      </c>
      <c r="R92" s="214">
        <f>Q92*H92</f>
        <v>0.00035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375</v>
      </c>
      <c r="AT92" s="216" t="s">
        <v>326</v>
      </c>
      <c r="AU92" s="216" t="s">
        <v>79</v>
      </c>
      <c r="AY92" s="18" t="s">
        <v>118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77</v>
      </c>
      <c r="BK92" s="217">
        <f>ROUND(I92*H92,2)</f>
        <v>0</v>
      </c>
      <c r="BL92" s="18" t="s">
        <v>208</v>
      </c>
      <c r="BM92" s="216" t="s">
        <v>558</v>
      </c>
    </row>
    <row r="93" s="2" customFormat="1" ht="24.15" customHeight="1">
      <c r="A93" s="39"/>
      <c r="B93" s="40"/>
      <c r="C93" s="205" t="s">
        <v>145</v>
      </c>
      <c r="D93" s="205" t="s">
        <v>120</v>
      </c>
      <c r="E93" s="206" t="s">
        <v>552</v>
      </c>
      <c r="F93" s="207" t="s">
        <v>553</v>
      </c>
      <c r="G93" s="208" t="s">
        <v>133</v>
      </c>
      <c r="H93" s="209">
        <v>2</v>
      </c>
      <c r="I93" s="210"/>
      <c r="J93" s="211">
        <f>ROUND(I93*H93,2)</f>
        <v>0</v>
      </c>
      <c r="K93" s="207" t="s">
        <v>124</v>
      </c>
      <c r="L93" s="45"/>
      <c r="M93" s="212" t="s">
        <v>19</v>
      </c>
      <c r="N93" s="213" t="s">
        <v>40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208</v>
      </c>
      <c r="AT93" s="216" t="s">
        <v>120</v>
      </c>
      <c r="AU93" s="216" t="s">
        <v>79</v>
      </c>
      <c r="AY93" s="18" t="s">
        <v>118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77</v>
      </c>
      <c r="BK93" s="217">
        <f>ROUND(I93*H93,2)</f>
        <v>0</v>
      </c>
      <c r="BL93" s="18" t="s">
        <v>208</v>
      </c>
      <c r="BM93" s="216" t="s">
        <v>559</v>
      </c>
    </row>
    <row r="94" s="2" customFormat="1">
      <c r="A94" s="39"/>
      <c r="B94" s="40"/>
      <c r="C94" s="41"/>
      <c r="D94" s="218" t="s">
        <v>127</v>
      </c>
      <c r="E94" s="41"/>
      <c r="F94" s="219" t="s">
        <v>555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127</v>
      </c>
      <c r="AU94" s="18" t="s">
        <v>79</v>
      </c>
    </row>
    <row r="95" s="2" customFormat="1" ht="16.5" customHeight="1">
      <c r="A95" s="39"/>
      <c r="B95" s="40"/>
      <c r="C95" s="249" t="s">
        <v>152</v>
      </c>
      <c r="D95" s="249" t="s">
        <v>326</v>
      </c>
      <c r="E95" s="250" t="s">
        <v>556</v>
      </c>
      <c r="F95" s="251" t="s">
        <v>557</v>
      </c>
      <c r="G95" s="252" t="s">
        <v>133</v>
      </c>
      <c r="H95" s="253">
        <v>2</v>
      </c>
      <c r="I95" s="254"/>
      <c r="J95" s="255">
        <f>ROUND(I95*H95,2)</f>
        <v>0</v>
      </c>
      <c r="K95" s="251" t="s">
        <v>19</v>
      </c>
      <c r="L95" s="256"/>
      <c r="M95" s="257" t="s">
        <v>19</v>
      </c>
      <c r="N95" s="258" t="s">
        <v>40</v>
      </c>
      <c r="O95" s="85"/>
      <c r="P95" s="214">
        <f>O95*H95</f>
        <v>0</v>
      </c>
      <c r="Q95" s="214">
        <v>5.0000000000000002E-05</v>
      </c>
      <c r="R95" s="214">
        <f>Q95*H95</f>
        <v>0.00010000000000000001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375</v>
      </c>
      <c r="AT95" s="216" t="s">
        <v>326</v>
      </c>
      <c r="AU95" s="216" t="s">
        <v>79</v>
      </c>
      <c r="AY95" s="18" t="s">
        <v>118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77</v>
      </c>
      <c r="BK95" s="217">
        <f>ROUND(I95*H95,2)</f>
        <v>0</v>
      </c>
      <c r="BL95" s="18" t="s">
        <v>208</v>
      </c>
      <c r="BM95" s="216" t="s">
        <v>560</v>
      </c>
    </row>
    <row r="96" s="2" customFormat="1" ht="24.15" customHeight="1">
      <c r="A96" s="39"/>
      <c r="B96" s="40"/>
      <c r="C96" s="205" t="s">
        <v>158</v>
      </c>
      <c r="D96" s="205" t="s">
        <v>120</v>
      </c>
      <c r="E96" s="206" t="s">
        <v>552</v>
      </c>
      <c r="F96" s="207" t="s">
        <v>553</v>
      </c>
      <c r="G96" s="208" t="s">
        <v>133</v>
      </c>
      <c r="H96" s="209">
        <v>3</v>
      </c>
      <c r="I96" s="210"/>
      <c r="J96" s="211">
        <f>ROUND(I96*H96,2)</f>
        <v>0</v>
      </c>
      <c r="K96" s="207" t="s">
        <v>124</v>
      </c>
      <c r="L96" s="45"/>
      <c r="M96" s="212" t="s">
        <v>19</v>
      </c>
      <c r="N96" s="213" t="s">
        <v>40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208</v>
      </c>
      <c r="AT96" s="216" t="s">
        <v>120</v>
      </c>
      <c r="AU96" s="216" t="s">
        <v>79</v>
      </c>
      <c r="AY96" s="18" t="s">
        <v>118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77</v>
      </c>
      <c r="BK96" s="217">
        <f>ROUND(I96*H96,2)</f>
        <v>0</v>
      </c>
      <c r="BL96" s="18" t="s">
        <v>208</v>
      </c>
      <c r="BM96" s="216" t="s">
        <v>561</v>
      </c>
    </row>
    <row r="97" s="2" customFormat="1">
      <c r="A97" s="39"/>
      <c r="B97" s="40"/>
      <c r="C97" s="41"/>
      <c r="D97" s="218" t="s">
        <v>127</v>
      </c>
      <c r="E97" s="41"/>
      <c r="F97" s="219" t="s">
        <v>555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127</v>
      </c>
      <c r="AU97" s="18" t="s">
        <v>79</v>
      </c>
    </row>
    <row r="98" s="2" customFormat="1" ht="16.5" customHeight="1">
      <c r="A98" s="39"/>
      <c r="B98" s="40"/>
      <c r="C98" s="249" t="s">
        <v>166</v>
      </c>
      <c r="D98" s="249" t="s">
        <v>326</v>
      </c>
      <c r="E98" s="250" t="s">
        <v>562</v>
      </c>
      <c r="F98" s="251" t="s">
        <v>563</v>
      </c>
      <c r="G98" s="252" t="s">
        <v>133</v>
      </c>
      <c r="H98" s="253">
        <v>3</v>
      </c>
      <c r="I98" s="254"/>
      <c r="J98" s="255">
        <f>ROUND(I98*H98,2)</f>
        <v>0</v>
      </c>
      <c r="K98" s="251" t="s">
        <v>124</v>
      </c>
      <c r="L98" s="256"/>
      <c r="M98" s="257" t="s">
        <v>19</v>
      </c>
      <c r="N98" s="258" t="s">
        <v>40</v>
      </c>
      <c r="O98" s="85"/>
      <c r="P98" s="214">
        <f>O98*H98</f>
        <v>0</v>
      </c>
      <c r="Q98" s="214">
        <v>4.0000000000000003E-05</v>
      </c>
      <c r="R98" s="214">
        <f>Q98*H98</f>
        <v>0.00012000000000000002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375</v>
      </c>
      <c r="AT98" s="216" t="s">
        <v>326</v>
      </c>
      <c r="AU98" s="216" t="s">
        <v>79</v>
      </c>
      <c r="AY98" s="18" t="s">
        <v>118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77</v>
      </c>
      <c r="BK98" s="217">
        <f>ROUND(I98*H98,2)</f>
        <v>0</v>
      </c>
      <c r="BL98" s="18" t="s">
        <v>208</v>
      </c>
      <c r="BM98" s="216" t="s">
        <v>564</v>
      </c>
    </row>
    <row r="99" s="2" customFormat="1" ht="24.15" customHeight="1">
      <c r="A99" s="39"/>
      <c r="B99" s="40"/>
      <c r="C99" s="205" t="s">
        <v>164</v>
      </c>
      <c r="D99" s="205" t="s">
        <v>120</v>
      </c>
      <c r="E99" s="206" t="s">
        <v>565</v>
      </c>
      <c r="F99" s="207" t="s">
        <v>566</v>
      </c>
      <c r="G99" s="208" t="s">
        <v>190</v>
      </c>
      <c r="H99" s="209">
        <v>8</v>
      </c>
      <c r="I99" s="210"/>
      <c r="J99" s="211">
        <f>ROUND(I99*H99,2)</f>
        <v>0</v>
      </c>
      <c r="K99" s="207" t="s">
        <v>124</v>
      </c>
      <c r="L99" s="45"/>
      <c r="M99" s="212" t="s">
        <v>19</v>
      </c>
      <c r="N99" s="213" t="s">
        <v>40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208</v>
      </c>
      <c r="AT99" s="216" t="s">
        <v>120</v>
      </c>
      <c r="AU99" s="216" t="s">
        <v>79</v>
      </c>
      <c r="AY99" s="18" t="s">
        <v>118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77</v>
      </c>
      <c r="BK99" s="217">
        <f>ROUND(I99*H99,2)</f>
        <v>0</v>
      </c>
      <c r="BL99" s="18" t="s">
        <v>208</v>
      </c>
      <c r="BM99" s="216" t="s">
        <v>567</v>
      </c>
    </row>
    <row r="100" s="2" customFormat="1">
      <c r="A100" s="39"/>
      <c r="B100" s="40"/>
      <c r="C100" s="41"/>
      <c r="D100" s="218" t="s">
        <v>127</v>
      </c>
      <c r="E100" s="41"/>
      <c r="F100" s="219" t="s">
        <v>568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127</v>
      </c>
      <c r="AU100" s="18" t="s">
        <v>79</v>
      </c>
    </row>
    <row r="101" s="2" customFormat="1" ht="16.5" customHeight="1">
      <c r="A101" s="39"/>
      <c r="B101" s="40"/>
      <c r="C101" s="249" t="s">
        <v>177</v>
      </c>
      <c r="D101" s="249" t="s">
        <v>326</v>
      </c>
      <c r="E101" s="250" t="s">
        <v>569</v>
      </c>
      <c r="F101" s="251" t="s">
        <v>570</v>
      </c>
      <c r="G101" s="252" t="s">
        <v>190</v>
      </c>
      <c r="H101" s="253">
        <v>9.1999999999999993</v>
      </c>
      <c r="I101" s="254"/>
      <c r="J101" s="255">
        <f>ROUND(I101*H101,2)</f>
        <v>0</v>
      </c>
      <c r="K101" s="251" t="s">
        <v>124</v>
      </c>
      <c r="L101" s="256"/>
      <c r="M101" s="257" t="s">
        <v>19</v>
      </c>
      <c r="N101" s="258" t="s">
        <v>40</v>
      </c>
      <c r="O101" s="85"/>
      <c r="P101" s="214">
        <f>O101*H101</f>
        <v>0</v>
      </c>
      <c r="Q101" s="214">
        <v>0.00017000000000000001</v>
      </c>
      <c r="R101" s="214">
        <f>Q101*H101</f>
        <v>0.0015640000000000001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375</v>
      </c>
      <c r="AT101" s="216" t="s">
        <v>326</v>
      </c>
      <c r="AU101" s="216" t="s">
        <v>79</v>
      </c>
      <c r="AY101" s="18" t="s">
        <v>118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77</v>
      </c>
      <c r="BK101" s="217">
        <f>ROUND(I101*H101,2)</f>
        <v>0</v>
      </c>
      <c r="BL101" s="18" t="s">
        <v>208</v>
      </c>
      <c r="BM101" s="216" t="s">
        <v>571</v>
      </c>
    </row>
    <row r="102" s="2" customFormat="1">
      <c r="A102" s="39"/>
      <c r="B102" s="40"/>
      <c r="C102" s="41"/>
      <c r="D102" s="225" t="s">
        <v>377</v>
      </c>
      <c r="E102" s="41"/>
      <c r="F102" s="259" t="s">
        <v>572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377</v>
      </c>
      <c r="AU102" s="18" t="s">
        <v>79</v>
      </c>
    </row>
    <row r="103" s="13" customFormat="1">
      <c r="A103" s="13"/>
      <c r="B103" s="223"/>
      <c r="C103" s="224"/>
      <c r="D103" s="225" t="s">
        <v>129</v>
      </c>
      <c r="E103" s="226" t="s">
        <v>19</v>
      </c>
      <c r="F103" s="227" t="s">
        <v>573</v>
      </c>
      <c r="G103" s="224"/>
      <c r="H103" s="228">
        <v>8</v>
      </c>
      <c r="I103" s="229"/>
      <c r="J103" s="224"/>
      <c r="K103" s="224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129</v>
      </c>
      <c r="AU103" s="234" t="s">
        <v>79</v>
      </c>
      <c r="AV103" s="13" t="s">
        <v>79</v>
      </c>
      <c r="AW103" s="13" t="s">
        <v>31</v>
      </c>
      <c r="AX103" s="13" t="s">
        <v>69</v>
      </c>
      <c r="AY103" s="234" t="s">
        <v>118</v>
      </c>
    </row>
    <row r="104" s="14" customFormat="1">
      <c r="A104" s="14"/>
      <c r="B104" s="238"/>
      <c r="C104" s="239"/>
      <c r="D104" s="225" t="s">
        <v>129</v>
      </c>
      <c r="E104" s="240" t="s">
        <v>19</v>
      </c>
      <c r="F104" s="241" t="s">
        <v>302</v>
      </c>
      <c r="G104" s="239"/>
      <c r="H104" s="242">
        <v>8</v>
      </c>
      <c r="I104" s="243"/>
      <c r="J104" s="239"/>
      <c r="K104" s="239"/>
      <c r="L104" s="244"/>
      <c r="M104" s="245"/>
      <c r="N104" s="246"/>
      <c r="O104" s="246"/>
      <c r="P104" s="246"/>
      <c r="Q104" s="246"/>
      <c r="R104" s="246"/>
      <c r="S104" s="246"/>
      <c r="T104" s="247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8" t="s">
        <v>129</v>
      </c>
      <c r="AU104" s="248" t="s">
        <v>79</v>
      </c>
      <c r="AV104" s="14" t="s">
        <v>125</v>
      </c>
      <c r="AW104" s="14" t="s">
        <v>31</v>
      </c>
      <c r="AX104" s="14" t="s">
        <v>77</v>
      </c>
      <c r="AY104" s="248" t="s">
        <v>118</v>
      </c>
    </row>
    <row r="105" s="13" customFormat="1">
      <c r="A105" s="13"/>
      <c r="B105" s="223"/>
      <c r="C105" s="224"/>
      <c r="D105" s="225" t="s">
        <v>129</v>
      </c>
      <c r="E105" s="224"/>
      <c r="F105" s="227" t="s">
        <v>574</v>
      </c>
      <c r="G105" s="224"/>
      <c r="H105" s="228">
        <v>9.1999999999999993</v>
      </c>
      <c r="I105" s="229"/>
      <c r="J105" s="224"/>
      <c r="K105" s="224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129</v>
      </c>
      <c r="AU105" s="234" t="s">
        <v>79</v>
      </c>
      <c r="AV105" s="13" t="s">
        <v>79</v>
      </c>
      <c r="AW105" s="13" t="s">
        <v>4</v>
      </c>
      <c r="AX105" s="13" t="s">
        <v>77</v>
      </c>
      <c r="AY105" s="234" t="s">
        <v>118</v>
      </c>
    </row>
    <row r="106" s="2" customFormat="1" ht="33" customHeight="1">
      <c r="A106" s="39"/>
      <c r="B106" s="40"/>
      <c r="C106" s="205" t="s">
        <v>182</v>
      </c>
      <c r="D106" s="205" t="s">
        <v>120</v>
      </c>
      <c r="E106" s="206" t="s">
        <v>575</v>
      </c>
      <c r="F106" s="207" t="s">
        <v>576</v>
      </c>
      <c r="G106" s="208" t="s">
        <v>190</v>
      </c>
      <c r="H106" s="209">
        <v>21</v>
      </c>
      <c r="I106" s="210"/>
      <c r="J106" s="211">
        <f>ROUND(I106*H106,2)</f>
        <v>0</v>
      </c>
      <c r="K106" s="207" t="s">
        <v>124</v>
      </c>
      <c r="L106" s="45"/>
      <c r="M106" s="212" t="s">
        <v>19</v>
      </c>
      <c r="N106" s="213" t="s">
        <v>40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208</v>
      </c>
      <c r="AT106" s="216" t="s">
        <v>120</v>
      </c>
      <c r="AU106" s="216" t="s">
        <v>79</v>
      </c>
      <c r="AY106" s="18" t="s">
        <v>118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77</v>
      </c>
      <c r="BK106" s="217">
        <f>ROUND(I106*H106,2)</f>
        <v>0</v>
      </c>
      <c r="BL106" s="18" t="s">
        <v>208</v>
      </c>
      <c r="BM106" s="216" t="s">
        <v>577</v>
      </c>
    </row>
    <row r="107" s="2" customFormat="1">
      <c r="A107" s="39"/>
      <c r="B107" s="40"/>
      <c r="C107" s="41"/>
      <c r="D107" s="218" t="s">
        <v>127</v>
      </c>
      <c r="E107" s="41"/>
      <c r="F107" s="219" t="s">
        <v>578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127</v>
      </c>
      <c r="AU107" s="18" t="s">
        <v>79</v>
      </c>
    </row>
    <row r="108" s="2" customFormat="1" ht="16.5" customHeight="1">
      <c r="A108" s="39"/>
      <c r="B108" s="40"/>
      <c r="C108" s="249" t="s">
        <v>8</v>
      </c>
      <c r="D108" s="249" t="s">
        <v>326</v>
      </c>
      <c r="E108" s="250" t="s">
        <v>569</v>
      </c>
      <c r="F108" s="251" t="s">
        <v>570</v>
      </c>
      <c r="G108" s="252" t="s">
        <v>190</v>
      </c>
      <c r="H108" s="253">
        <v>24.149999999999999</v>
      </c>
      <c r="I108" s="254"/>
      <c r="J108" s="255">
        <f>ROUND(I108*H108,2)</f>
        <v>0</v>
      </c>
      <c r="K108" s="251" t="s">
        <v>124</v>
      </c>
      <c r="L108" s="256"/>
      <c r="M108" s="257" t="s">
        <v>19</v>
      </c>
      <c r="N108" s="258" t="s">
        <v>40</v>
      </c>
      <c r="O108" s="85"/>
      <c r="P108" s="214">
        <f>O108*H108</f>
        <v>0</v>
      </c>
      <c r="Q108" s="214">
        <v>0.00017000000000000001</v>
      </c>
      <c r="R108" s="214">
        <f>Q108*H108</f>
        <v>0.0041054999999999998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375</v>
      </c>
      <c r="AT108" s="216" t="s">
        <v>326</v>
      </c>
      <c r="AU108" s="216" t="s">
        <v>79</v>
      </c>
      <c r="AY108" s="18" t="s">
        <v>118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77</v>
      </c>
      <c r="BK108" s="217">
        <f>ROUND(I108*H108,2)</f>
        <v>0</v>
      </c>
      <c r="BL108" s="18" t="s">
        <v>208</v>
      </c>
      <c r="BM108" s="216" t="s">
        <v>579</v>
      </c>
    </row>
    <row r="109" s="2" customFormat="1">
      <c r="A109" s="39"/>
      <c r="B109" s="40"/>
      <c r="C109" s="41"/>
      <c r="D109" s="225" t="s">
        <v>377</v>
      </c>
      <c r="E109" s="41"/>
      <c r="F109" s="259" t="s">
        <v>572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377</v>
      </c>
      <c r="AU109" s="18" t="s">
        <v>79</v>
      </c>
    </row>
    <row r="110" s="13" customFormat="1">
      <c r="A110" s="13"/>
      <c r="B110" s="223"/>
      <c r="C110" s="224"/>
      <c r="D110" s="225" t="s">
        <v>129</v>
      </c>
      <c r="E110" s="226" t="s">
        <v>19</v>
      </c>
      <c r="F110" s="227" t="s">
        <v>580</v>
      </c>
      <c r="G110" s="224"/>
      <c r="H110" s="228">
        <v>21</v>
      </c>
      <c r="I110" s="229"/>
      <c r="J110" s="224"/>
      <c r="K110" s="224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129</v>
      </c>
      <c r="AU110" s="234" t="s">
        <v>79</v>
      </c>
      <c r="AV110" s="13" t="s">
        <v>79</v>
      </c>
      <c r="AW110" s="13" t="s">
        <v>31</v>
      </c>
      <c r="AX110" s="13" t="s">
        <v>69</v>
      </c>
      <c r="AY110" s="234" t="s">
        <v>118</v>
      </c>
    </row>
    <row r="111" s="14" customFormat="1">
      <c r="A111" s="14"/>
      <c r="B111" s="238"/>
      <c r="C111" s="239"/>
      <c r="D111" s="225" t="s">
        <v>129</v>
      </c>
      <c r="E111" s="240" t="s">
        <v>19</v>
      </c>
      <c r="F111" s="241" t="s">
        <v>302</v>
      </c>
      <c r="G111" s="239"/>
      <c r="H111" s="242">
        <v>21</v>
      </c>
      <c r="I111" s="243"/>
      <c r="J111" s="239"/>
      <c r="K111" s="239"/>
      <c r="L111" s="244"/>
      <c r="M111" s="245"/>
      <c r="N111" s="246"/>
      <c r="O111" s="246"/>
      <c r="P111" s="246"/>
      <c r="Q111" s="246"/>
      <c r="R111" s="246"/>
      <c r="S111" s="246"/>
      <c r="T111" s="247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8" t="s">
        <v>129</v>
      </c>
      <c r="AU111" s="248" t="s">
        <v>79</v>
      </c>
      <c r="AV111" s="14" t="s">
        <v>125</v>
      </c>
      <c r="AW111" s="14" t="s">
        <v>31</v>
      </c>
      <c r="AX111" s="14" t="s">
        <v>77</v>
      </c>
      <c r="AY111" s="248" t="s">
        <v>118</v>
      </c>
    </row>
    <row r="112" s="13" customFormat="1">
      <c r="A112" s="13"/>
      <c r="B112" s="223"/>
      <c r="C112" s="224"/>
      <c r="D112" s="225" t="s">
        <v>129</v>
      </c>
      <c r="E112" s="224"/>
      <c r="F112" s="227" t="s">
        <v>581</v>
      </c>
      <c r="G112" s="224"/>
      <c r="H112" s="228">
        <v>24.149999999999999</v>
      </c>
      <c r="I112" s="229"/>
      <c r="J112" s="224"/>
      <c r="K112" s="224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129</v>
      </c>
      <c r="AU112" s="234" t="s">
        <v>79</v>
      </c>
      <c r="AV112" s="13" t="s">
        <v>79</v>
      </c>
      <c r="AW112" s="13" t="s">
        <v>4</v>
      </c>
      <c r="AX112" s="13" t="s">
        <v>77</v>
      </c>
      <c r="AY112" s="234" t="s">
        <v>118</v>
      </c>
    </row>
    <row r="113" s="2" customFormat="1" ht="24.15" customHeight="1">
      <c r="A113" s="39"/>
      <c r="B113" s="40"/>
      <c r="C113" s="205" t="s">
        <v>193</v>
      </c>
      <c r="D113" s="205" t="s">
        <v>120</v>
      </c>
      <c r="E113" s="206" t="s">
        <v>582</v>
      </c>
      <c r="F113" s="207" t="s">
        <v>583</v>
      </c>
      <c r="G113" s="208" t="s">
        <v>190</v>
      </c>
      <c r="H113" s="209">
        <v>112</v>
      </c>
      <c r="I113" s="210"/>
      <c r="J113" s="211">
        <f>ROUND(I113*H113,2)</f>
        <v>0</v>
      </c>
      <c r="K113" s="207" t="s">
        <v>124</v>
      </c>
      <c r="L113" s="45"/>
      <c r="M113" s="212" t="s">
        <v>19</v>
      </c>
      <c r="N113" s="213" t="s">
        <v>40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125</v>
      </c>
      <c r="AT113" s="216" t="s">
        <v>120</v>
      </c>
      <c r="AU113" s="216" t="s">
        <v>79</v>
      </c>
      <c r="AY113" s="18" t="s">
        <v>118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77</v>
      </c>
      <c r="BK113" s="217">
        <f>ROUND(I113*H113,2)</f>
        <v>0</v>
      </c>
      <c r="BL113" s="18" t="s">
        <v>125</v>
      </c>
      <c r="BM113" s="216" t="s">
        <v>584</v>
      </c>
    </row>
    <row r="114" s="2" customFormat="1">
      <c r="A114" s="39"/>
      <c r="B114" s="40"/>
      <c r="C114" s="41"/>
      <c r="D114" s="218" t="s">
        <v>127</v>
      </c>
      <c r="E114" s="41"/>
      <c r="F114" s="219" t="s">
        <v>585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127</v>
      </c>
      <c r="AU114" s="18" t="s">
        <v>79</v>
      </c>
    </row>
    <row r="115" s="2" customFormat="1" ht="16.5" customHeight="1">
      <c r="A115" s="39"/>
      <c r="B115" s="40"/>
      <c r="C115" s="249" t="s">
        <v>198</v>
      </c>
      <c r="D115" s="249" t="s">
        <v>326</v>
      </c>
      <c r="E115" s="250" t="s">
        <v>586</v>
      </c>
      <c r="F115" s="251" t="s">
        <v>587</v>
      </c>
      <c r="G115" s="252" t="s">
        <v>190</v>
      </c>
      <c r="H115" s="253">
        <v>128.80000000000001</v>
      </c>
      <c r="I115" s="254"/>
      <c r="J115" s="255">
        <f>ROUND(I115*H115,2)</f>
        <v>0</v>
      </c>
      <c r="K115" s="251" t="s">
        <v>124</v>
      </c>
      <c r="L115" s="256"/>
      <c r="M115" s="257" t="s">
        <v>19</v>
      </c>
      <c r="N115" s="258" t="s">
        <v>40</v>
      </c>
      <c r="O115" s="85"/>
      <c r="P115" s="214">
        <f>O115*H115</f>
        <v>0</v>
      </c>
      <c r="Q115" s="214">
        <v>0.00012</v>
      </c>
      <c r="R115" s="214">
        <f>Q115*H115</f>
        <v>0.015456000000000001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166</v>
      </c>
      <c r="AT115" s="216" t="s">
        <v>326</v>
      </c>
      <c r="AU115" s="216" t="s">
        <v>79</v>
      </c>
      <c r="AY115" s="18" t="s">
        <v>118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77</v>
      </c>
      <c r="BK115" s="217">
        <f>ROUND(I115*H115,2)</f>
        <v>0</v>
      </c>
      <c r="BL115" s="18" t="s">
        <v>125</v>
      </c>
      <c r="BM115" s="216" t="s">
        <v>588</v>
      </c>
    </row>
    <row r="116" s="2" customFormat="1">
      <c r="A116" s="39"/>
      <c r="B116" s="40"/>
      <c r="C116" s="41"/>
      <c r="D116" s="225" t="s">
        <v>377</v>
      </c>
      <c r="E116" s="41"/>
      <c r="F116" s="259" t="s">
        <v>589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377</v>
      </c>
      <c r="AU116" s="18" t="s">
        <v>79</v>
      </c>
    </row>
    <row r="117" s="13" customFormat="1">
      <c r="A117" s="13"/>
      <c r="B117" s="223"/>
      <c r="C117" s="224"/>
      <c r="D117" s="225" t="s">
        <v>129</v>
      </c>
      <c r="E117" s="226" t="s">
        <v>19</v>
      </c>
      <c r="F117" s="227" t="s">
        <v>590</v>
      </c>
      <c r="G117" s="224"/>
      <c r="H117" s="228">
        <v>41</v>
      </c>
      <c r="I117" s="229"/>
      <c r="J117" s="224"/>
      <c r="K117" s="224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129</v>
      </c>
      <c r="AU117" s="234" t="s">
        <v>79</v>
      </c>
      <c r="AV117" s="13" t="s">
        <v>79</v>
      </c>
      <c r="AW117" s="13" t="s">
        <v>31</v>
      </c>
      <c r="AX117" s="13" t="s">
        <v>69</v>
      </c>
      <c r="AY117" s="234" t="s">
        <v>118</v>
      </c>
    </row>
    <row r="118" s="13" customFormat="1">
      <c r="A118" s="13"/>
      <c r="B118" s="223"/>
      <c r="C118" s="224"/>
      <c r="D118" s="225" t="s">
        <v>129</v>
      </c>
      <c r="E118" s="226" t="s">
        <v>19</v>
      </c>
      <c r="F118" s="227" t="s">
        <v>591</v>
      </c>
      <c r="G118" s="224"/>
      <c r="H118" s="228">
        <v>5</v>
      </c>
      <c r="I118" s="229"/>
      <c r="J118" s="224"/>
      <c r="K118" s="224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129</v>
      </c>
      <c r="AU118" s="234" t="s">
        <v>79</v>
      </c>
      <c r="AV118" s="13" t="s">
        <v>79</v>
      </c>
      <c r="AW118" s="13" t="s">
        <v>31</v>
      </c>
      <c r="AX118" s="13" t="s">
        <v>69</v>
      </c>
      <c r="AY118" s="234" t="s">
        <v>118</v>
      </c>
    </row>
    <row r="119" s="13" customFormat="1">
      <c r="A119" s="13"/>
      <c r="B119" s="223"/>
      <c r="C119" s="224"/>
      <c r="D119" s="225" t="s">
        <v>129</v>
      </c>
      <c r="E119" s="226" t="s">
        <v>19</v>
      </c>
      <c r="F119" s="227" t="s">
        <v>592</v>
      </c>
      <c r="G119" s="224"/>
      <c r="H119" s="228">
        <v>13</v>
      </c>
      <c r="I119" s="229"/>
      <c r="J119" s="224"/>
      <c r="K119" s="224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129</v>
      </c>
      <c r="AU119" s="234" t="s">
        <v>79</v>
      </c>
      <c r="AV119" s="13" t="s">
        <v>79</v>
      </c>
      <c r="AW119" s="13" t="s">
        <v>31</v>
      </c>
      <c r="AX119" s="13" t="s">
        <v>69</v>
      </c>
      <c r="AY119" s="234" t="s">
        <v>118</v>
      </c>
    </row>
    <row r="120" s="13" customFormat="1">
      <c r="A120" s="13"/>
      <c r="B120" s="223"/>
      <c r="C120" s="224"/>
      <c r="D120" s="225" t="s">
        <v>129</v>
      </c>
      <c r="E120" s="226" t="s">
        <v>19</v>
      </c>
      <c r="F120" s="227" t="s">
        <v>593</v>
      </c>
      <c r="G120" s="224"/>
      <c r="H120" s="228">
        <v>12</v>
      </c>
      <c r="I120" s="229"/>
      <c r="J120" s="224"/>
      <c r="K120" s="224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129</v>
      </c>
      <c r="AU120" s="234" t="s">
        <v>79</v>
      </c>
      <c r="AV120" s="13" t="s">
        <v>79</v>
      </c>
      <c r="AW120" s="13" t="s">
        <v>31</v>
      </c>
      <c r="AX120" s="13" t="s">
        <v>69</v>
      </c>
      <c r="AY120" s="234" t="s">
        <v>118</v>
      </c>
    </row>
    <row r="121" s="13" customFormat="1">
      <c r="A121" s="13"/>
      <c r="B121" s="223"/>
      <c r="C121" s="224"/>
      <c r="D121" s="225" t="s">
        <v>129</v>
      </c>
      <c r="E121" s="226" t="s">
        <v>19</v>
      </c>
      <c r="F121" s="227" t="s">
        <v>594</v>
      </c>
      <c r="G121" s="224"/>
      <c r="H121" s="228">
        <v>41</v>
      </c>
      <c r="I121" s="229"/>
      <c r="J121" s="224"/>
      <c r="K121" s="224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129</v>
      </c>
      <c r="AU121" s="234" t="s">
        <v>79</v>
      </c>
      <c r="AV121" s="13" t="s">
        <v>79</v>
      </c>
      <c r="AW121" s="13" t="s">
        <v>31</v>
      </c>
      <c r="AX121" s="13" t="s">
        <v>69</v>
      </c>
      <c r="AY121" s="234" t="s">
        <v>118</v>
      </c>
    </row>
    <row r="122" s="14" customFormat="1">
      <c r="A122" s="14"/>
      <c r="B122" s="238"/>
      <c r="C122" s="239"/>
      <c r="D122" s="225" t="s">
        <v>129</v>
      </c>
      <c r="E122" s="240" t="s">
        <v>19</v>
      </c>
      <c r="F122" s="241" t="s">
        <v>302</v>
      </c>
      <c r="G122" s="239"/>
      <c r="H122" s="242">
        <v>112</v>
      </c>
      <c r="I122" s="243"/>
      <c r="J122" s="239"/>
      <c r="K122" s="239"/>
      <c r="L122" s="244"/>
      <c r="M122" s="245"/>
      <c r="N122" s="246"/>
      <c r="O122" s="246"/>
      <c r="P122" s="246"/>
      <c r="Q122" s="246"/>
      <c r="R122" s="246"/>
      <c r="S122" s="246"/>
      <c r="T122" s="247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8" t="s">
        <v>129</v>
      </c>
      <c r="AU122" s="248" t="s">
        <v>79</v>
      </c>
      <c r="AV122" s="14" t="s">
        <v>125</v>
      </c>
      <c r="AW122" s="14" t="s">
        <v>31</v>
      </c>
      <c r="AX122" s="14" t="s">
        <v>77</v>
      </c>
      <c r="AY122" s="248" t="s">
        <v>118</v>
      </c>
    </row>
    <row r="123" s="13" customFormat="1">
      <c r="A123" s="13"/>
      <c r="B123" s="223"/>
      <c r="C123" s="224"/>
      <c r="D123" s="225" t="s">
        <v>129</v>
      </c>
      <c r="E123" s="224"/>
      <c r="F123" s="227" t="s">
        <v>595</v>
      </c>
      <c r="G123" s="224"/>
      <c r="H123" s="228">
        <v>128.80000000000001</v>
      </c>
      <c r="I123" s="229"/>
      <c r="J123" s="224"/>
      <c r="K123" s="224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129</v>
      </c>
      <c r="AU123" s="234" t="s">
        <v>79</v>
      </c>
      <c r="AV123" s="13" t="s">
        <v>79</v>
      </c>
      <c r="AW123" s="13" t="s">
        <v>4</v>
      </c>
      <c r="AX123" s="13" t="s">
        <v>77</v>
      </c>
      <c r="AY123" s="234" t="s">
        <v>118</v>
      </c>
    </row>
    <row r="124" s="2" customFormat="1" ht="24.15" customHeight="1">
      <c r="A124" s="39"/>
      <c r="B124" s="40"/>
      <c r="C124" s="205" t="s">
        <v>203</v>
      </c>
      <c r="D124" s="205" t="s">
        <v>120</v>
      </c>
      <c r="E124" s="206" t="s">
        <v>596</v>
      </c>
      <c r="F124" s="207" t="s">
        <v>597</v>
      </c>
      <c r="G124" s="208" t="s">
        <v>190</v>
      </c>
      <c r="H124" s="209">
        <v>76</v>
      </c>
      <c r="I124" s="210"/>
      <c r="J124" s="211">
        <f>ROUND(I124*H124,2)</f>
        <v>0</v>
      </c>
      <c r="K124" s="207" t="s">
        <v>124</v>
      </c>
      <c r="L124" s="45"/>
      <c r="M124" s="212" t="s">
        <v>19</v>
      </c>
      <c r="N124" s="213" t="s">
        <v>40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208</v>
      </c>
      <c r="AT124" s="216" t="s">
        <v>120</v>
      </c>
      <c r="AU124" s="216" t="s">
        <v>79</v>
      </c>
      <c r="AY124" s="18" t="s">
        <v>118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77</v>
      </c>
      <c r="BK124" s="217">
        <f>ROUND(I124*H124,2)</f>
        <v>0</v>
      </c>
      <c r="BL124" s="18" t="s">
        <v>208</v>
      </c>
      <c r="BM124" s="216" t="s">
        <v>598</v>
      </c>
    </row>
    <row r="125" s="2" customFormat="1">
      <c r="A125" s="39"/>
      <c r="B125" s="40"/>
      <c r="C125" s="41"/>
      <c r="D125" s="218" t="s">
        <v>127</v>
      </c>
      <c r="E125" s="41"/>
      <c r="F125" s="219" t="s">
        <v>599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127</v>
      </c>
      <c r="AU125" s="18" t="s">
        <v>79</v>
      </c>
    </row>
    <row r="126" s="2" customFormat="1" ht="16.5" customHeight="1">
      <c r="A126" s="39"/>
      <c r="B126" s="40"/>
      <c r="C126" s="249" t="s">
        <v>208</v>
      </c>
      <c r="D126" s="249" t="s">
        <v>326</v>
      </c>
      <c r="E126" s="250" t="s">
        <v>600</v>
      </c>
      <c r="F126" s="251" t="s">
        <v>601</v>
      </c>
      <c r="G126" s="252" t="s">
        <v>190</v>
      </c>
      <c r="H126" s="253">
        <v>87.400000000000006</v>
      </c>
      <c r="I126" s="254"/>
      <c r="J126" s="255">
        <f>ROUND(I126*H126,2)</f>
        <v>0</v>
      </c>
      <c r="K126" s="251" t="s">
        <v>124</v>
      </c>
      <c r="L126" s="256"/>
      <c r="M126" s="257" t="s">
        <v>19</v>
      </c>
      <c r="N126" s="258" t="s">
        <v>40</v>
      </c>
      <c r="O126" s="85"/>
      <c r="P126" s="214">
        <f>O126*H126</f>
        <v>0</v>
      </c>
      <c r="Q126" s="214">
        <v>0.00017000000000000001</v>
      </c>
      <c r="R126" s="214">
        <f>Q126*H126</f>
        <v>0.014858000000000001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375</v>
      </c>
      <c r="AT126" s="216" t="s">
        <v>326</v>
      </c>
      <c r="AU126" s="216" t="s">
        <v>79</v>
      </c>
      <c r="AY126" s="18" t="s">
        <v>118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77</v>
      </c>
      <c r="BK126" s="217">
        <f>ROUND(I126*H126,2)</f>
        <v>0</v>
      </c>
      <c r="BL126" s="18" t="s">
        <v>208</v>
      </c>
      <c r="BM126" s="216" t="s">
        <v>602</v>
      </c>
    </row>
    <row r="127" s="2" customFormat="1">
      <c r="A127" s="39"/>
      <c r="B127" s="40"/>
      <c r="C127" s="41"/>
      <c r="D127" s="225" t="s">
        <v>377</v>
      </c>
      <c r="E127" s="41"/>
      <c r="F127" s="259" t="s">
        <v>603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377</v>
      </c>
      <c r="AU127" s="18" t="s">
        <v>79</v>
      </c>
    </row>
    <row r="128" s="13" customFormat="1">
      <c r="A128" s="13"/>
      <c r="B128" s="223"/>
      <c r="C128" s="224"/>
      <c r="D128" s="225" t="s">
        <v>129</v>
      </c>
      <c r="E128" s="226" t="s">
        <v>19</v>
      </c>
      <c r="F128" s="227" t="s">
        <v>604</v>
      </c>
      <c r="G128" s="224"/>
      <c r="H128" s="228">
        <v>38</v>
      </c>
      <c r="I128" s="229"/>
      <c r="J128" s="224"/>
      <c r="K128" s="224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129</v>
      </c>
      <c r="AU128" s="234" t="s">
        <v>79</v>
      </c>
      <c r="AV128" s="13" t="s">
        <v>79</v>
      </c>
      <c r="AW128" s="13" t="s">
        <v>31</v>
      </c>
      <c r="AX128" s="13" t="s">
        <v>69</v>
      </c>
      <c r="AY128" s="234" t="s">
        <v>118</v>
      </c>
    </row>
    <row r="129" s="13" customFormat="1">
      <c r="A129" s="13"/>
      <c r="B129" s="223"/>
      <c r="C129" s="224"/>
      <c r="D129" s="225" t="s">
        <v>129</v>
      </c>
      <c r="E129" s="226" t="s">
        <v>19</v>
      </c>
      <c r="F129" s="227" t="s">
        <v>605</v>
      </c>
      <c r="G129" s="224"/>
      <c r="H129" s="228">
        <v>13</v>
      </c>
      <c r="I129" s="229"/>
      <c r="J129" s="224"/>
      <c r="K129" s="224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129</v>
      </c>
      <c r="AU129" s="234" t="s">
        <v>79</v>
      </c>
      <c r="AV129" s="13" t="s">
        <v>79</v>
      </c>
      <c r="AW129" s="13" t="s">
        <v>31</v>
      </c>
      <c r="AX129" s="13" t="s">
        <v>69</v>
      </c>
      <c r="AY129" s="234" t="s">
        <v>118</v>
      </c>
    </row>
    <row r="130" s="13" customFormat="1">
      <c r="A130" s="13"/>
      <c r="B130" s="223"/>
      <c r="C130" s="224"/>
      <c r="D130" s="225" t="s">
        <v>129</v>
      </c>
      <c r="E130" s="226" t="s">
        <v>19</v>
      </c>
      <c r="F130" s="227" t="s">
        <v>606</v>
      </c>
      <c r="G130" s="224"/>
      <c r="H130" s="228">
        <v>25</v>
      </c>
      <c r="I130" s="229"/>
      <c r="J130" s="224"/>
      <c r="K130" s="224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129</v>
      </c>
      <c r="AU130" s="234" t="s">
        <v>79</v>
      </c>
      <c r="AV130" s="13" t="s">
        <v>79</v>
      </c>
      <c r="AW130" s="13" t="s">
        <v>31</v>
      </c>
      <c r="AX130" s="13" t="s">
        <v>69</v>
      </c>
      <c r="AY130" s="234" t="s">
        <v>118</v>
      </c>
    </row>
    <row r="131" s="14" customFormat="1">
      <c r="A131" s="14"/>
      <c r="B131" s="238"/>
      <c r="C131" s="239"/>
      <c r="D131" s="225" t="s">
        <v>129</v>
      </c>
      <c r="E131" s="240" t="s">
        <v>19</v>
      </c>
      <c r="F131" s="241" t="s">
        <v>302</v>
      </c>
      <c r="G131" s="239"/>
      <c r="H131" s="242">
        <v>76</v>
      </c>
      <c r="I131" s="243"/>
      <c r="J131" s="239"/>
      <c r="K131" s="239"/>
      <c r="L131" s="244"/>
      <c r="M131" s="245"/>
      <c r="N131" s="246"/>
      <c r="O131" s="246"/>
      <c r="P131" s="246"/>
      <c r="Q131" s="246"/>
      <c r="R131" s="246"/>
      <c r="S131" s="246"/>
      <c r="T131" s="24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8" t="s">
        <v>129</v>
      </c>
      <c r="AU131" s="248" t="s">
        <v>79</v>
      </c>
      <c r="AV131" s="14" t="s">
        <v>125</v>
      </c>
      <c r="AW131" s="14" t="s">
        <v>31</v>
      </c>
      <c r="AX131" s="14" t="s">
        <v>77</v>
      </c>
      <c r="AY131" s="248" t="s">
        <v>118</v>
      </c>
    </row>
    <row r="132" s="13" customFormat="1">
      <c r="A132" s="13"/>
      <c r="B132" s="223"/>
      <c r="C132" s="224"/>
      <c r="D132" s="225" t="s">
        <v>129</v>
      </c>
      <c r="E132" s="224"/>
      <c r="F132" s="227" t="s">
        <v>607</v>
      </c>
      <c r="G132" s="224"/>
      <c r="H132" s="228">
        <v>87.400000000000006</v>
      </c>
      <c r="I132" s="229"/>
      <c r="J132" s="224"/>
      <c r="K132" s="224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129</v>
      </c>
      <c r="AU132" s="234" t="s">
        <v>79</v>
      </c>
      <c r="AV132" s="13" t="s">
        <v>79</v>
      </c>
      <c r="AW132" s="13" t="s">
        <v>4</v>
      </c>
      <c r="AX132" s="13" t="s">
        <v>77</v>
      </c>
      <c r="AY132" s="234" t="s">
        <v>118</v>
      </c>
    </row>
    <row r="133" s="2" customFormat="1" ht="24.15" customHeight="1">
      <c r="A133" s="39"/>
      <c r="B133" s="40"/>
      <c r="C133" s="205" t="s">
        <v>213</v>
      </c>
      <c r="D133" s="205" t="s">
        <v>120</v>
      </c>
      <c r="E133" s="206" t="s">
        <v>608</v>
      </c>
      <c r="F133" s="207" t="s">
        <v>609</v>
      </c>
      <c r="G133" s="208" t="s">
        <v>190</v>
      </c>
      <c r="H133" s="209">
        <v>7.2000000000000002</v>
      </c>
      <c r="I133" s="210"/>
      <c r="J133" s="211">
        <f>ROUND(I133*H133,2)</f>
        <v>0</v>
      </c>
      <c r="K133" s="207" t="s">
        <v>124</v>
      </c>
      <c r="L133" s="45"/>
      <c r="M133" s="212" t="s">
        <v>19</v>
      </c>
      <c r="N133" s="213" t="s">
        <v>40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208</v>
      </c>
      <c r="AT133" s="216" t="s">
        <v>120</v>
      </c>
      <c r="AU133" s="216" t="s">
        <v>79</v>
      </c>
      <c r="AY133" s="18" t="s">
        <v>118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77</v>
      </c>
      <c r="BK133" s="217">
        <f>ROUND(I133*H133,2)</f>
        <v>0</v>
      </c>
      <c r="BL133" s="18" t="s">
        <v>208</v>
      </c>
      <c r="BM133" s="216" t="s">
        <v>610</v>
      </c>
    </row>
    <row r="134" s="2" customFormat="1">
      <c r="A134" s="39"/>
      <c r="B134" s="40"/>
      <c r="C134" s="41"/>
      <c r="D134" s="218" t="s">
        <v>127</v>
      </c>
      <c r="E134" s="41"/>
      <c r="F134" s="219" t="s">
        <v>611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127</v>
      </c>
      <c r="AU134" s="18" t="s">
        <v>79</v>
      </c>
    </row>
    <row r="135" s="2" customFormat="1" ht="16.5" customHeight="1">
      <c r="A135" s="39"/>
      <c r="B135" s="40"/>
      <c r="C135" s="249" t="s">
        <v>218</v>
      </c>
      <c r="D135" s="249" t="s">
        <v>326</v>
      </c>
      <c r="E135" s="250" t="s">
        <v>612</v>
      </c>
      <c r="F135" s="251" t="s">
        <v>613</v>
      </c>
      <c r="G135" s="252" t="s">
        <v>133</v>
      </c>
      <c r="H135" s="253">
        <v>1</v>
      </c>
      <c r="I135" s="254"/>
      <c r="J135" s="255">
        <f>ROUND(I135*H135,2)</f>
        <v>0</v>
      </c>
      <c r="K135" s="251" t="s">
        <v>19</v>
      </c>
      <c r="L135" s="256"/>
      <c r="M135" s="257" t="s">
        <v>19</v>
      </c>
      <c r="N135" s="258" t="s">
        <v>40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375</v>
      </c>
      <c r="AT135" s="216" t="s">
        <v>326</v>
      </c>
      <c r="AU135" s="216" t="s">
        <v>79</v>
      </c>
      <c r="AY135" s="18" t="s">
        <v>118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77</v>
      </c>
      <c r="BK135" s="217">
        <f>ROUND(I135*H135,2)</f>
        <v>0</v>
      </c>
      <c r="BL135" s="18" t="s">
        <v>208</v>
      </c>
      <c r="BM135" s="216" t="s">
        <v>614</v>
      </c>
    </row>
    <row r="136" s="2" customFormat="1" ht="16.5" customHeight="1">
      <c r="A136" s="39"/>
      <c r="B136" s="40"/>
      <c r="C136" s="249" t="s">
        <v>225</v>
      </c>
      <c r="D136" s="249" t="s">
        <v>326</v>
      </c>
      <c r="E136" s="250" t="s">
        <v>615</v>
      </c>
      <c r="F136" s="251" t="s">
        <v>616</v>
      </c>
      <c r="G136" s="252" t="s">
        <v>133</v>
      </c>
      <c r="H136" s="253">
        <v>1</v>
      </c>
      <c r="I136" s="254"/>
      <c r="J136" s="255">
        <f>ROUND(I136*H136,2)</f>
        <v>0</v>
      </c>
      <c r="K136" s="251" t="s">
        <v>19</v>
      </c>
      <c r="L136" s="256"/>
      <c r="M136" s="257" t="s">
        <v>19</v>
      </c>
      <c r="N136" s="258" t="s">
        <v>40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375</v>
      </c>
      <c r="AT136" s="216" t="s">
        <v>326</v>
      </c>
      <c r="AU136" s="216" t="s">
        <v>79</v>
      </c>
      <c r="AY136" s="18" t="s">
        <v>118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77</v>
      </c>
      <c r="BK136" s="217">
        <f>ROUND(I136*H136,2)</f>
        <v>0</v>
      </c>
      <c r="BL136" s="18" t="s">
        <v>208</v>
      </c>
      <c r="BM136" s="216" t="s">
        <v>617</v>
      </c>
    </row>
    <row r="137" s="2" customFormat="1" ht="16.5" customHeight="1">
      <c r="A137" s="39"/>
      <c r="B137" s="40"/>
      <c r="C137" s="249" t="s">
        <v>231</v>
      </c>
      <c r="D137" s="249" t="s">
        <v>326</v>
      </c>
      <c r="E137" s="250" t="s">
        <v>618</v>
      </c>
      <c r="F137" s="251" t="s">
        <v>619</v>
      </c>
      <c r="G137" s="252" t="s">
        <v>190</v>
      </c>
      <c r="H137" s="253">
        <v>10.35</v>
      </c>
      <c r="I137" s="254"/>
      <c r="J137" s="255">
        <f>ROUND(I137*H137,2)</f>
        <v>0</v>
      </c>
      <c r="K137" s="251" t="s">
        <v>124</v>
      </c>
      <c r="L137" s="256"/>
      <c r="M137" s="257" t="s">
        <v>19</v>
      </c>
      <c r="N137" s="258" t="s">
        <v>40</v>
      </c>
      <c r="O137" s="85"/>
      <c r="P137" s="214">
        <f>O137*H137</f>
        <v>0</v>
      </c>
      <c r="Q137" s="214">
        <v>0.00064000000000000005</v>
      </c>
      <c r="R137" s="214">
        <f>Q137*H137</f>
        <v>0.0066240000000000005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375</v>
      </c>
      <c r="AT137" s="216" t="s">
        <v>326</v>
      </c>
      <c r="AU137" s="216" t="s">
        <v>79</v>
      </c>
      <c r="AY137" s="18" t="s">
        <v>118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77</v>
      </c>
      <c r="BK137" s="217">
        <f>ROUND(I137*H137,2)</f>
        <v>0</v>
      </c>
      <c r="BL137" s="18" t="s">
        <v>208</v>
      </c>
      <c r="BM137" s="216" t="s">
        <v>620</v>
      </c>
    </row>
    <row r="138" s="2" customFormat="1">
      <c r="A138" s="39"/>
      <c r="B138" s="40"/>
      <c r="C138" s="41"/>
      <c r="D138" s="225" t="s">
        <v>377</v>
      </c>
      <c r="E138" s="41"/>
      <c r="F138" s="259" t="s">
        <v>621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377</v>
      </c>
      <c r="AU138" s="18" t="s">
        <v>79</v>
      </c>
    </row>
    <row r="139" s="13" customFormat="1">
      <c r="A139" s="13"/>
      <c r="B139" s="223"/>
      <c r="C139" s="224"/>
      <c r="D139" s="225" t="s">
        <v>129</v>
      </c>
      <c r="E139" s="226" t="s">
        <v>19</v>
      </c>
      <c r="F139" s="227" t="s">
        <v>622</v>
      </c>
      <c r="G139" s="224"/>
      <c r="H139" s="228">
        <v>9</v>
      </c>
      <c r="I139" s="229"/>
      <c r="J139" s="224"/>
      <c r="K139" s="224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129</v>
      </c>
      <c r="AU139" s="234" t="s">
        <v>79</v>
      </c>
      <c r="AV139" s="13" t="s">
        <v>79</v>
      </c>
      <c r="AW139" s="13" t="s">
        <v>31</v>
      </c>
      <c r="AX139" s="13" t="s">
        <v>69</v>
      </c>
      <c r="AY139" s="234" t="s">
        <v>118</v>
      </c>
    </row>
    <row r="140" s="14" customFormat="1">
      <c r="A140" s="14"/>
      <c r="B140" s="238"/>
      <c r="C140" s="239"/>
      <c r="D140" s="225" t="s">
        <v>129</v>
      </c>
      <c r="E140" s="240" t="s">
        <v>19</v>
      </c>
      <c r="F140" s="241" t="s">
        <v>302</v>
      </c>
      <c r="G140" s="239"/>
      <c r="H140" s="242">
        <v>9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8" t="s">
        <v>129</v>
      </c>
      <c r="AU140" s="248" t="s">
        <v>79</v>
      </c>
      <c r="AV140" s="14" t="s">
        <v>125</v>
      </c>
      <c r="AW140" s="14" t="s">
        <v>31</v>
      </c>
      <c r="AX140" s="14" t="s">
        <v>77</v>
      </c>
      <c r="AY140" s="248" t="s">
        <v>118</v>
      </c>
    </row>
    <row r="141" s="13" customFormat="1">
      <c r="A141" s="13"/>
      <c r="B141" s="223"/>
      <c r="C141" s="224"/>
      <c r="D141" s="225" t="s">
        <v>129</v>
      </c>
      <c r="E141" s="224"/>
      <c r="F141" s="227" t="s">
        <v>623</v>
      </c>
      <c r="G141" s="224"/>
      <c r="H141" s="228">
        <v>10.35</v>
      </c>
      <c r="I141" s="229"/>
      <c r="J141" s="224"/>
      <c r="K141" s="224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129</v>
      </c>
      <c r="AU141" s="234" t="s">
        <v>79</v>
      </c>
      <c r="AV141" s="13" t="s">
        <v>79</v>
      </c>
      <c r="AW141" s="13" t="s">
        <v>4</v>
      </c>
      <c r="AX141" s="13" t="s">
        <v>77</v>
      </c>
      <c r="AY141" s="234" t="s">
        <v>118</v>
      </c>
    </row>
    <row r="142" s="2" customFormat="1" ht="24.15" customHeight="1">
      <c r="A142" s="39"/>
      <c r="B142" s="40"/>
      <c r="C142" s="205" t="s">
        <v>7</v>
      </c>
      <c r="D142" s="205" t="s">
        <v>120</v>
      </c>
      <c r="E142" s="206" t="s">
        <v>624</v>
      </c>
      <c r="F142" s="207" t="s">
        <v>625</v>
      </c>
      <c r="G142" s="208" t="s">
        <v>190</v>
      </c>
      <c r="H142" s="209">
        <v>18.260999999999999</v>
      </c>
      <c r="I142" s="210"/>
      <c r="J142" s="211">
        <f>ROUND(I142*H142,2)</f>
        <v>0</v>
      </c>
      <c r="K142" s="207" t="s">
        <v>124</v>
      </c>
      <c r="L142" s="45"/>
      <c r="M142" s="212" t="s">
        <v>19</v>
      </c>
      <c r="N142" s="213" t="s">
        <v>40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208</v>
      </c>
      <c r="AT142" s="216" t="s">
        <v>120</v>
      </c>
      <c r="AU142" s="216" t="s">
        <v>79</v>
      </c>
      <c r="AY142" s="18" t="s">
        <v>118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77</v>
      </c>
      <c r="BK142" s="217">
        <f>ROUND(I142*H142,2)</f>
        <v>0</v>
      </c>
      <c r="BL142" s="18" t="s">
        <v>208</v>
      </c>
      <c r="BM142" s="216" t="s">
        <v>626</v>
      </c>
    </row>
    <row r="143" s="2" customFormat="1">
      <c r="A143" s="39"/>
      <c r="B143" s="40"/>
      <c r="C143" s="41"/>
      <c r="D143" s="218" t="s">
        <v>127</v>
      </c>
      <c r="E143" s="41"/>
      <c r="F143" s="219" t="s">
        <v>627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127</v>
      </c>
      <c r="AU143" s="18" t="s">
        <v>79</v>
      </c>
    </row>
    <row r="144" s="2" customFormat="1" ht="16.5" customHeight="1">
      <c r="A144" s="39"/>
      <c r="B144" s="40"/>
      <c r="C144" s="249" t="s">
        <v>241</v>
      </c>
      <c r="D144" s="249" t="s">
        <v>326</v>
      </c>
      <c r="E144" s="250" t="s">
        <v>618</v>
      </c>
      <c r="F144" s="251" t="s">
        <v>619</v>
      </c>
      <c r="G144" s="252" t="s">
        <v>190</v>
      </c>
      <c r="H144" s="253">
        <v>23</v>
      </c>
      <c r="I144" s="254"/>
      <c r="J144" s="255">
        <f>ROUND(I144*H144,2)</f>
        <v>0</v>
      </c>
      <c r="K144" s="251" t="s">
        <v>124</v>
      </c>
      <c r="L144" s="256"/>
      <c r="M144" s="257" t="s">
        <v>19</v>
      </c>
      <c r="N144" s="258" t="s">
        <v>40</v>
      </c>
      <c r="O144" s="85"/>
      <c r="P144" s="214">
        <f>O144*H144</f>
        <v>0</v>
      </c>
      <c r="Q144" s="214">
        <v>0.00064000000000000005</v>
      </c>
      <c r="R144" s="214">
        <f>Q144*H144</f>
        <v>0.01472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375</v>
      </c>
      <c r="AT144" s="216" t="s">
        <v>326</v>
      </c>
      <c r="AU144" s="216" t="s">
        <v>79</v>
      </c>
      <c r="AY144" s="18" t="s">
        <v>118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77</v>
      </c>
      <c r="BK144" s="217">
        <f>ROUND(I144*H144,2)</f>
        <v>0</v>
      </c>
      <c r="BL144" s="18" t="s">
        <v>208</v>
      </c>
      <c r="BM144" s="216" t="s">
        <v>628</v>
      </c>
    </row>
    <row r="145" s="2" customFormat="1">
      <c r="A145" s="39"/>
      <c r="B145" s="40"/>
      <c r="C145" s="41"/>
      <c r="D145" s="225" t="s">
        <v>377</v>
      </c>
      <c r="E145" s="41"/>
      <c r="F145" s="259" t="s">
        <v>621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377</v>
      </c>
      <c r="AU145" s="18" t="s">
        <v>79</v>
      </c>
    </row>
    <row r="146" s="13" customFormat="1">
      <c r="A146" s="13"/>
      <c r="B146" s="223"/>
      <c r="C146" s="224"/>
      <c r="D146" s="225" t="s">
        <v>129</v>
      </c>
      <c r="E146" s="226" t="s">
        <v>19</v>
      </c>
      <c r="F146" s="227" t="s">
        <v>629</v>
      </c>
      <c r="G146" s="224"/>
      <c r="H146" s="228">
        <v>20</v>
      </c>
      <c r="I146" s="229"/>
      <c r="J146" s="224"/>
      <c r="K146" s="224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129</v>
      </c>
      <c r="AU146" s="234" t="s">
        <v>79</v>
      </c>
      <c r="AV146" s="13" t="s">
        <v>79</v>
      </c>
      <c r="AW146" s="13" t="s">
        <v>31</v>
      </c>
      <c r="AX146" s="13" t="s">
        <v>69</v>
      </c>
      <c r="AY146" s="234" t="s">
        <v>118</v>
      </c>
    </row>
    <row r="147" s="14" customFormat="1">
      <c r="A147" s="14"/>
      <c r="B147" s="238"/>
      <c r="C147" s="239"/>
      <c r="D147" s="225" t="s">
        <v>129</v>
      </c>
      <c r="E147" s="240" t="s">
        <v>19</v>
      </c>
      <c r="F147" s="241" t="s">
        <v>302</v>
      </c>
      <c r="G147" s="239"/>
      <c r="H147" s="242">
        <v>20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8" t="s">
        <v>129</v>
      </c>
      <c r="AU147" s="248" t="s">
        <v>79</v>
      </c>
      <c r="AV147" s="14" t="s">
        <v>125</v>
      </c>
      <c r="AW147" s="14" t="s">
        <v>31</v>
      </c>
      <c r="AX147" s="14" t="s">
        <v>77</v>
      </c>
      <c r="AY147" s="248" t="s">
        <v>118</v>
      </c>
    </row>
    <row r="148" s="13" customFormat="1">
      <c r="A148" s="13"/>
      <c r="B148" s="223"/>
      <c r="C148" s="224"/>
      <c r="D148" s="225" t="s">
        <v>129</v>
      </c>
      <c r="E148" s="224"/>
      <c r="F148" s="227" t="s">
        <v>630</v>
      </c>
      <c r="G148" s="224"/>
      <c r="H148" s="228">
        <v>23</v>
      </c>
      <c r="I148" s="229"/>
      <c r="J148" s="224"/>
      <c r="K148" s="224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129</v>
      </c>
      <c r="AU148" s="234" t="s">
        <v>79</v>
      </c>
      <c r="AV148" s="13" t="s">
        <v>79</v>
      </c>
      <c r="AW148" s="13" t="s">
        <v>4</v>
      </c>
      <c r="AX148" s="13" t="s">
        <v>77</v>
      </c>
      <c r="AY148" s="234" t="s">
        <v>118</v>
      </c>
    </row>
    <row r="149" s="2" customFormat="1" ht="21.75" customHeight="1">
      <c r="A149" s="39"/>
      <c r="B149" s="40"/>
      <c r="C149" s="205" t="s">
        <v>247</v>
      </c>
      <c r="D149" s="205" t="s">
        <v>120</v>
      </c>
      <c r="E149" s="206" t="s">
        <v>631</v>
      </c>
      <c r="F149" s="207" t="s">
        <v>632</v>
      </c>
      <c r="G149" s="208" t="s">
        <v>133</v>
      </c>
      <c r="H149" s="209">
        <v>2</v>
      </c>
      <c r="I149" s="210"/>
      <c r="J149" s="211">
        <f>ROUND(I149*H149,2)</f>
        <v>0</v>
      </c>
      <c r="K149" s="207" t="s">
        <v>124</v>
      </c>
      <c r="L149" s="45"/>
      <c r="M149" s="212" t="s">
        <v>19</v>
      </c>
      <c r="N149" s="213" t="s">
        <v>40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208</v>
      </c>
      <c r="AT149" s="216" t="s">
        <v>120</v>
      </c>
      <c r="AU149" s="216" t="s">
        <v>79</v>
      </c>
      <c r="AY149" s="18" t="s">
        <v>118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77</v>
      </c>
      <c r="BK149" s="217">
        <f>ROUND(I149*H149,2)</f>
        <v>0</v>
      </c>
      <c r="BL149" s="18" t="s">
        <v>208</v>
      </c>
      <c r="BM149" s="216" t="s">
        <v>633</v>
      </c>
    </row>
    <row r="150" s="2" customFormat="1">
      <c r="A150" s="39"/>
      <c r="B150" s="40"/>
      <c r="C150" s="41"/>
      <c r="D150" s="218" t="s">
        <v>127</v>
      </c>
      <c r="E150" s="41"/>
      <c r="F150" s="219" t="s">
        <v>634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127</v>
      </c>
      <c r="AU150" s="18" t="s">
        <v>79</v>
      </c>
    </row>
    <row r="151" s="2" customFormat="1" ht="21.75" customHeight="1">
      <c r="A151" s="39"/>
      <c r="B151" s="40"/>
      <c r="C151" s="205" t="s">
        <v>253</v>
      </c>
      <c r="D151" s="205" t="s">
        <v>120</v>
      </c>
      <c r="E151" s="206" t="s">
        <v>635</v>
      </c>
      <c r="F151" s="207" t="s">
        <v>636</v>
      </c>
      <c r="G151" s="208" t="s">
        <v>133</v>
      </c>
      <c r="H151" s="209">
        <v>2</v>
      </c>
      <c r="I151" s="210"/>
      <c r="J151" s="211">
        <f>ROUND(I151*H151,2)</f>
        <v>0</v>
      </c>
      <c r="K151" s="207" t="s">
        <v>124</v>
      </c>
      <c r="L151" s="45"/>
      <c r="M151" s="212" t="s">
        <v>19</v>
      </c>
      <c r="N151" s="213" t="s">
        <v>40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208</v>
      </c>
      <c r="AT151" s="216" t="s">
        <v>120</v>
      </c>
      <c r="AU151" s="216" t="s">
        <v>79</v>
      </c>
      <c r="AY151" s="18" t="s">
        <v>118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77</v>
      </c>
      <c r="BK151" s="217">
        <f>ROUND(I151*H151,2)</f>
        <v>0</v>
      </c>
      <c r="BL151" s="18" t="s">
        <v>208</v>
      </c>
      <c r="BM151" s="216" t="s">
        <v>637</v>
      </c>
    </row>
    <row r="152" s="2" customFormat="1">
      <c r="A152" s="39"/>
      <c r="B152" s="40"/>
      <c r="C152" s="41"/>
      <c r="D152" s="218" t="s">
        <v>127</v>
      </c>
      <c r="E152" s="41"/>
      <c r="F152" s="219" t="s">
        <v>638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127</v>
      </c>
      <c r="AU152" s="18" t="s">
        <v>79</v>
      </c>
    </row>
    <row r="153" s="2" customFormat="1" ht="21.75" customHeight="1">
      <c r="A153" s="39"/>
      <c r="B153" s="40"/>
      <c r="C153" s="205" t="s">
        <v>398</v>
      </c>
      <c r="D153" s="205" t="s">
        <v>120</v>
      </c>
      <c r="E153" s="206" t="s">
        <v>639</v>
      </c>
      <c r="F153" s="207" t="s">
        <v>640</v>
      </c>
      <c r="G153" s="208" t="s">
        <v>133</v>
      </c>
      <c r="H153" s="209">
        <v>1</v>
      </c>
      <c r="I153" s="210"/>
      <c r="J153" s="211">
        <f>ROUND(I153*H153,2)</f>
        <v>0</v>
      </c>
      <c r="K153" s="207" t="s">
        <v>124</v>
      </c>
      <c r="L153" s="45"/>
      <c r="M153" s="212" t="s">
        <v>19</v>
      </c>
      <c r="N153" s="213" t="s">
        <v>40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125</v>
      </c>
      <c r="AT153" s="216" t="s">
        <v>120</v>
      </c>
      <c r="AU153" s="216" t="s">
        <v>79</v>
      </c>
      <c r="AY153" s="18" t="s">
        <v>118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77</v>
      </c>
      <c r="BK153" s="217">
        <f>ROUND(I153*H153,2)</f>
        <v>0</v>
      </c>
      <c r="BL153" s="18" t="s">
        <v>125</v>
      </c>
      <c r="BM153" s="216" t="s">
        <v>641</v>
      </c>
    </row>
    <row r="154" s="2" customFormat="1">
      <c r="A154" s="39"/>
      <c r="B154" s="40"/>
      <c r="C154" s="41"/>
      <c r="D154" s="218" t="s">
        <v>127</v>
      </c>
      <c r="E154" s="41"/>
      <c r="F154" s="219" t="s">
        <v>642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127</v>
      </c>
      <c r="AU154" s="18" t="s">
        <v>79</v>
      </c>
    </row>
    <row r="155" s="2" customFormat="1" ht="24.15" customHeight="1">
      <c r="A155" s="39"/>
      <c r="B155" s="40"/>
      <c r="C155" s="205" t="s">
        <v>402</v>
      </c>
      <c r="D155" s="205" t="s">
        <v>120</v>
      </c>
      <c r="E155" s="206" t="s">
        <v>643</v>
      </c>
      <c r="F155" s="207" t="s">
        <v>644</v>
      </c>
      <c r="G155" s="208" t="s">
        <v>133</v>
      </c>
      <c r="H155" s="209">
        <v>2</v>
      </c>
      <c r="I155" s="210"/>
      <c r="J155" s="211">
        <f>ROUND(I155*H155,2)</f>
        <v>0</v>
      </c>
      <c r="K155" s="207" t="s">
        <v>124</v>
      </c>
      <c r="L155" s="45"/>
      <c r="M155" s="212" t="s">
        <v>19</v>
      </c>
      <c r="N155" s="213" t="s">
        <v>40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208</v>
      </c>
      <c r="AT155" s="216" t="s">
        <v>120</v>
      </c>
      <c r="AU155" s="216" t="s">
        <v>79</v>
      </c>
      <c r="AY155" s="18" t="s">
        <v>118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77</v>
      </c>
      <c r="BK155" s="217">
        <f>ROUND(I155*H155,2)</f>
        <v>0</v>
      </c>
      <c r="BL155" s="18" t="s">
        <v>208</v>
      </c>
      <c r="BM155" s="216" t="s">
        <v>645</v>
      </c>
    </row>
    <row r="156" s="2" customFormat="1">
      <c r="A156" s="39"/>
      <c r="B156" s="40"/>
      <c r="C156" s="41"/>
      <c r="D156" s="218" t="s">
        <v>127</v>
      </c>
      <c r="E156" s="41"/>
      <c r="F156" s="219" t="s">
        <v>646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127</v>
      </c>
      <c r="AU156" s="18" t="s">
        <v>79</v>
      </c>
    </row>
    <row r="157" s="2" customFormat="1" ht="16.5" customHeight="1">
      <c r="A157" s="39"/>
      <c r="B157" s="40"/>
      <c r="C157" s="249" t="s">
        <v>409</v>
      </c>
      <c r="D157" s="249" t="s">
        <v>326</v>
      </c>
      <c r="E157" s="250" t="s">
        <v>647</v>
      </c>
      <c r="F157" s="251" t="s">
        <v>648</v>
      </c>
      <c r="G157" s="252" t="s">
        <v>133</v>
      </c>
      <c r="H157" s="253">
        <v>2</v>
      </c>
      <c r="I157" s="254"/>
      <c r="J157" s="255">
        <f>ROUND(I157*H157,2)</f>
        <v>0</v>
      </c>
      <c r="K157" s="251" t="s">
        <v>124</v>
      </c>
      <c r="L157" s="256"/>
      <c r="M157" s="257" t="s">
        <v>19</v>
      </c>
      <c r="N157" s="258" t="s">
        <v>40</v>
      </c>
      <c r="O157" s="85"/>
      <c r="P157" s="214">
        <f>O157*H157</f>
        <v>0</v>
      </c>
      <c r="Q157" s="214">
        <v>4.0000000000000003E-05</v>
      </c>
      <c r="R157" s="214">
        <f>Q157*H157</f>
        <v>8.0000000000000007E-05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375</v>
      </c>
      <c r="AT157" s="216" t="s">
        <v>326</v>
      </c>
      <c r="AU157" s="216" t="s">
        <v>79</v>
      </c>
      <c r="AY157" s="18" t="s">
        <v>118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77</v>
      </c>
      <c r="BK157" s="217">
        <f>ROUND(I157*H157,2)</f>
        <v>0</v>
      </c>
      <c r="BL157" s="18" t="s">
        <v>208</v>
      </c>
      <c r="BM157" s="216" t="s">
        <v>649</v>
      </c>
    </row>
    <row r="158" s="2" customFormat="1" ht="16.5" customHeight="1">
      <c r="A158" s="39"/>
      <c r="B158" s="40"/>
      <c r="C158" s="249" t="s">
        <v>415</v>
      </c>
      <c r="D158" s="249" t="s">
        <v>326</v>
      </c>
      <c r="E158" s="250" t="s">
        <v>650</v>
      </c>
      <c r="F158" s="251" t="s">
        <v>651</v>
      </c>
      <c r="G158" s="252" t="s">
        <v>133</v>
      </c>
      <c r="H158" s="253">
        <v>2</v>
      </c>
      <c r="I158" s="254"/>
      <c r="J158" s="255">
        <f>ROUND(I158*H158,2)</f>
        <v>0</v>
      </c>
      <c r="K158" s="251" t="s">
        <v>124</v>
      </c>
      <c r="L158" s="256"/>
      <c r="M158" s="257" t="s">
        <v>19</v>
      </c>
      <c r="N158" s="258" t="s">
        <v>40</v>
      </c>
      <c r="O158" s="85"/>
      <c r="P158" s="214">
        <f>O158*H158</f>
        <v>0</v>
      </c>
      <c r="Q158" s="214">
        <v>3.0000000000000001E-05</v>
      </c>
      <c r="R158" s="214">
        <f>Q158*H158</f>
        <v>6.0000000000000002E-05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375</v>
      </c>
      <c r="AT158" s="216" t="s">
        <v>326</v>
      </c>
      <c r="AU158" s="216" t="s">
        <v>79</v>
      </c>
      <c r="AY158" s="18" t="s">
        <v>118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77</v>
      </c>
      <c r="BK158" s="217">
        <f>ROUND(I158*H158,2)</f>
        <v>0</v>
      </c>
      <c r="BL158" s="18" t="s">
        <v>208</v>
      </c>
      <c r="BM158" s="216" t="s">
        <v>652</v>
      </c>
    </row>
    <row r="159" s="2" customFormat="1" ht="16.5" customHeight="1">
      <c r="A159" s="39"/>
      <c r="B159" s="40"/>
      <c r="C159" s="249" t="s">
        <v>419</v>
      </c>
      <c r="D159" s="249" t="s">
        <v>326</v>
      </c>
      <c r="E159" s="250" t="s">
        <v>653</v>
      </c>
      <c r="F159" s="251" t="s">
        <v>654</v>
      </c>
      <c r="G159" s="252" t="s">
        <v>133</v>
      </c>
      <c r="H159" s="253">
        <v>6</v>
      </c>
      <c r="I159" s="254"/>
      <c r="J159" s="255">
        <f>ROUND(I159*H159,2)</f>
        <v>0</v>
      </c>
      <c r="K159" s="251" t="s">
        <v>124</v>
      </c>
      <c r="L159" s="256"/>
      <c r="M159" s="257" t="s">
        <v>19</v>
      </c>
      <c r="N159" s="258" t="s">
        <v>40</v>
      </c>
      <c r="O159" s="85"/>
      <c r="P159" s="214">
        <f>O159*H159</f>
        <v>0</v>
      </c>
      <c r="Q159" s="214">
        <v>1.0000000000000001E-05</v>
      </c>
      <c r="R159" s="214">
        <f>Q159*H159</f>
        <v>6.0000000000000008E-05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375</v>
      </c>
      <c r="AT159" s="216" t="s">
        <v>326</v>
      </c>
      <c r="AU159" s="216" t="s">
        <v>79</v>
      </c>
      <c r="AY159" s="18" t="s">
        <v>118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77</v>
      </c>
      <c r="BK159" s="217">
        <f>ROUND(I159*H159,2)</f>
        <v>0</v>
      </c>
      <c r="BL159" s="18" t="s">
        <v>208</v>
      </c>
      <c r="BM159" s="216" t="s">
        <v>655</v>
      </c>
    </row>
    <row r="160" s="2" customFormat="1" ht="16.5" customHeight="1">
      <c r="A160" s="39"/>
      <c r="B160" s="40"/>
      <c r="C160" s="249" t="s">
        <v>426</v>
      </c>
      <c r="D160" s="249" t="s">
        <v>326</v>
      </c>
      <c r="E160" s="250" t="s">
        <v>656</v>
      </c>
      <c r="F160" s="251" t="s">
        <v>657</v>
      </c>
      <c r="G160" s="252" t="s">
        <v>190</v>
      </c>
      <c r="H160" s="253">
        <v>11</v>
      </c>
      <c r="I160" s="254"/>
      <c r="J160" s="255">
        <f>ROUND(I160*H160,2)</f>
        <v>0</v>
      </c>
      <c r="K160" s="251" t="s">
        <v>124</v>
      </c>
      <c r="L160" s="256"/>
      <c r="M160" s="257" t="s">
        <v>19</v>
      </c>
      <c r="N160" s="258" t="s">
        <v>40</v>
      </c>
      <c r="O160" s="85"/>
      <c r="P160" s="214">
        <f>O160*H160</f>
        <v>0</v>
      </c>
      <c r="Q160" s="214">
        <v>0.00069999999999999999</v>
      </c>
      <c r="R160" s="214">
        <f>Q160*H160</f>
        <v>0.0077000000000000002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375</v>
      </c>
      <c r="AT160" s="216" t="s">
        <v>326</v>
      </c>
      <c r="AU160" s="216" t="s">
        <v>79</v>
      </c>
      <c r="AY160" s="18" t="s">
        <v>118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77</v>
      </c>
      <c r="BK160" s="217">
        <f>ROUND(I160*H160,2)</f>
        <v>0</v>
      </c>
      <c r="BL160" s="18" t="s">
        <v>208</v>
      </c>
      <c r="BM160" s="216" t="s">
        <v>658</v>
      </c>
    </row>
    <row r="161" s="2" customFormat="1" ht="16.5" customHeight="1">
      <c r="A161" s="39"/>
      <c r="B161" s="40"/>
      <c r="C161" s="249" t="s">
        <v>432</v>
      </c>
      <c r="D161" s="249" t="s">
        <v>326</v>
      </c>
      <c r="E161" s="250" t="s">
        <v>659</v>
      </c>
      <c r="F161" s="251" t="s">
        <v>660</v>
      </c>
      <c r="G161" s="252" t="s">
        <v>190</v>
      </c>
      <c r="H161" s="253">
        <v>15</v>
      </c>
      <c r="I161" s="254"/>
      <c r="J161" s="255">
        <f>ROUND(I161*H161,2)</f>
        <v>0</v>
      </c>
      <c r="K161" s="251" t="s">
        <v>124</v>
      </c>
      <c r="L161" s="256"/>
      <c r="M161" s="257" t="s">
        <v>19</v>
      </c>
      <c r="N161" s="258" t="s">
        <v>40</v>
      </c>
      <c r="O161" s="85"/>
      <c r="P161" s="214">
        <f>O161*H161</f>
        <v>0</v>
      </c>
      <c r="Q161" s="214">
        <v>0.0010499999999999999</v>
      </c>
      <c r="R161" s="214">
        <f>Q161*H161</f>
        <v>0.01575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375</v>
      </c>
      <c r="AT161" s="216" t="s">
        <v>326</v>
      </c>
      <c r="AU161" s="216" t="s">
        <v>79</v>
      </c>
      <c r="AY161" s="18" t="s">
        <v>118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77</v>
      </c>
      <c r="BK161" s="217">
        <f>ROUND(I161*H161,2)</f>
        <v>0</v>
      </c>
      <c r="BL161" s="18" t="s">
        <v>208</v>
      </c>
      <c r="BM161" s="216" t="s">
        <v>661</v>
      </c>
    </row>
    <row r="162" s="2" customFormat="1" ht="24.15" customHeight="1">
      <c r="A162" s="39"/>
      <c r="B162" s="40"/>
      <c r="C162" s="205" t="s">
        <v>375</v>
      </c>
      <c r="D162" s="205" t="s">
        <v>120</v>
      </c>
      <c r="E162" s="206" t="s">
        <v>662</v>
      </c>
      <c r="F162" s="207" t="s">
        <v>663</v>
      </c>
      <c r="G162" s="208" t="s">
        <v>133</v>
      </c>
      <c r="H162" s="209">
        <v>1</v>
      </c>
      <c r="I162" s="210"/>
      <c r="J162" s="211">
        <f>ROUND(I162*H162,2)</f>
        <v>0</v>
      </c>
      <c r="K162" s="207" t="s">
        <v>124</v>
      </c>
      <c r="L162" s="45"/>
      <c r="M162" s="212" t="s">
        <v>19</v>
      </c>
      <c r="N162" s="213" t="s">
        <v>40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208</v>
      </c>
      <c r="AT162" s="216" t="s">
        <v>120</v>
      </c>
      <c r="AU162" s="216" t="s">
        <v>79</v>
      </c>
      <c r="AY162" s="18" t="s">
        <v>118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77</v>
      </c>
      <c r="BK162" s="217">
        <f>ROUND(I162*H162,2)</f>
        <v>0</v>
      </c>
      <c r="BL162" s="18" t="s">
        <v>208</v>
      </c>
      <c r="BM162" s="216" t="s">
        <v>664</v>
      </c>
    </row>
    <row r="163" s="2" customFormat="1">
      <c r="A163" s="39"/>
      <c r="B163" s="40"/>
      <c r="C163" s="41"/>
      <c r="D163" s="218" t="s">
        <v>127</v>
      </c>
      <c r="E163" s="41"/>
      <c r="F163" s="219" t="s">
        <v>665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127</v>
      </c>
      <c r="AU163" s="18" t="s">
        <v>79</v>
      </c>
    </row>
    <row r="164" s="2" customFormat="1" ht="16.5" customHeight="1">
      <c r="A164" s="39"/>
      <c r="B164" s="40"/>
      <c r="C164" s="249" t="s">
        <v>442</v>
      </c>
      <c r="D164" s="249" t="s">
        <v>326</v>
      </c>
      <c r="E164" s="250" t="s">
        <v>666</v>
      </c>
      <c r="F164" s="251" t="s">
        <v>667</v>
      </c>
      <c r="G164" s="252" t="s">
        <v>133</v>
      </c>
      <c r="H164" s="253">
        <v>1</v>
      </c>
      <c r="I164" s="254"/>
      <c r="J164" s="255">
        <f>ROUND(I164*H164,2)</f>
        <v>0</v>
      </c>
      <c r="K164" s="251" t="s">
        <v>124</v>
      </c>
      <c r="L164" s="256"/>
      <c r="M164" s="257" t="s">
        <v>19</v>
      </c>
      <c r="N164" s="258" t="s">
        <v>40</v>
      </c>
      <c r="O164" s="85"/>
      <c r="P164" s="214">
        <f>O164*H164</f>
        <v>0</v>
      </c>
      <c r="Q164" s="214">
        <v>6.0000000000000002E-05</v>
      </c>
      <c r="R164" s="214">
        <f>Q164*H164</f>
        <v>6.0000000000000002E-05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375</v>
      </c>
      <c r="AT164" s="216" t="s">
        <v>326</v>
      </c>
      <c r="AU164" s="216" t="s">
        <v>79</v>
      </c>
      <c r="AY164" s="18" t="s">
        <v>118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77</v>
      </c>
      <c r="BK164" s="217">
        <f>ROUND(I164*H164,2)</f>
        <v>0</v>
      </c>
      <c r="BL164" s="18" t="s">
        <v>208</v>
      </c>
      <c r="BM164" s="216" t="s">
        <v>668</v>
      </c>
    </row>
    <row r="165" s="2" customFormat="1" ht="24.15" customHeight="1">
      <c r="A165" s="39"/>
      <c r="B165" s="40"/>
      <c r="C165" s="205" t="s">
        <v>447</v>
      </c>
      <c r="D165" s="205" t="s">
        <v>120</v>
      </c>
      <c r="E165" s="206" t="s">
        <v>669</v>
      </c>
      <c r="F165" s="207" t="s">
        <v>670</v>
      </c>
      <c r="G165" s="208" t="s">
        <v>133</v>
      </c>
      <c r="H165" s="209">
        <v>1</v>
      </c>
      <c r="I165" s="210"/>
      <c r="J165" s="211">
        <f>ROUND(I165*H165,2)</f>
        <v>0</v>
      </c>
      <c r="K165" s="207" t="s">
        <v>124</v>
      </c>
      <c r="L165" s="45"/>
      <c r="M165" s="212" t="s">
        <v>19</v>
      </c>
      <c r="N165" s="213" t="s">
        <v>40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208</v>
      </c>
      <c r="AT165" s="216" t="s">
        <v>120</v>
      </c>
      <c r="AU165" s="216" t="s">
        <v>79</v>
      </c>
      <c r="AY165" s="18" t="s">
        <v>118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77</v>
      </c>
      <c r="BK165" s="217">
        <f>ROUND(I165*H165,2)</f>
        <v>0</v>
      </c>
      <c r="BL165" s="18" t="s">
        <v>208</v>
      </c>
      <c r="BM165" s="216" t="s">
        <v>671</v>
      </c>
    </row>
    <row r="166" s="2" customFormat="1">
      <c r="A166" s="39"/>
      <c r="B166" s="40"/>
      <c r="C166" s="41"/>
      <c r="D166" s="218" t="s">
        <v>127</v>
      </c>
      <c r="E166" s="41"/>
      <c r="F166" s="219" t="s">
        <v>672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127</v>
      </c>
      <c r="AU166" s="18" t="s">
        <v>79</v>
      </c>
    </row>
    <row r="167" s="2" customFormat="1" ht="16.5" customHeight="1">
      <c r="A167" s="39"/>
      <c r="B167" s="40"/>
      <c r="C167" s="249" t="s">
        <v>452</v>
      </c>
      <c r="D167" s="249" t="s">
        <v>326</v>
      </c>
      <c r="E167" s="250" t="s">
        <v>666</v>
      </c>
      <c r="F167" s="251" t="s">
        <v>667</v>
      </c>
      <c r="G167" s="252" t="s">
        <v>133</v>
      </c>
      <c r="H167" s="253">
        <v>1</v>
      </c>
      <c r="I167" s="254"/>
      <c r="J167" s="255">
        <f>ROUND(I167*H167,2)</f>
        <v>0</v>
      </c>
      <c r="K167" s="251" t="s">
        <v>124</v>
      </c>
      <c r="L167" s="256"/>
      <c r="M167" s="257" t="s">
        <v>19</v>
      </c>
      <c r="N167" s="258" t="s">
        <v>40</v>
      </c>
      <c r="O167" s="85"/>
      <c r="P167" s="214">
        <f>O167*H167</f>
        <v>0</v>
      </c>
      <c r="Q167" s="214">
        <v>6.0000000000000002E-05</v>
      </c>
      <c r="R167" s="214">
        <f>Q167*H167</f>
        <v>6.0000000000000002E-05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375</v>
      </c>
      <c r="AT167" s="216" t="s">
        <v>326</v>
      </c>
      <c r="AU167" s="216" t="s">
        <v>79</v>
      </c>
      <c r="AY167" s="18" t="s">
        <v>118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77</v>
      </c>
      <c r="BK167" s="217">
        <f>ROUND(I167*H167,2)</f>
        <v>0</v>
      </c>
      <c r="BL167" s="18" t="s">
        <v>208</v>
      </c>
      <c r="BM167" s="216" t="s">
        <v>673</v>
      </c>
    </row>
    <row r="168" s="2" customFormat="1" ht="24.15" customHeight="1">
      <c r="A168" s="39"/>
      <c r="B168" s="40"/>
      <c r="C168" s="205" t="s">
        <v>457</v>
      </c>
      <c r="D168" s="205" t="s">
        <v>120</v>
      </c>
      <c r="E168" s="206" t="s">
        <v>674</v>
      </c>
      <c r="F168" s="207" t="s">
        <v>675</v>
      </c>
      <c r="G168" s="208" t="s">
        <v>133</v>
      </c>
      <c r="H168" s="209">
        <v>2</v>
      </c>
      <c r="I168" s="210"/>
      <c r="J168" s="211">
        <f>ROUND(I168*H168,2)</f>
        <v>0</v>
      </c>
      <c r="K168" s="207" t="s">
        <v>124</v>
      </c>
      <c r="L168" s="45"/>
      <c r="M168" s="212" t="s">
        <v>19</v>
      </c>
      <c r="N168" s="213" t="s">
        <v>40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208</v>
      </c>
      <c r="AT168" s="216" t="s">
        <v>120</v>
      </c>
      <c r="AU168" s="216" t="s">
        <v>79</v>
      </c>
      <c r="AY168" s="18" t="s">
        <v>118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77</v>
      </c>
      <c r="BK168" s="217">
        <f>ROUND(I168*H168,2)</f>
        <v>0</v>
      </c>
      <c r="BL168" s="18" t="s">
        <v>208</v>
      </c>
      <c r="BM168" s="216" t="s">
        <v>676</v>
      </c>
    </row>
    <row r="169" s="2" customFormat="1">
      <c r="A169" s="39"/>
      <c r="B169" s="40"/>
      <c r="C169" s="41"/>
      <c r="D169" s="218" t="s">
        <v>127</v>
      </c>
      <c r="E169" s="41"/>
      <c r="F169" s="219" t="s">
        <v>677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127</v>
      </c>
      <c r="AU169" s="18" t="s">
        <v>79</v>
      </c>
    </row>
    <row r="170" s="2" customFormat="1" ht="16.5" customHeight="1">
      <c r="A170" s="39"/>
      <c r="B170" s="40"/>
      <c r="C170" s="249" t="s">
        <v>462</v>
      </c>
      <c r="D170" s="249" t="s">
        <v>326</v>
      </c>
      <c r="E170" s="250" t="s">
        <v>678</v>
      </c>
      <c r="F170" s="251" t="s">
        <v>679</v>
      </c>
      <c r="G170" s="252" t="s">
        <v>133</v>
      </c>
      <c r="H170" s="253">
        <v>2</v>
      </c>
      <c r="I170" s="254"/>
      <c r="J170" s="255">
        <f>ROUND(I170*H170,2)</f>
        <v>0</v>
      </c>
      <c r="K170" s="251" t="s">
        <v>124</v>
      </c>
      <c r="L170" s="256"/>
      <c r="M170" s="257" t="s">
        <v>19</v>
      </c>
      <c r="N170" s="258" t="s">
        <v>40</v>
      </c>
      <c r="O170" s="85"/>
      <c r="P170" s="214">
        <f>O170*H170</f>
        <v>0</v>
      </c>
      <c r="Q170" s="214">
        <v>0.00010000000000000001</v>
      </c>
      <c r="R170" s="214">
        <f>Q170*H170</f>
        <v>0.00020000000000000001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375</v>
      </c>
      <c r="AT170" s="216" t="s">
        <v>326</v>
      </c>
      <c r="AU170" s="216" t="s">
        <v>79</v>
      </c>
      <c r="AY170" s="18" t="s">
        <v>118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77</v>
      </c>
      <c r="BK170" s="217">
        <f>ROUND(I170*H170,2)</f>
        <v>0</v>
      </c>
      <c r="BL170" s="18" t="s">
        <v>208</v>
      </c>
      <c r="BM170" s="216" t="s">
        <v>680</v>
      </c>
    </row>
    <row r="171" s="2" customFormat="1" ht="24.15" customHeight="1">
      <c r="A171" s="39"/>
      <c r="B171" s="40"/>
      <c r="C171" s="205" t="s">
        <v>467</v>
      </c>
      <c r="D171" s="205" t="s">
        <v>120</v>
      </c>
      <c r="E171" s="206" t="s">
        <v>681</v>
      </c>
      <c r="F171" s="207" t="s">
        <v>682</v>
      </c>
      <c r="G171" s="208" t="s">
        <v>133</v>
      </c>
      <c r="H171" s="209">
        <v>4</v>
      </c>
      <c r="I171" s="210"/>
      <c r="J171" s="211">
        <f>ROUND(I171*H171,2)</f>
        <v>0</v>
      </c>
      <c r="K171" s="207" t="s">
        <v>124</v>
      </c>
      <c r="L171" s="45"/>
      <c r="M171" s="212" t="s">
        <v>19</v>
      </c>
      <c r="N171" s="213" t="s">
        <v>40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208</v>
      </c>
      <c r="AT171" s="216" t="s">
        <v>120</v>
      </c>
      <c r="AU171" s="216" t="s">
        <v>79</v>
      </c>
      <c r="AY171" s="18" t="s">
        <v>118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77</v>
      </c>
      <c r="BK171" s="217">
        <f>ROUND(I171*H171,2)</f>
        <v>0</v>
      </c>
      <c r="BL171" s="18" t="s">
        <v>208</v>
      </c>
      <c r="BM171" s="216" t="s">
        <v>683</v>
      </c>
    </row>
    <row r="172" s="2" customFormat="1">
      <c r="A172" s="39"/>
      <c r="B172" s="40"/>
      <c r="C172" s="41"/>
      <c r="D172" s="218" t="s">
        <v>127</v>
      </c>
      <c r="E172" s="41"/>
      <c r="F172" s="219" t="s">
        <v>684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127</v>
      </c>
      <c r="AU172" s="18" t="s">
        <v>79</v>
      </c>
    </row>
    <row r="173" s="2" customFormat="1" ht="16.5" customHeight="1">
      <c r="A173" s="39"/>
      <c r="B173" s="40"/>
      <c r="C173" s="249" t="s">
        <v>685</v>
      </c>
      <c r="D173" s="249" t="s">
        <v>326</v>
      </c>
      <c r="E173" s="250" t="s">
        <v>686</v>
      </c>
      <c r="F173" s="251" t="s">
        <v>687</v>
      </c>
      <c r="G173" s="252" t="s">
        <v>133</v>
      </c>
      <c r="H173" s="253">
        <v>4</v>
      </c>
      <c r="I173" s="254"/>
      <c r="J173" s="255">
        <f>ROUND(I173*H173,2)</f>
        <v>0</v>
      </c>
      <c r="K173" s="251" t="s">
        <v>124</v>
      </c>
      <c r="L173" s="256"/>
      <c r="M173" s="257" t="s">
        <v>19</v>
      </c>
      <c r="N173" s="258" t="s">
        <v>40</v>
      </c>
      <c r="O173" s="85"/>
      <c r="P173" s="214">
        <f>O173*H173</f>
        <v>0</v>
      </c>
      <c r="Q173" s="214">
        <v>0.0025500000000000002</v>
      </c>
      <c r="R173" s="214">
        <f>Q173*H173</f>
        <v>0.010200000000000001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375</v>
      </c>
      <c r="AT173" s="216" t="s">
        <v>326</v>
      </c>
      <c r="AU173" s="216" t="s">
        <v>79</v>
      </c>
      <c r="AY173" s="18" t="s">
        <v>118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77</v>
      </c>
      <c r="BK173" s="217">
        <f>ROUND(I173*H173,2)</f>
        <v>0</v>
      </c>
      <c r="BL173" s="18" t="s">
        <v>208</v>
      </c>
      <c r="BM173" s="216" t="s">
        <v>688</v>
      </c>
    </row>
    <row r="174" s="13" customFormat="1">
      <c r="A174" s="13"/>
      <c r="B174" s="223"/>
      <c r="C174" s="224"/>
      <c r="D174" s="225" t="s">
        <v>129</v>
      </c>
      <c r="E174" s="226" t="s">
        <v>19</v>
      </c>
      <c r="F174" s="227" t="s">
        <v>689</v>
      </c>
      <c r="G174" s="224"/>
      <c r="H174" s="228">
        <v>4</v>
      </c>
      <c r="I174" s="229"/>
      <c r="J174" s="224"/>
      <c r="K174" s="224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129</v>
      </c>
      <c r="AU174" s="234" t="s">
        <v>79</v>
      </c>
      <c r="AV174" s="13" t="s">
        <v>79</v>
      </c>
      <c r="AW174" s="13" t="s">
        <v>31</v>
      </c>
      <c r="AX174" s="13" t="s">
        <v>69</v>
      </c>
      <c r="AY174" s="234" t="s">
        <v>118</v>
      </c>
    </row>
    <row r="175" s="14" customFormat="1">
      <c r="A175" s="14"/>
      <c r="B175" s="238"/>
      <c r="C175" s="239"/>
      <c r="D175" s="225" t="s">
        <v>129</v>
      </c>
      <c r="E175" s="240" t="s">
        <v>19</v>
      </c>
      <c r="F175" s="241" t="s">
        <v>302</v>
      </c>
      <c r="G175" s="239"/>
      <c r="H175" s="242">
        <v>4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8" t="s">
        <v>129</v>
      </c>
      <c r="AU175" s="248" t="s">
        <v>79</v>
      </c>
      <c r="AV175" s="14" t="s">
        <v>125</v>
      </c>
      <c r="AW175" s="14" t="s">
        <v>31</v>
      </c>
      <c r="AX175" s="14" t="s">
        <v>77</v>
      </c>
      <c r="AY175" s="248" t="s">
        <v>118</v>
      </c>
    </row>
    <row r="176" s="2" customFormat="1" ht="24.15" customHeight="1">
      <c r="A176" s="39"/>
      <c r="B176" s="40"/>
      <c r="C176" s="205" t="s">
        <v>690</v>
      </c>
      <c r="D176" s="205" t="s">
        <v>120</v>
      </c>
      <c r="E176" s="206" t="s">
        <v>691</v>
      </c>
      <c r="F176" s="207" t="s">
        <v>692</v>
      </c>
      <c r="G176" s="208" t="s">
        <v>133</v>
      </c>
      <c r="H176" s="209">
        <v>1</v>
      </c>
      <c r="I176" s="210"/>
      <c r="J176" s="211">
        <f>ROUND(I176*H176,2)</f>
        <v>0</v>
      </c>
      <c r="K176" s="207" t="s">
        <v>124</v>
      </c>
      <c r="L176" s="45"/>
      <c r="M176" s="212" t="s">
        <v>19</v>
      </c>
      <c r="N176" s="213" t="s">
        <v>40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208</v>
      </c>
      <c r="AT176" s="216" t="s">
        <v>120</v>
      </c>
      <c r="AU176" s="216" t="s">
        <v>79</v>
      </c>
      <c r="AY176" s="18" t="s">
        <v>118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77</v>
      </c>
      <c r="BK176" s="217">
        <f>ROUND(I176*H176,2)</f>
        <v>0</v>
      </c>
      <c r="BL176" s="18" t="s">
        <v>208</v>
      </c>
      <c r="BM176" s="216" t="s">
        <v>693</v>
      </c>
    </row>
    <row r="177" s="2" customFormat="1">
      <c r="A177" s="39"/>
      <c r="B177" s="40"/>
      <c r="C177" s="41"/>
      <c r="D177" s="218" t="s">
        <v>127</v>
      </c>
      <c r="E177" s="41"/>
      <c r="F177" s="219" t="s">
        <v>694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127</v>
      </c>
      <c r="AU177" s="18" t="s">
        <v>79</v>
      </c>
    </row>
    <row r="178" s="2" customFormat="1" ht="16.5" customHeight="1">
      <c r="A178" s="39"/>
      <c r="B178" s="40"/>
      <c r="C178" s="249" t="s">
        <v>695</v>
      </c>
      <c r="D178" s="249" t="s">
        <v>326</v>
      </c>
      <c r="E178" s="250" t="s">
        <v>696</v>
      </c>
      <c r="F178" s="251" t="s">
        <v>697</v>
      </c>
      <c r="G178" s="252" t="s">
        <v>133</v>
      </c>
      <c r="H178" s="253">
        <v>1</v>
      </c>
      <c r="I178" s="254"/>
      <c r="J178" s="255">
        <f>ROUND(I178*H178,2)</f>
        <v>0</v>
      </c>
      <c r="K178" s="251" t="s">
        <v>124</v>
      </c>
      <c r="L178" s="256"/>
      <c r="M178" s="257" t="s">
        <v>19</v>
      </c>
      <c r="N178" s="258" t="s">
        <v>40</v>
      </c>
      <c r="O178" s="85"/>
      <c r="P178" s="214">
        <f>O178*H178</f>
        <v>0</v>
      </c>
      <c r="Q178" s="214">
        <v>0.001</v>
      </c>
      <c r="R178" s="214">
        <f>Q178*H178</f>
        <v>0.001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375</v>
      </c>
      <c r="AT178" s="216" t="s">
        <v>326</v>
      </c>
      <c r="AU178" s="216" t="s">
        <v>79</v>
      </c>
      <c r="AY178" s="18" t="s">
        <v>118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77</v>
      </c>
      <c r="BK178" s="217">
        <f>ROUND(I178*H178,2)</f>
        <v>0</v>
      </c>
      <c r="BL178" s="18" t="s">
        <v>208</v>
      </c>
      <c r="BM178" s="216" t="s">
        <v>698</v>
      </c>
    </row>
    <row r="179" s="13" customFormat="1">
      <c r="A179" s="13"/>
      <c r="B179" s="223"/>
      <c r="C179" s="224"/>
      <c r="D179" s="225" t="s">
        <v>129</v>
      </c>
      <c r="E179" s="226" t="s">
        <v>19</v>
      </c>
      <c r="F179" s="227" t="s">
        <v>699</v>
      </c>
      <c r="G179" s="224"/>
      <c r="H179" s="228">
        <v>1</v>
      </c>
      <c r="I179" s="229"/>
      <c r="J179" s="224"/>
      <c r="K179" s="224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129</v>
      </c>
      <c r="AU179" s="234" t="s">
        <v>79</v>
      </c>
      <c r="AV179" s="13" t="s">
        <v>79</v>
      </c>
      <c r="AW179" s="13" t="s">
        <v>31</v>
      </c>
      <c r="AX179" s="13" t="s">
        <v>69</v>
      </c>
      <c r="AY179" s="234" t="s">
        <v>118</v>
      </c>
    </row>
    <row r="180" s="14" customFormat="1">
      <c r="A180" s="14"/>
      <c r="B180" s="238"/>
      <c r="C180" s="239"/>
      <c r="D180" s="225" t="s">
        <v>129</v>
      </c>
      <c r="E180" s="240" t="s">
        <v>19</v>
      </c>
      <c r="F180" s="241" t="s">
        <v>302</v>
      </c>
      <c r="G180" s="239"/>
      <c r="H180" s="242">
        <v>1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8" t="s">
        <v>129</v>
      </c>
      <c r="AU180" s="248" t="s">
        <v>79</v>
      </c>
      <c r="AV180" s="14" t="s">
        <v>125</v>
      </c>
      <c r="AW180" s="14" t="s">
        <v>31</v>
      </c>
      <c r="AX180" s="14" t="s">
        <v>77</v>
      </c>
      <c r="AY180" s="248" t="s">
        <v>118</v>
      </c>
    </row>
    <row r="181" s="2" customFormat="1" ht="24.15" customHeight="1">
      <c r="A181" s="39"/>
      <c r="B181" s="40"/>
      <c r="C181" s="205" t="s">
        <v>700</v>
      </c>
      <c r="D181" s="205" t="s">
        <v>120</v>
      </c>
      <c r="E181" s="206" t="s">
        <v>691</v>
      </c>
      <c r="F181" s="207" t="s">
        <v>692</v>
      </c>
      <c r="G181" s="208" t="s">
        <v>133</v>
      </c>
      <c r="H181" s="209">
        <v>5</v>
      </c>
      <c r="I181" s="210"/>
      <c r="J181" s="211">
        <f>ROUND(I181*H181,2)</f>
        <v>0</v>
      </c>
      <c r="K181" s="207" t="s">
        <v>124</v>
      </c>
      <c r="L181" s="45"/>
      <c r="M181" s="212" t="s">
        <v>19</v>
      </c>
      <c r="N181" s="213" t="s">
        <v>40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208</v>
      </c>
      <c r="AT181" s="216" t="s">
        <v>120</v>
      </c>
      <c r="AU181" s="216" t="s">
        <v>79</v>
      </c>
      <c r="AY181" s="18" t="s">
        <v>118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77</v>
      </c>
      <c r="BK181" s="217">
        <f>ROUND(I181*H181,2)</f>
        <v>0</v>
      </c>
      <c r="BL181" s="18" t="s">
        <v>208</v>
      </c>
      <c r="BM181" s="216" t="s">
        <v>701</v>
      </c>
    </row>
    <row r="182" s="2" customFormat="1">
      <c r="A182" s="39"/>
      <c r="B182" s="40"/>
      <c r="C182" s="41"/>
      <c r="D182" s="218" t="s">
        <v>127</v>
      </c>
      <c r="E182" s="41"/>
      <c r="F182" s="219" t="s">
        <v>694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127</v>
      </c>
      <c r="AU182" s="18" t="s">
        <v>79</v>
      </c>
    </row>
    <row r="183" s="2" customFormat="1" ht="16.5" customHeight="1">
      <c r="A183" s="39"/>
      <c r="B183" s="40"/>
      <c r="C183" s="249" t="s">
        <v>702</v>
      </c>
      <c r="D183" s="249" t="s">
        <v>326</v>
      </c>
      <c r="E183" s="250" t="s">
        <v>703</v>
      </c>
      <c r="F183" s="251" t="s">
        <v>704</v>
      </c>
      <c r="G183" s="252" t="s">
        <v>133</v>
      </c>
      <c r="H183" s="253">
        <v>5</v>
      </c>
      <c r="I183" s="254"/>
      <c r="J183" s="255">
        <f>ROUND(I183*H183,2)</f>
        <v>0</v>
      </c>
      <c r="K183" s="251" t="s">
        <v>124</v>
      </c>
      <c r="L183" s="256"/>
      <c r="M183" s="257" t="s">
        <v>19</v>
      </c>
      <c r="N183" s="258" t="s">
        <v>40</v>
      </c>
      <c r="O183" s="85"/>
      <c r="P183" s="214">
        <f>O183*H183</f>
        <v>0</v>
      </c>
      <c r="Q183" s="214">
        <v>0.0012999999999999999</v>
      </c>
      <c r="R183" s="214">
        <f>Q183*H183</f>
        <v>0.0064999999999999997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375</v>
      </c>
      <c r="AT183" s="216" t="s">
        <v>326</v>
      </c>
      <c r="AU183" s="216" t="s">
        <v>79</v>
      </c>
      <c r="AY183" s="18" t="s">
        <v>118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77</v>
      </c>
      <c r="BK183" s="217">
        <f>ROUND(I183*H183,2)</f>
        <v>0</v>
      </c>
      <c r="BL183" s="18" t="s">
        <v>208</v>
      </c>
      <c r="BM183" s="216" t="s">
        <v>705</v>
      </c>
    </row>
    <row r="184" s="13" customFormat="1">
      <c r="A184" s="13"/>
      <c r="B184" s="223"/>
      <c r="C184" s="224"/>
      <c r="D184" s="225" t="s">
        <v>129</v>
      </c>
      <c r="E184" s="226" t="s">
        <v>19</v>
      </c>
      <c r="F184" s="227" t="s">
        <v>706</v>
      </c>
      <c r="G184" s="224"/>
      <c r="H184" s="228">
        <v>5</v>
      </c>
      <c r="I184" s="229"/>
      <c r="J184" s="224"/>
      <c r="K184" s="224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129</v>
      </c>
      <c r="AU184" s="234" t="s">
        <v>79</v>
      </c>
      <c r="AV184" s="13" t="s">
        <v>79</v>
      </c>
      <c r="AW184" s="13" t="s">
        <v>31</v>
      </c>
      <c r="AX184" s="13" t="s">
        <v>69</v>
      </c>
      <c r="AY184" s="234" t="s">
        <v>118</v>
      </c>
    </row>
    <row r="185" s="14" customFormat="1">
      <c r="A185" s="14"/>
      <c r="B185" s="238"/>
      <c r="C185" s="239"/>
      <c r="D185" s="225" t="s">
        <v>129</v>
      </c>
      <c r="E185" s="240" t="s">
        <v>19</v>
      </c>
      <c r="F185" s="241" t="s">
        <v>302</v>
      </c>
      <c r="G185" s="239"/>
      <c r="H185" s="242">
        <v>5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8" t="s">
        <v>129</v>
      </c>
      <c r="AU185" s="248" t="s">
        <v>79</v>
      </c>
      <c r="AV185" s="14" t="s">
        <v>125</v>
      </c>
      <c r="AW185" s="14" t="s">
        <v>31</v>
      </c>
      <c r="AX185" s="14" t="s">
        <v>77</v>
      </c>
      <c r="AY185" s="248" t="s">
        <v>118</v>
      </c>
    </row>
    <row r="186" s="2" customFormat="1" ht="24.15" customHeight="1">
      <c r="A186" s="39"/>
      <c r="B186" s="40"/>
      <c r="C186" s="205" t="s">
        <v>707</v>
      </c>
      <c r="D186" s="205" t="s">
        <v>120</v>
      </c>
      <c r="E186" s="206" t="s">
        <v>708</v>
      </c>
      <c r="F186" s="207" t="s">
        <v>709</v>
      </c>
      <c r="G186" s="208" t="s">
        <v>133</v>
      </c>
      <c r="H186" s="209">
        <v>1</v>
      </c>
      <c r="I186" s="210"/>
      <c r="J186" s="211">
        <f>ROUND(I186*H186,2)</f>
        <v>0</v>
      </c>
      <c r="K186" s="207" t="s">
        <v>124</v>
      </c>
      <c r="L186" s="45"/>
      <c r="M186" s="212" t="s">
        <v>19</v>
      </c>
      <c r="N186" s="213" t="s">
        <v>40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208</v>
      </c>
      <c r="AT186" s="216" t="s">
        <v>120</v>
      </c>
      <c r="AU186" s="216" t="s">
        <v>79</v>
      </c>
      <c r="AY186" s="18" t="s">
        <v>118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77</v>
      </c>
      <c r="BK186" s="217">
        <f>ROUND(I186*H186,2)</f>
        <v>0</v>
      </c>
      <c r="BL186" s="18" t="s">
        <v>208</v>
      </c>
      <c r="BM186" s="216" t="s">
        <v>710</v>
      </c>
    </row>
    <row r="187" s="2" customFormat="1">
      <c r="A187" s="39"/>
      <c r="B187" s="40"/>
      <c r="C187" s="41"/>
      <c r="D187" s="218" t="s">
        <v>127</v>
      </c>
      <c r="E187" s="41"/>
      <c r="F187" s="219" t="s">
        <v>711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127</v>
      </c>
      <c r="AU187" s="18" t="s">
        <v>79</v>
      </c>
    </row>
    <row r="188" s="2" customFormat="1" ht="16.5" customHeight="1">
      <c r="A188" s="39"/>
      <c r="B188" s="40"/>
      <c r="C188" s="249" t="s">
        <v>712</v>
      </c>
      <c r="D188" s="249" t="s">
        <v>326</v>
      </c>
      <c r="E188" s="250" t="s">
        <v>713</v>
      </c>
      <c r="F188" s="251" t="s">
        <v>714</v>
      </c>
      <c r="G188" s="252" t="s">
        <v>133</v>
      </c>
      <c r="H188" s="253">
        <v>1</v>
      </c>
      <c r="I188" s="254"/>
      <c r="J188" s="255">
        <f>ROUND(I188*H188,2)</f>
        <v>0</v>
      </c>
      <c r="K188" s="251" t="s">
        <v>124</v>
      </c>
      <c r="L188" s="256"/>
      <c r="M188" s="257" t="s">
        <v>19</v>
      </c>
      <c r="N188" s="258" t="s">
        <v>40</v>
      </c>
      <c r="O188" s="85"/>
      <c r="P188" s="214">
        <f>O188*H188</f>
        <v>0</v>
      </c>
      <c r="Q188" s="214">
        <v>0.00056999999999999998</v>
      </c>
      <c r="R188" s="214">
        <f>Q188*H188</f>
        <v>0.00056999999999999998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375</v>
      </c>
      <c r="AT188" s="216" t="s">
        <v>326</v>
      </c>
      <c r="AU188" s="216" t="s">
        <v>79</v>
      </c>
      <c r="AY188" s="18" t="s">
        <v>118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77</v>
      </c>
      <c r="BK188" s="217">
        <f>ROUND(I188*H188,2)</f>
        <v>0</v>
      </c>
      <c r="BL188" s="18" t="s">
        <v>208</v>
      </c>
      <c r="BM188" s="216" t="s">
        <v>715</v>
      </c>
    </row>
    <row r="189" s="13" customFormat="1">
      <c r="A189" s="13"/>
      <c r="B189" s="223"/>
      <c r="C189" s="224"/>
      <c r="D189" s="225" t="s">
        <v>129</v>
      </c>
      <c r="E189" s="226" t="s">
        <v>19</v>
      </c>
      <c r="F189" s="227" t="s">
        <v>716</v>
      </c>
      <c r="G189" s="224"/>
      <c r="H189" s="228">
        <v>1</v>
      </c>
      <c r="I189" s="229"/>
      <c r="J189" s="224"/>
      <c r="K189" s="224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129</v>
      </c>
      <c r="AU189" s="234" t="s">
        <v>79</v>
      </c>
      <c r="AV189" s="13" t="s">
        <v>79</v>
      </c>
      <c r="AW189" s="13" t="s">
        <v>31</v>
      </c>
      <c r="AX189" s="13" t="s">
        <v>69</v>
      </c>
      <c r="AY189" s="234" t="s">
        <v>118</v>
      </c>
    </row>
    <row r="190" s="14" customFormat="1">
      <c r="A190" s="14"/>
      <c r="B190" s="238"/>
      <c r="C190" s="239"/>
      <c r="D190" s="225" t="s">
        <v>129</v>
      </c>
      <c r="E190" s="240" t="s">
        <v>19</v>
      </c>
      <c r="F190" s="241" t="s">
        <v>302</v>
      </c>
      <c r="G190" s="239"/>
      <c r="H190" s="242">
        <v>1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8" t="s">
        <v>129</v>
      </c>
      <c r="AU190" s="248" t="s">
        <v>79</v>
      </c>
      <c r="AV190" s="14" t="s">
        <v>125</v>
      </c>
      <c r="AW190" s="14" t="s">
        <v>31</v>
      </c>
      <c r="AX190" s="14" t="s">
        <v>77</v>
      </c>
      <c r="AY190" s="248" t="s">
        <v>118</v>
      </c>
    </row>
    <row r="191" s="2" customFormat="1" ht="24.15" customHeight="1">
      <c r="A191" s="39"/>
      <c r="B191" s="40"/>
      <c r="C191" s="205" t="s">
        <v>717</v>
      </c>
      <c r="D191" s="205" t="s">
        <v>120</v>
      </c>
      <c r="E191" s="206" t="s">
        <v>718</v>
      </c>
      <c r="F191" s="207" t="s">
        <v>719</v>
      </c>
      <c r="G191" s="208" t="s">
        <v>133</v>
      </c>
      <c r="H191" s="209">
        <v>7</v>
      </c>
      <c r="I191" s="210"/>
      <c r="J191" s="211">
        <f>ROUND(I191*H191,2)</f>
        <v>0</v>
      </c>
      <c r="K191" s="207" t="s">
        <v>124</v>
      </c>
      <c r="L191" s="45"/>
      <c r="M191" s="212" t="s">
        <v>19</v>
      </c>
      <c r="N191" s="213" t="s">
        <v>40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208</v>
      </c>
      <c r="AT191" s="216" t="s">
        <v>120</v>
      </c>
      <c r="AU191" s="216" t="s">
        <v>79</v>
      </c>
      <c r="AY191" s="18" t="s">
        <v>118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77</v>
      </c>
      <c r="BK191" s="217">
        <f>ROUND(I191*H191,2)</f>
        <v>0</v>
      </c>
      <c r="BL191" s="18" t="s">
        <v>208</v>
      </c>
      <c r="BM191" s="216" t="s">
        <v>720</v>
      </c>
    </row>
    <row r="192" s="2" customFormat="1">
      <c r="A192" s="39"/>
      <c r="B192" s="40"/>
      <c r="C192" s="41"/>
      <c r="D192" s="218" t="s">
        <v>127</v>
      </c>
      <c r="E192" s="41"/>
      <c r="F192" s="219" t="s">
        <v>721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127</v>
      </c>
      <c r="AU192" s="18" t="s">
        <v>79</v>
      </c>
    </row>
    <row r="193" s="2" customFormat="1" ht="16.5" customHeight="1">
      <c r="A193" s="39"/>
      <c r="B193" s="40"/>
      <c r="C193" s="249" t="s">
        <v>722</v>
      </c>
      <c r="D193" s="249" t="s">
        <v>326</v>
      </c>
      <c r="E193" s="250" t="s">
        <v>723</v>
      </c>
      <c r="F193" s="251" t="s">
        <v>724</v>
      </c>
      <c r="G193" s="252" t="s">
        <v>133</v>
      </c>
      <c r="H193" s="253">
        <v>7</v>
      </c>
      <c r="I193" s="254"/>
      <c r="J193" s="255">
        <f>ROUND(I193*H193,2)</f>
        <v>0</v>
      </c>
      <c r="K193" s="251" t="s">
        <v>124</v>
      </c>
      <c r="L193" s="256"/>
      <c r="M193" s="257" t="s">
        <v>19</v>
      </c>
      <c r="N193" s="258" t="s">
        <v>40</v>
      </c>
      <c r="O193" s="85"/>
      <c r="P193" s="214">
        <f>O193*H193</f>
        <v>0</v>
      </c>
      <c r="Q193" s="214">
        <v>0.00027</v>
      </c>
      <c r="R193" s="214">
        <f>Q193*H193</f>
        <v>0.00189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375</v>
      </c>
      <c r="AT193" s="216" t="s">
        <v>326</v>
      </c>
      <c r="AU193" s="216" t="s">
        <v>79</v>
      </c>
      <c r="AY193" s="18" t="s">
        <v>118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77</v>
      </c>
      <c r="BK193" s="217">
        <f>ROUND(I193*H193,2)</f>
        <v>0</v>
      </c>
      <c r="BL193" s="18" t="s">
        <v>208</v>
      </c>
      <c r="BM193" s="216" t="s">
        <v>725</v>
      </c>
    </row>
    <row r="194" s="13" customFormat="1">
      <c r="A194" s="13"/>
      <c r="B194" s="223"/>
      <c r="C194" s="224"/>
      <c r="D194" s="225" t="s">
        <v>129</v>
      </c>
      <c r="E194" s="226" t="s">
        <v>19</v>
      </c>
      <c r="F194" s="227" t="s">
        <v>726</v>
      </c>
      <c r="G194" s="224"/>
      <c r="H194" s="228">
        <v>7</v>
      </c>
      <c r="I194" s="229"/>
      <c r="J194" s="224"/>
      <c r="K194" s="224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129</v>
      </c>
      <c r="AU194" s="234" t="s">
        <v>79</v>
      </c>
      <c r="AV194" s="13" t="s">
        <v>79</v>
      </c>
      <c r="AW194" s="13" t="s">
        <v>31</v>
      </c>
      <c r="AX194" s="13" t="s">
        <v>69</v>
      </c>
      <c r="AY194" s="234" t="s">
        <v>118</v>
      </c>
    </row>
    <row r="195" s="14" customFormat="1">
      <c r="A195" s="14"/>
      <c r="B195" s="238"/>
      <c r="C195" s="239"/>
      <c r="D195" s="225" t="s">
        <v>129</v>
      </c>
      <c r="E195" s="240" t="s">
        <v>19</v>
      </c>
      <c r="F195" s="241" t="s">
        <v>302</v>
      </c>
      <c r="G195" s="239"/>
      <c r="H195" s="242">
        <v>7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8" t="s">
        <v>129</v>
      </c>
      <c r="AU195" s="248" t="s">
        <v>79</v>
      </c>
      <c r="AV195" s="14" t="s">
        <v>125</v>
      </c>
      <c r="AW195" s="14" t="s">
        <v>31</v>
      </c>
      <c r="AX195" s="14" t="s">
        <v>77</v>
      </c>
      <c r="AY195" s="248" t="s">
        <v>118</v>
      </c>
    </row>
    <row r="196" s="2" customFormat="1" ht="49.05" customHeight="1">
      <c r="A196" s="39"/>
      <c r="B196" s="40"/>
      <c r="C196" s="205" t="s">
        <v>727</v>
      </c>
      <c r="D196" s="205" t="s">
        <v>120</v>
      </c>
      <c r="E196" s="206" t="s">
        <v>728</v>
      </c>
      <c r="F196" s="207" t="s">
        <v>729</v>
      </c>
      <c r="G196" s="208" t="s">
        <v>133</v>
      </c>
      <c r="H196" s="209">
        <v>1</v>
      </c>
      <c r="I196" s="210"/>
      <c r="J196" s="211">
        <f>ROUND(I196*H196,2)</f>
        <v>0</v>
      </c>
      <c r="K196" s="207" t="s">
        <v>730</v>
      </c>
      <c r="L196" s="45"/>
      <c r="M196" s="212" t="s">
        <v>19</v>
      </c>
      <c r="N196" s="213" t="s">
        <v>40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731</v>
      </c>
      <c r="AT196" s="216" t="s">
        <v>120</v>
      </c>
      <c r="AU196" s="216" t="s">
        <v>79</v>
      </c>
      <c r="AY196" s="18" t="s">
        <v>118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77</v>
      </c>
      <c r="BK196" s="217">
        <f>ROUND(I196*H196,2)</f>
        <v>0</v>
      </c>
      <c r="BL196" s="18" t="s">
        <v>731</v>
      </c>
      <c r="BM196" s="216" t="s">
        <v>732</v>
      </c>
    </row>
    <row r="197" s="2" customFormat="1" ht="24.15" customHeight="1">
      <c r="A197" s="39"/>
      <c r="B197" s="40"/>
      <c r="C197" s="205" t="s">
        <v>733</v>
      </c>
      <c r="D197" s="205" t="s">
        <v>120</v>
      </c>
      <c r="E197" s="206" t="s">
        <v>734</v>
      </c>
      <c r="F197" s="207" t="s">
        <v>735</v>
      </c>
      <c r="G197" s="208" t="s">
        <v>133</v>
      </c>
      <c r="H197" s="209">
        <v>1</v>
      </c>
      <c r="I197" s="210"/>
      <c r="J197" s="211">
        <f>ROUND(I197*H197,2)</f>
        <v>0</v>
      </c>
      <c r="K197" s="207" t="s">
        <v>730</v>
      </c>
      <c r="L197" s="45"/>
      <c r="M197" s="212" t="s">
        <v>19</v>
      </c>
      <c r="N197" s="213" t="s">
        <v>40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731</v>
      </c>
      <c r="AT197" s="216" t="s">
        <v>120</v>
      </c>
      <c r="AU197" s="216" t="s">
        <v>79</v>
      </c>
      <c r="AY197" s="18" t="s">
        <v>118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77</v>
      </c>
      <c r="BK197" s="217">
        <f>ROUND(I197*H197,2)</f>
        <v>0</v>
      </c>
      <c r="BL197" s="18" t="s">
        <v>731</v>
      </c>
      <c r="BM197" s="216" t="s">
        <v>736</v>
      </c>
    </row>
    <row r="198" s="2" customFormat="1" ht="37.8" customHeight="1">
      <c r="A198" s="39"/>
      <c r="B198" s="40"/>
      <c r="C198" s="205" t="s">
        <v>737</v>
      </c>
      <c r="D198" s="205" t="s">
        <v>120</v>
      </c>
      <c r="E198" s="206" t="s">
        <v>738</v>
      </c>
      <c r="F198" s="207" t="s">
        <v>739</v>
      </c>
      <c r="G198" s="208" t="s">
        <v>133</v>
      </c>
      <c r="H198" s="209">
        <v>1</v>
      </c>
      <c r="I198" s="210"/>
      <c r="J198" s="211">
        <f>ROUND(I198*H198,2)</f>
        <v>0</v>
      </c>
      <c r="K198" s="207" t="s">
        <v>730</v>
      </c>
      <c r="L198" s="45"/>
      <c r="M198" s="212" t="s">
        <v>19</v>
      </c>
      <c r="N198" s="213" t="s">
        <v>40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731</v>
      </c>
      <c r="AT198" s="216" t="s">
        <v>120</v>
      </c>
      <c r="AU198" s="216" t="s">
        <v>79</v>
      </c>
      <c r="AY198" s="18" t="s">
        <v>118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77</v>
      </c>
      <c r="BK198" s="217">
        <f>ROUND(I198*H198,2)</f>
        <v>0</v>
      </c>
      <c r="BL198" s="18" t="s">
        <v>731</v>
      </c>
      <c r="BM198" s="216" t="s">
        <v>740</v>
      </c>
    </row>
    <row r="199" s="2" customFormat="1" ht="33" customHeight="1">
      <c r="A199" s="39"/>
      <c r="B199" s="40"/>
      <c r="C199" s="205" t="s">
        <v>741</v>
      </c>
      <c r="D199" s="205" t="s">
        <v>120</v>
      </c>
      <c r="E199" s="206" t="s">
        <v>742</v>
      </c>
      <c r="F199" s="207" t="s">
        <v>743</v>
      </c>
      <c r="G199" s="208" t="s">
        <v>228</v>
      </c>
      <c r="H199" s="209">
        <v>0.014999999999999999</v>
      </c>
      <c r="I199" s="210"/>
      <c r="J199" s="211">
        <f>ROUND(I199*H199,2)</f>
        <v>0</v>
      </c>
      <c r="K199" s="207" t="s">
        <v>124</v>
      </c>
      <c r="L199" s="45"/>
      <c r="M199" s="212" t="s">
        <v>19</v>
      </c>
      <c r="N199" s="213" t="s">
        <v>40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125</v>
      </c>
      <c r="AT199" s="216" t="s">
        <v>120</v>
      </c>
      <c r="AU199" s="216" t="s">
        <v>79</v>
      </c>
      <c r="AY199" s="18" t="s">
        <v>118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77</v>
      </c>
      <c r="BK199" s="217">
        <f>ROUND(I199*H199,2)</f>
        <v>0</v>
      </c>
      <c r="BL199" s="18" t="s">
        <v>125</v>
      </c>
      <c r="BM199" s="216" t="s">
        <v>744</v>
      </c>
    </row>
    <row r="200" s="2" customFormat="1">
      <c r="A200" s="39"/>
      <c r="B200" s="40"/>
      <c r="C200" s="41"/>
      <c r="D200" s="218" t="s">
        <v>127</v>
      </c>
      <c r="E200" s="41"/>
      <c r="F200" s="219" t="s">
        <v>745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127</v>
      </c>
      <c r="AU200" s="18" t="s">
        <v>79</v>
      </c>
    </row>
    <row r="201" s="12" customFormat="1" ht="25.92" customHeight="1">
      <c r="A201" s="12"/>
      <c r="B201" s="189"/>
      <c r="C201" s="190"/>
      <c r="D201" s="191" t="s">
        <v>68</v>
      </c>
      <c r="E201" s="192" t="s">
        <v>326</v>
      </c>
      <c r="F201" s="192" t="s">
        <v>746</v>
      </c>
      <c r="G201" s="190"/>
      <c r="H201" s="190"/>
      <c r="I201" s="193"/>
      <c r="J201" s="194">
        <f>BK201</f>
        <v>0</v>
      </c>
      <c r="K201" s="190"/>
      <c r="L201" s="195"/>
      <c r="M201" s="196"/>
      <c r="N201" s="197"/>
      <c r="O201" s="197"/>
      <c r="P201" s="198">
        <f>P202</f>
        <v>0</v>
      </c>
      <c r="Q201" s="197"/>
      <c r="R201" s="198">
        <f>R202</f>
        <v>0</v>
      </c>
      <c r="S201" s="197"/>
      <c r="T201" s="199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0" t="s">
        <v>136</v>
      </c>
      <c r="AT201" s="201" t="s">
        <v>68</v>
      </c>
      <c r="AU201" s="201" t="s">
        <v>69</v>
      </c>
      <c r="AY201" s="200" t="s">
        <v>118</v>
      </c>
      <c r="BK201" s="202">
        <f>BK202</f>
        <v>0</v>
      </c>
    </row>
    <row r="202" s="12" customFormat="1" ht="22.8" customHeight="1">
      <c r="A202" s="12"/>
      <c r="B202" s="189"/>
      <c r="C202" s="190"/>
      <c r="D202" s="191" t="s">
        <v>68</v>
      </c>
      <c r="E202" s="203" t="s">
        <v>747</v>
      </c>
      <c r="F202" s="203" t="s">
        <v>748</v>
      </c>
      <c r="G202" s="190"/>
      <c r="H202" s="190"/>
      <c r="I202" s="193"/>
      <c r="J202" s="204">
        <f>BK202</f>
        <v>0</v>
      </c>
      <c r="K202" s="190"/>
      <c r="L202" s="195"/>
      <c r="M202" s="196"/>
      <c r="N202" s="197"/>
      <c r="O202" s="197"/>
      <c r="P202" s="198">
        <f>SUM(P203:P212)</f>
        <v>0</v>
      </c>
      <c r="Q202" s="197"/>
      <c r="R202" s="198">
        <f>SUM(R203:R212)</f>
        <v>0</v>
      </c>
      <c r="S202" s="197"/>
      <c r="T202" s="199">
        <f>SUM(T203:T212)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0" t="s">
        <v>136</v>
      </c>
      <c r="AT202" s="201" t="s">
        <v>68</v>
      </c>
      <c r="AU202" s="201" t="s">
        <v>77</v>
      </c>
      <c r="AY202" s="200" t="s">
        <v>118</v>
      </c>
      <c r="BK202" s="202">
        <f>SUM(BK203:BK212)</f>
        <v>0</v>
      </c>
    </row>
    <row r="203" s="2" customFormat="1" ht="24.15" customHeight="1">
      <c r="A203" s="39"/>
      <c r="B203" s="40"/>
      <c r="C203" s="205" t="s">
        <v>749</v>
      </c>
      <c r="D203" s="205" t="s">
        <v>120</v>
      </c>
      <c r="E203" s="206" t="s">
        <v>750</v>
      </c>
      <c r="F203" s="207" t="s">
        <v>751</v>
      </c>
      <c r="G203" s="208" t="s">
        <v>133</v>
      </c>
      <c r="H203" s="209">
        <v>1</v>
      </c>
      <c r="I203" s="210"/>
      <c r="J203" s="211">
        <f>ROUND(I203*H203,2)</f>
        <v>0</v>
      </c>
      <c r="K203" s="207" t="s">
        <v>124</v>
      </c>
      <c r="L203" s="45"/>
      <c r="M203" s="212" t="s">
        <v>19</v>
      </c>
      <c r="N203" s="213" t="s">
        <v>40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752</v>
      </c>
      <c r="AT203" s="216" t="s">
        <v>120</v>
      </c>
      <c r="AU203" s="216" t="s">
        <v>79</v>
      </c>
      <c r="AY203" s="18" t="s">
        <v>118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77</v>
      </c>
      <c r="BK203" s="217">
        <f>ROUND(I203*H203,2)</f>
        <v>0</v>
      </c>
      <c r="BL203" s="18" t="s">
        <v>752</v>
      </c>
      <c r="BM203" s="216" t="s">
        <v>753</v>
      </c>
    </row>
    <row r="204" s="2" customFormat="1">
      <c r="A204" s="39"/>
      <c r="B204" s="40"/>
      <c r="C204" s="41"/>
      <c r="D204" s="218" t="s">
        <v>127</v>
      </c>
      <c r="E204" s="41"/>
      <c r="F204" s="219" t="s">
        <v>754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127</v>
      </c>
      <c r="AU204" s="18" t="s">
        <v>79</v>
      </c>
    </row>
    <row r="205" s="2" customFormat="1" ht="21.75" customHeight="1">
      <c r="A205" s="39"/>
      <c r="B205" s="40"/>
      <c r="C205" s="205" t="s">
        <v>755</v>
      </c>
      <c r="D205" s="205" t="s">
        <v>120</v>
      </c>
      <c r="E205" s="206" t="s">
        <v>756</v>
      </c>
      <c r="F205" s="207" t="s">
        <v>757</v>
      </c>
      <c r="G205" s="208" t="s">
        <v>133</v>
      </c>
      <c r="H205" s="209">
        <v>1</v>
      </c>
      <c r="I205" s="210"/>
      <c r="J205" s="211">
        <f>ROUND(I205*H205,2)</f>
        <v>0</v>
      </c>
      <c r="K205" s="207" t="s">
        <v>124</v>
      </c>
      <c r="L205" s="45"/>
      <c r="M205" s="212" t="s">
        <v>19</v>
      </c>
      <c r="N205" s="213" t="s">
        <v>40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752</v>
      </c>
      <c r="AT205" s="216" t="s">
        <v>120</v>
      </c>
      <c r="AU205" s="216" t="s">
        <v>79</v>
      </c>
      <c r="AY205" s="18" t="s">
        <v>118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77</v>
      </c>
      <c r="BK205" s="217">
        <f>ROUND(I205*H205,2)</f>
        <v>0</v>
      </c>
      <c r="BL205" s="18" t="s">
        <v>752</v>
      </c>
      <c r="BM205" s="216" t="s">
        <v>758</v>
      </c>
    </row>
    <row r="206" s="2" customFormat="1">
      <c r="A206" s="39"/>
      <c r="B206" s="40"/>
      <c r="C206" s="41"/>
      <c r="D206" s="218" t="s">
        <v>127</v>
      </c>
      <c r="E206" s="41"/>
      <c r="F206" s="219" t="s">
        <v>759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127</v>
      </c>
      <c r="AU206" s="18" t="s">
        <v>79</v>
      </c>
    </row>
    <row r="207" s="2" customFormat="1" ht="21.75" customHeight="1">
      <c r="A207" s="39"/>
      <c r="B207" s="40"/>
      <c r="C207" s="205" t="s">
        <v>760</v>
      </c>
      <c r="D207" s="205" t="s">
        <v>120</v>
      </c>
      <c r="E207" s="206" t="s">
        <v>761</v>
      </c>
      <c r="F207" s="207" t="s">
        <v>762</v>
      </c>
      <c r="G207" s="208" t="s">
        <v>133</v>
      </c>
      <c r="H207" s="209">
        <v>15</v>
      </c>
      <c r="I207" s="210"/>
      <c r="J207" s="211">
        <f>ROUND(I207*H207,2)</f>
        <v>0</v>
      </c>
      <c r="K207" s="207" t="s">
        <v>124</v>
      </c>
      <c r="L207" s="45"/>
      <c r="M207" s="212" t="s">
        <v>19</v>
      </c>
      <c r="N207" s="213" t="s">
        <v>40</v>
      </c>
      <c r="O207" s="85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752</v>
      </c>
      <c r="AT207" s="216" t="s">
        <v>120</v>
      </c>
      <c r="AU207" s="216" t="s">
        <v>79</v>
      </c>
      <c r="AY207" s="18" t="s">
        <v>118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77</v>
      </c>
      <c r="BK207" s="217">
        <f>ROUND(I207*H207,2)</f>
        <v>0</v>
      </c>
      <c r="BL207" s="18" t="s">
        <v>752</v>
      </c>
      <c r="BM207" s="216" t="s">
        <v>763</v>
      </c>
    </row>
    <row r="208" s="2" customFormat="1">
      <c r="A208" s="39"/>
      <c r="B208" s="40"/>
      <c r="C208" s="41"/>
      <c r="D208" s="218" t="s">
        <v>127</v>
      </c>
      <c r="E208" s="41"/>
      <c r="F208" s="219" t="s">
        <v>764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127</v>
      </c>
      <c r="AU208" s="18" t="s">
        <v>79</v>
      </c>
    </row>
    <row r="209" s="2" customFormat="1" ht="21.75" customHeight="1">
      <c r="A209" s="39"/>
      <c r="B209" s="40"/>
      <c r="C209" s="205" t="s">
        <v>765</v>
      </c>
      <c r="D209" s="205" t="s">
        <v>120</v>
      </c>
      <c r="E209" s="206" t="s">
        <v>761</v>
      </c>
      <c r="F209" s="207" t="s">
        <v>762</v>
      </c>
      <c r="G209" s="208" t="s">
        <v>133</v>
      </c>
      <c r="H209" s="209">
        <v>8</v>
      </c>
      <c r="I209" s="210"/>
      <c r="J209" s="211">
        <f>ROUND(I209*H209,2)</f>
        <v>0</v>
      </c>
      <c r="K209" s="207" t="s">
        <v>124</v>
      </c>
      <c r="L209" s="45"/>
      <c r="M209" s="212" t="s">
        <v>19</v>
      </c>
      <c r="N209" s="213" t="s">
        <v>40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752</v>
      </c>
      <c r="AT209" s="216" t="s">
        <v>120</v>
      </c>
      <c r="AU209" s="216" t="s">
        <v>79</v>
      </c>
      <c r="AY209" s="18" t="s">
        <v>118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77</v>
      </c>
      <c r="BK209" s="217">
        <f>ROUND(I209*H209,2)</f>
        <v>0</v>
      </c>
      <c r="BL209" s="18" t="s">
        <v>752</v>
      </c>
      <c r="BM209" s="216" t="s">
        <v>766</v>
      </c>
    </row>
    <row r="210" s="2" customFormat="1">
      <c r="A210" s="39"/>
      <c r="B210" s="40"/>
      <c r="C210" s="41"/>
      <c r="D210" s="218" t="s">
        <v>127</v>
      </c>
      <c r="E210" s="41"/>
      <c r="F210" s="219" t="s">
        <v>764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127</v>
      </c>
      <c r="AU210" s="18" t="s">
        <v>79</v>
      </c>
    </row>
    <row r="211" s="2" customFormat="1" ht="21.75" customHeight="1">
      <c r="A211" s="39"/>
      <c r="B211" s="40"/>
      <c r="C211" s="205" t="s">
        <v>767</v>
      </c>
      <c r="D211" s="205" t="s">
        <v>120</v>
      </c>
      <c r="E211" s="206" t="s">
        <v>761</v>
      </c>
      <c r="F211" s="207" t="s">
        <v>762</v>
      </c>
      <c r="G211" s="208" t="s">
        <v>133</v>
      </c>
      <c r="H211" s="209">
        <v>12</v>
      </c>
      <c r="I211" s="210"/>
      <c r="J211" s="211">
        <f>ROUND(I211*H211,2)</f>
        <v>0</v>
      </c>
      <c r="K211" s="207" t="s">
        <v>124</v>
      </c>
      <c r="L211" s="45"/>
      <c r="M211" s="212" t="s">
        <v>19</v>
      </c>
      <c r="N211" s="213" t="s">
        <v>40</v>
      </c>
      <c r="O211" s="85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752</v>
      </c>
      <c r="AT211" s="216" t="s">
        <v>120</v>
      </c>
      <c r="AU211" s="216" t="s">
        <v>79</v>
      </c>
      <c r="AY211" s="18" t="s">
        <v>118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77</v>
      </c>
      <c r="BK211" s="217">
        <f>ROUND(I211*H211,2)</f>
        <v>0</v>
      </c>
      <c r="BL211" s="18" t="s">
        <v>752</v>
      </c>
      <c r="BM211" s="216" t="s">
        <v>768</v>
      </c>
    </row>
    <row r="212" s="2" customFormat="1">
      <c r="A212" s="39"/>
      <c r="B212" s="40"/>
      <c r="C212" s="41"/>
      <c r="D212" s="218" t="s">
        <v>127</v>
      </c>
      <c r="E212" s="41"/>
      <c r="F212" s="219" t="s">
        <v>764</v>
      </c>
      <c r="G212" s="41"/>
      <c r="H212" s="41"/>
      <c r="I212" s="220"/>
      <c r="J212" s="41"/>
      <c r="K212" s="41"/>
      <c r="L212" s="45"/>
      <c r="M212" s="263"/>
      <c r="N212" s="264"/>
      <c r="O212" s="265"/>
      <c r="P212" s="265"/>
      <c r="Q212" s="265"/>
      <c r="R212" s="265"/>
      <c r="S212" s="265"/>
      <c r="T212" s="26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127</v>
      </c>
      <c r="AU212" s="18" t="s">
        <v>79</v>
      </c>
    </row>
    <row r="213" s="2" customFormat="1" ht="6.96" customHeight="1">
      <c r="A213" s="39"/>
      <c r="B213" s="60"/>
      <c r="C213" s="61"/>
      <c r="D213" s="61"/>
      <c r="E213" s="61"/>
      <c r="F213" s="61"/>
      <c r="G213" s="61"/>
      <c r="H213" s="61"/>
      <c r="I213" s="61"/>
      <c r="J213" s="61"/>
      <c r="K213" s="61"/>
      <c r="L213" s="45"/>
      <c r="M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</row>
  </sheetData>
  <sheetProtection sheet="1" autoFilter="0" formatColumns="0" formatRows="0" objects="1" scenarios="1" spinCount="100000" saltValue="cgiKlY/Zn1N6sZWfeKrJpn0uvrVx5gjnAZmD8Gzr5CaNN8vGb2KFsStXgSTwsYc7tM09zHEwkoTrJdKYxHM2Dg==" hashValue="GpIL6+dBYPf3OcITks0IujXrOwtxlA15m1X8l1JPOcHlF0iWW6vW8NL2fi1bczRwdBzJuIMfRa1xg32XFxprVw==" algorithmName="SHA-512" password="CC35"/>
  <autoFilter ref="C82:K212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5_01/741110501"/>
    <hyperlink ref="F91" r:id="rId2" display="https://podminky.urs.cz/item/CS_URS_2025_01/741112001"/>
    <hyperlink ref="F94" r:id="rId3" display="https://podminky.urs.cz/item/CS_URS_2025_01/741112001"/>
    <hyperlink ref="F97" r:id="rId4" display="https://podminky.urs.cz/item/CS_URS_2025_01/741112001"/>
    <hyperlink ref="F100" r:id="rId5" display="https://podminky.urs.cz/item/CS_URS_2025_01/741120003"/>
    <hyperlink ref="F107" r:id="rId6" display="https://podminky.urs.cz/item/CS_URS_2025_01/741120101"/>
    <hyperlink ref="F114" r:id="rId7" display="https://podminky.urs.cz/item/CS_URS_2025_01/741122015"/>
    <hyperlink ref="F125" r:id="rId8" display="https://podminky.urs.cz/item/CS_URS_2025_01/741122016"/>
    <hyperlink ref="F134" r:id="rId9" display="https://podminky.urs.cz/item/CS_URS_2025_01/741122024"/>
    <hyperlink ref="F143" r:id="rId10" display="https://podminky.urs.cz/item/CS_URS_2025_01/741122222"/>
    <hyperlink ref="F150" r:id="rId11" display="https://podminky.urs.cz/item/CS_URS_2025_01/741130005"/>
    <hyperlink ref="F152" r:id="rId12" display="https://podminky.urs.cz/item/CS_URS_2025_01/741130006"/>
    <hyperlink ref="F154" r:id="rId13" display="https://podminky.urs.cz/item/CS_URS_2025_01/741210101"/>
    <hyperlink ref="F156" r:id="rId14" display="https://podminky.urs.cz/item/CS_URS_2025_01/741310101"/>
    <hyperlink ref="F163" r:id="rId15" display="https://podminky.urs.cz/item/CS_URS_2025_01/741313001"/>
    <hyperlink ref="F166" r:id="rId16" display="https://podminky.urs.cz/item/CS_URS_2025_01/741313002"/>
    <hyperlink ref="F169" r:id="rId17" display="https://podminky.urs.cz/item/CS_URS_2025_01/741313006"/>
    <hyperlink ref="F172" r:id="rId18" display="https://podminky.urs.cz/item/CS_URS_2025_01/741370021"/>
    <hyperlink ref="F177" r:id="rId19" display="https://podminky.urs.cz/item/CS_URS_2025_01/741372062"/>
    <hyperlink ref="F182" r:id="rId20" display="https://podminky.urs.cz/item/CS_URS_2025_01/741372062"/>
    <hyperlink ref="F187" r:id="rId21" display="https://podminky.urs.cz/item/CS_URS_2025_01/741372063"/>
    <hyperlink ref="F192" r:id="rId22" display="https://podminky.urs.cz/item/CS_URS_2025_01/741372078"/>
    <hyperlink ref="F200" r:id="rId23" display="https://podminky.urs.cz/item/CS_URS_2025_01/998018001"/>
    <hyperlink ref="F204" r:id="rId24" display="https://podminky.urs.cz/item/CS_URS_2025_01/210021002"/>
    <hyperlink ref="F206" r:id="rId25" display="https://podminky.urs.cz/item/CS_URS_2025_01/210021011"/>
    <hyperlink ref="F208" r:id="rId26" display="https://podminky.urs.cz/item/CS_URS_2025_01/210100001"/>
    <hyperlink ref="F210" r:id="rId27" display="https://podminky.urs.cz/item/CS_URS_2025_01/210100001"/>
    <hyperlink ref="F212" r:id="rId28" display="https://podminky.urs.cz/item/CS_URS_2025_01/210100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92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Výpravní budova Šumná - oprava společných prostor budovy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769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2. 6. 2025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ROUND((SUM(BE81:BE95)),  2)</f>
        <v>0</v>
      </c>
      <c r="G33" s="39"/>
      <c r="H33" s="39"/>
      <c r="I33" s="149">
        <v>0.20999999999999999</v>
      </c>
      <c r="J33" s="148">
        <f>ROUND(((SUM(BE81:BE95))*I33),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ROUND((SUM(BF81:BF95)),  2)</f>
        <v>0</v>
      </c>
      <c r="G34" s="39"/>
      <c r="H34" s="39"/>
      <c r="I34" s="149">
        <v>0.12</v>
      </c>
      <c r="J34" s="148">
        <f>ROUND(((SUM(BF81:BF95))*I34),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ROUND((SUM(BG81:BG95)),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ROUND((SUM(BH81:BH95)),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ROUND((SUM(BI81:BI95)),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Výpravní budova Šumná - oprava společných prostor budovy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605 - úpravy rozváděče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2. 6. 2025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96</v>
      </c>
      <c r="D57" s="163"/>
      <c r="E57" s="163"/>
      <c r="F57" s="163"/>
      <c r="G57" s="163"/>
      <c r="H57" s="163"/>
      <c r="I57" s="163"/>
      <c r="J57" s="164" t="s">
        <v>97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6"/>
      <c r="C60" s="167"/>
      <c r="D60" s="168" t="s">
        <v>263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539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103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Výpravní budova Šumná - oprava společných prostor budovy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93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605 - úpravy rozváděče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 xml:space="preserve"> </v>
      </c>
      <c r="G75" s="41"/>
      <c r="H75" s="41"/>
      <c r="I75" s="33" t="s">
        <v>23</v>
      </c>
      <c r="J75" s="73" t="str">
        <f>IF(J12="","",J12)</f>
        <v>2. 6. 2025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 xml:space="preserve"> </v>
      </c>
      <c r="G77" s="41"/>
      <c r="H77" s="41"/>
      <c r="I77" s="33" t="s">
        <v>30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28</v>
      </c>
      <c r="D78" s="41"/>
      <c r="E78" s="41"/>
      <c r="F78" s="28" t="str">
        <f>IF(E18="","",E18)</f>
        <v>Vyplň údaj</v>
      </c>
      <c r="G78" s="41"/>
      <c r="H78" s="41"/>
      <c r="I78" s="33" t="s">
        <v>32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104</v>
      </c>
      <c r="D80" s="181" t="s">
        <v>54</v>
      </c>
      <c r="E80" s="181" t="s">
        <v>50</v>
      </c>
      <c r="F80" s="181" t="s">
        <v>51</v>
      </c>
      <c r="G80" s="181" t="s">
        <v>105</v>
      </c>
      <c r="H80" s="181" t="s">
        <v>106</v>
      </c>
      <c r="I80" s="181" t="s">
        <v>107</v>
      </c>
      <c r="J80" s="181" t="s">
        <v>97</v>
      </c>
      <c r="K80" s="182" t="s">
        <v>108</v>
      </c>
      <c r="L80" s="183"/>
      <c r="M80" s="93" t="s">
        <v>19</v>
      </c>
      <c r="N80" s="94" t="s">
        <v>39</v>
      </c>
      <c r="O80" s="94" t="s">
        <v>109</v>
      </c>
      <c r="P80" s="94" t="s">
        <v>110</v>
      </c>
      <c r="Q80" s="94" t="s">
        <v>111</v>
      </c>
      <c r="R80" s="94" t="s">
        <v>112</v>
      </c>
      <c r="S80" s="94" t="s">
        <v>113</v>
      </c>
      <c r="T80" s="95" t="s">
        <v>114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115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0.0043499999999999997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68</v>
      </c>
      <c r="AU81" s="18" t="s">
        <v>98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68</v>
      </c>
      <c r="E82" s="192" t="s">
        <v>348</v>
      </c>
      <c r="F82" s="192" t="s">
        <v>349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0.0043499999999999997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79</v>
      </c>
      <c r="AT82" s="201" t="s">
        <v>68</v>
      </c>
      <c r="AU82" s="201" t="s">
        <v>69</v>
      </c>
      <c r="AY82" s="200" t="s">
        <v>118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68</v>
      </c>
      <c r="E83" s="203" t="s">
        <v>542</v>
      </c>
      <c r="F83" s="203" t="s">
        <v>543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SUM(P84:P95)</f>
        <v>0</v>
      </c>
      <c r="Q83" s="197"/>
      <c r="R83" s="198">
        <f>SUM(R84:R95)</f>
        <v>0.0043499999999999997</v>
      </c>
      <c r="S83" s="197"/>
      <c r="T83" s="199">
        <f>SUM(T84:T95)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79</v>
      </c>
      <c r="AT83" s="201" t="s">
        <v>68</v>
      </c>
      <c r="AU83" s="201" t="s">
        <v>77</v>
      </c>
      <c r="AY83" s="200" t="s">
        <v>118</v>
      </c>
      <c r="BK83" s="202">
        <f>SUM(BK84:BK95)</f>
        <v>0</v>
      </c>
    </row>
    <row r="84" s="2" customFormat="1" ht="16.5" customHeight="1">
      <c r="A84" s="39"/>
      <c r="B84" s="40"/>
      <c r="C84" s="249" t="s">
        <v>77</v>
      </c>
      <c r="D84" s="249" t="s">
        <v>326</v>
      </c>
      <c r="E84" s="250" t="s">
        <v>770</v>
      </c>
      <c r="F84" s="251" t="s">
        <v>771</v>
      </c>
      <c r="G84" s="252" t="s">
        <v>133</v>
      </c>
      <c r="H84" s="253">
        <v>2</v>
      </c>
      <c r="I84" s="254"/>
      <c r="J84" s="255">
        <f>ROUND(I84*H84,2)</f>
        <v>0</v>
      </c>
      <c r="K84" s="251" t="s">
        <v>19</v>
      </c>
      <c r="L84" s="256"/>
      <c r="M84" s="257" t="s">
        <v>19</v>
      </c>
      <c r="N84" s="258" t="s">
        <v>40</v>
      </c>
      <c r="O84" s="85"/>
      <c r="P84" s="214">
        <f>O84*H84</f>
        <v>0</v>
      </c>
      <c r="Q84" s="214">
        <v>0.00018000000000000001</v>
      </c>
      <c r="R84" s="214">
        <f>Q84*H84</f>
        <v>0.00036000000000000002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166</v>
      </c>
      <c r="AT84" s="216" t="s">
        <v>326</v>
      </c>
      <c r="AU84" s="216" t="s">
        <v>79</v>
      </c>
      <c r="AY84" s="18" t="s">
        <v>118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77</v>
      </c>
      <c r="BK84" s="217">
        <f>ROUND(I84*H84,2)</f>
        <v>0</v>
      </c>
      <c r="BL84" s="18" t="s">
        <v>125</v>
      </c>
      <c r="BM84" s="216" t="s">
        <v>772</v>
      </c>
    </row>
    <row r="85" s="2" customFormat="1" ht="16.5" customHeight="1">
      <c r="A85" s="39"/>
      <c r="B85" s="40"/>
      <c r="C85" s="249" t="s">
        <v>79</v>
      </c>
      <c r="D85" s="249" t="s">
        <v>326</v>
      </c>
      <c r="E85" s="250" t="s">
        <v>773</v>
      </c>
      <c r="F85" s="251" t="s">
        <v>774</v>
      </c>
      <c r="G85" s="252" t="s">
        <v>133</v>
      </c>
      <c r="H85" s="253">
        <v>1</v>
      </c>
      <c r="I85" s="254"/>
      <c r="J85" s="255">
        <f>ROUND(I85*H85,2)</f>
        <v>0</v>
      </c>
      <c r="K85" s="251" t="s">
        <v>124</v>
      </c>
      <c r="L85" s="256"/>
      <c r="M85" s="257" t="s">
        <v>19</v>
      </c>
      <c r="N85" s="258" t="s">
        <v>40</v>
      </c>
      <c r="O85" s="85"/>
      <c r="P85" s="214">
        <f>O85*H85</f>
        <v>0</v>
      </c>
      <c r="Q85" s="214">
        <v>0.0025000000000000001</v>
      </c>
      <c r="R85" s="214">
        <f>Q85*H85</f>
        <v>0.0025000000000000001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166</v>
      </c>
      <c r="AT85" s="216" t="s">
        <v>326</v>
      </c>
      <c r="AU85" s="216" t="s">
        <v>79</v>
      </c>
      <c r="AY85" s="18" t="s">
        <v>118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77</v>
      </c>
      <c r="BK85" s="217">
        <f>ROUND(I85*H85,2)</f>
        <v>0</v>
      </c>
      <c r="BL85" s="18" t="s">
        <v>125</v>
      </c>
      <c r="BM85" s="216" t="s">
        <v>775</v>
      </c>
    </row>
    <row r="86" s="2" customFormat="1" ht="16.5" customHeight="1">
      <c r="A86" s="39"/>
      <c r="B86" s="40"/>
      <c r="C86" s="249" t="s">
        <v>136</v>
      </c>
      <c r="D86" s="249" t="s">
        <v>326</v>
      </c>
      <c r="E86" s="250" t="s">
        <v>776</v>
      </c>
      <c r="F86" s="251" t="s">
        <v>777</v>
      </c>
      <c r="G86" s="252" t="s">
        <v>133</v>
      </c>
      <c r="H86" s="253">
        <v>1</v>
      </c>
      <c r="I86" s="254"/>
      <c r="J86" s="255">
        <f>ROUND(I86*H86,2)</f>
        <v>0</v>
      </c>
      <c r="K86" s="251" t="s">
        <v>19</v>
      </c>
      <c r="L86" s="256"/>
      <c r="M86" s="257" t="s">
        <v>19</v>
      </c>
      <c r="N86" s="258" t="s">
        <v>40</v>
      </c>
      <c r="O86" s="85"/>
      <c r="P86" s="214">
        <f>O86*H86</f>
        <v>0</v>
      </c>
      <c r="Q86" s="214">
        <v>0.00010000000000000001</v>
      </c>
      <c r="R86" s="214">
        <f>Q86*H86</f>
        <v>0.00010000000000000001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166</v>
      </c>
      <c r="AT86" s="216" t="s">
        <v>326</v>
      </c>
      <c r="AU86" s="216" t="s">
        <v>79</v>
      </c>
      <c r="AY86" s="18" t="s">
        <v>118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77</v>
      </c>
      <c r="BK86" s="217">
        <f>ROUND(I86*H86,2)</f>
        <v>0</v>
      </c>
      <c r="BL86" s="18" t="s">
        <v>125</v>
      </c>
      <c r="BM86" s="216" t="s">
        <v>778</v>
      </c>
    </row>
    <row r="87" s="2" customFormat="1" ht="16.5" customHeight="1">
      <c r="A87" s="39"/>
      <c r="B87" s="40"/>
      <c r="C87" s="249" t="s">
        <v>125</v>
      </c>
      <c r="D87" s="249" t="s">
        <v>326</v>
      </c>
      <c r="E87" s="250" t="s">
        <v>779</v>
      </c>
      <c r="F87" s="251" t="s">
        <v>780</v>
      </c>
      <c r="G87" s="252" t="s">
        <v>133</v>
      </c>
      <c r="H87" s="253">
        <v>1</v>
      </c>
      <c r="I87" s="254"/>
      <c r="J87" s="255">
        <f>ROUND(I87*H87,2)</f>
        <v>0</v>
      </c>
      <c r="K87" s="251" t="s">
        <v>19</v>
      </c>
      <c r="L87" s="256"/>
      <c r="M87" s="257" t="s">
        <v>19</v>
      </c>
      <c r="N87" s="258" t="s">
        <v>40</v>
      </c>
      <c r="O87" s="85"/>
      <c r="P87" s="214">
        <f>O87*H87</f>
        <v>0</v>
      </c>
      <c r="Q87" s="214">
        <v>0.00018000000000000001</v>
      </c>
      <c r="R87" s="214">
        <f>Q87*H87</f>
        <v>0.00018000000000000001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166</v>
      </c>
      <c r="AT87" s="216" t="s">
        <v>326</v>
      </c>
      <c r="AU87" s="216" t="s">
        <v>79</v>
      </c>
      <c r="AY87" s="18" t="s">
        <v>118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77</v>
      </c>
      <c r="BK87" s="217">
        <f>ROUND(I87*H87,2)</f>
        <v>0</v>
      </c>
      <c r="BL87" s="18" t="s">
        <v>125</v>
      </c>
      <c r="BM87" s="216" t="s">
        <v>781</v>
      </c>
    </row>
    <row r="88" s="2" customFormat="1" ht="16.5" customHeight="1">
      <c r="A88" s="39"/>
      <c r="B88" s="40"/>
      <c r="C88" s="249" t="s">
        <v>145</v>
      </c>
      <c r="D88" s="249" t="s">
        <v>326</v>
      </c>
      <c r="E88" s="250" t="s">
        <v>782</v>
      </c>
      <c r="F88" s="251" t="s">
        <v>783</v>
      </c>
      <c r="G88" s="252" t="s">
        <v>133</v>
      </c>
      <c r="H88" s="253">
        <v>1</v>
      </c>
      <c r="I88" s="254"/>
      <c r="J88" s="255">
        <f>ROUND(I88*H88,2)</f>
        <v>0</v>
      </c>
      <c r="K88" s="251" t="s">
        <v>124</v>
      </c>
      <c r="L88" s="256"/>
      <c r="M88" s="257" t="s">
        <v>19</v>
      </c>
      <c r="N88" s="258" t="s">
        <v>40</v>
      </c>
      <c r="O88" s="85"/>
      <c r="P88" s="214">
        <f>O88*H88</f>
        <v>0</v>
      </c>
      <c r="Q88" s="214">
        <v>0.0010100000000000001</v>
      </c>
      <c r="R88" s="214">
        <f>Q88*H88</f>
        <v>0.0010100000000000001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166</v>
      </c>
      <c r="AT88" s="216" t="s">
        <v>326</v>
      </c>
      <c r="AU88" s="216" t="s">
        <v>79</v>
      </c>
      <c r="AY88" s="18" t="s">
        <v>118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77</v>
      </c>
      <c r="BK88" s="217">
        <f>ROUND(I88*H88,2)</f>
        <v>0</v>
      </c>
      <c r="BL88" s="18" t="s">
        <v>125</v>
      </c>
      <c r="BM88" s="216" t="s">
        <v>784</v>
      </c>
    </row>
    <row r="89" s="2" customFormat="1" ht="16.5" customHeight="1">
      <c r="A89" s="39"/>
      <c r="B89" s="40"/>
      <c r="C89" s="249" t="s">
        <v>152</v>
      </c>
      <c r="D89" s="249" t="s">
        <v>326</v>
      </c>
      <c r="E89" s="250" t="s">
        <v>785</v>
      </c>
      <c r="F89" s="251" t="s">
        <v>786</v>
      </c>
      <c r="G89" s="252" t="s">
        <v>133</v>
      </c>
      <c r="H89" s="253">
        <v>3</v>
      </c>
      <c r="I89" s="254"/>
      <c r="J89" s="255">
        <f>ROUND(I89*H89,2)</f>
        <v>0</v>
      </c>
      <c r="K89" s="251" t="s">
        <v>124</v>
      </c>
      <c r="L89" s="256"/>
      <c r="M89" s="257" t="s">
        <v>19</v>
      </c>
      <c r="N89" s="258" t="s">
        <v>40</v>
      </c>
      <c r="O89" s="85"/>
      <c r="P89" s="214">
        <f>O89*H89</f>
        <v>0</v>
      </c>
      <c r="Q89" s="214">
        <v>3.0000000000000001E-05</v>
      </c>
      <c r="R89" s="214">
        <f>Q89*H89</f>
        <v>9.0000000000000006E-05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166</v>
      </c>
      <c r="AT89" s="216" t="s">
        <v>326</v>
      </c>
      <c r="AU89" s="216" t="s">
        <v>79</v>
      </c>
      <c r="AY89" s="18" t="s">
        <v>118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77</v>
      </c>
      <c r="BK89" s="217">
        <f>ROUND(I89*H89,2)</f>
        <v>0</v>
      </c>
      <c r="BL89" s="18" t="s">
        <v>125</v>
      </c>
      <c r="BM89" s="216" t="s">
        <v>787</v>
      </c>
    </row>
    <row r="90" s="2" customFormat="1" ht="21.75" customHeight="1">
      <c r="A90" s="39"/>
      <c r="B90" s="40"/>
      <c r="C90" s="205" t="s">
        <v>158</v>
      </c>
      <c r="D90" s="205" t="s">
        <v>120</v>
      </c>
      <c r="E90" s="206" t="s">
        <v>788</v>
      </c>
      <c r="F90" s="207" t="s">
        <v>789</v>
      </c>
      <c r="G90" s="208" t="s">
        <v>133</v>
      </c>
      <c r="H90" s="209">
        <v>1</v>
      </c>
      <c r="I90" s="210"/>
      <c r="J90" s="211">
        <f>ROUND(I90*H90,2)</f>
        <v>0</v>
      </c>
      <c r="K90" s="207" t="s">
        <v>124</v>
      </c>
      <c r="L90" s="45"/>
      <c r="M90" s="212" t="s">
        <v>19</v>
      </c>
      <c r="N90" s="213" t="s">
        <v>40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208</v>
      </c>
      <c r="AT90" s="216" t="s">
        <v>120</v>
      </c>
      <c r="AU90" s="216" t="s">
        <v>79</v>
      </c>
      <c r="AY90" s="18" t="s">
        <v>118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77</v>
      </c>
      <c r="BK90" s="217">
        <f>ROUND(I90*H90,2)</f>
        <v>0</v>
      </c>
      <c r="BL90" s="18" t="s">
        <v>208</v>
      </c>
      <c r="BM90" s="216" t="s">
        <v>790</v>
      </c>
    </row>
    <row r="91" s="2" customFormat="1">
      <c r="A91" s="39"/>
      <c r="B91" s="40"/>
      <c r="C91" s="41"/>
      <c r="D91" s="218" t="s">
        <v>127</v>
      </c>
      <c r="E91" s="41"/>
      <c r="F91" s="219" t="s">
        <v>791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127</v>
      </c>
      <c r="AU91" s="18" t="s">
        <v>79</v>
      </c>
    </row>
    <row r="92" s="2" customFormat="1" ht="16.5" customHeight="1">
      <c r="A92" s="39"/>
      <c r="B92" s="40"/>
      <c r="C92" s="205" t="s">
        <v>166</v>
      </c>
      <c r="D92" s="205" t="s">
        <v>120</v>
      </c>
      <c r="E92" s="206" t="s">
        <v>792</v>
      </c>
      <c r="F92" s="207" t="s">
        <v>793</v>
      </c>
      <c r="G92" s="208" t="s">
        <v>133</v>
      </c>
      <c r="H92" s="209">
        <v>2</v>
      </c>
      <c r="I92" s="210"/>
      <c r="J92" s="211">
        <f>ROUND(I92*H92,2)</f>
        <v>0</v>
      </c>
      <c r="K92" s="207" t="s">
        <v>124</v>
      </c>
      <c r="L92" s="45"/>
      <c r="M92" s="212" t="s">
        <v>19</v>
      </c>
      <c r="N92" s="213" t="s">
        <v>40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208</v>
      </c>
      <c r="AT92" s="216" t="s">
        <v>120</v>
      </c>
      <c r="AU92" s="216" t="s">
        <v>79</v>
      </c>
      <c r="AY92" s="18" t="s">
        <v>118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77</v>
      </c>
      <c r="BK92" s="217">
        <f>ROUND(I92*H92,2)</f>
        <v>0</v>
      </c>
      <c r="BL92" s="18" t="s">
        <v>208</v>
      </c>
      <c r="BM92" s="216" t="s">
        <v>794</v>
      </c>
    </row>
    <row r="93" s="2" customFormat="1">
      <c r="A93" s="39"/>
      <c r="B93" s="40"/>
      <c r="C93" s="41"/>
      <c r="D93" s="218" t="s">
        <v>127</v>
      </c>
      <c r="E93" s="41"/>
      <c r="F93" s="219" t="s">
        <v>795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127</v>
      </c>
      <c r="AU93" s="18" t="s">
        <v>79</v>
      </c>
    </row>
    <row r="94" s="2" customFormat="1" ht="16.5" customHeight="1">
      <c r="A94" s="39"/>
      <c r="B94" s="40"/>
      <c r="C94" s="249" t="s">
        <v>164</v>
      </c>
      <c r="D94" s="249" t="s">
        <v>326</v>
      </c>
      <c r="E94" s="250" t="s">
        <v>796</v>
      </c>
      <c r="F94" s="251" t="s">
        <v>797</v>
      </c>
      <c r="G94" s="252" t="s">
        <v>133</v>
      </c>
      <c r="H94" s="253">
        <v>1</v>
      </c>
      <c r="I94" s="254"/>
      <c r="J94" s="255">
        <f>ROUND(I94*H94,2)</f>
        <v>0</v>
      </c>
      <c r="K94" s="251" t="s">
        <v>124</v>
      </c>
      <c r="L94" s="256"/>
      <c r="M94" s="257" t="s">
        <v>19</v>
      </c>
      <c r="N94" s="258" t="s">
        <v>40</v>
      </c>
      <c r="O94" s="85"/>
      <c r="P94" s="214">
        <f>O94*H94</f>
        <v>0</v>
      </c>
      <c r="Q94" s="214">
        <v>9.0000000000000006E-05</v>
      </c>
      <c r="R94" s="214">
        <f>Q94*H94</f>
        <v>9.0000000000000006E-05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375</v>
      </c>
      <c r="AT94" s="216" t="s">
        <v>326</v>
      </c>
      <c r="AU94" s="216" t="s">
        <v>79</v>
      </c>
      <c r="AY94" s="18" t="s">
        <v>118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77</v>
      </c>
      <c r="BK94" s="217">
        <f>ROUND(I94*H94,2)</f>
        <v>0</v>
      </c>
      <c r="BL94" s="18" t="s">
        <v>208</v>
      </c>
      <c r="BM94" s="216" t="s">
        <v>798</v>
      </c>
    </row>
    <row r="95" s="2" customFormat="1" ht="16.5" customHeight="1">
      <c r="A95" s="39"/>
      <c r="B95" s="40"/>
      <c r="C95" s="249" t="s">
        <v>177</v>
      </c>
      <c r="D95" s="249" t="s">
        <v>326</v>
      </c>
      <c r="E95" s="250" t="s">
        <v>799</v>
      </c>
      <c r="F95" s="251" t="s">
        <v>800</v>
      </c>
      <c r="G95" s="252" t="s">
        <v>133</v>
      </c>
      <c r="H95" s="253">
        <v>2</v>
      </c>
      <c r="I95" s="254"/>
      <c r="J95" s="255">
        <f>ROUND(I95*H95,2)</f>
        <v>0</v>
      </c>
      <c r="K95" s="251" t="s">
        <v>124</v>
      </c>
      <c r="L95" s="256"/>
      <c r="M95" s="267" t="s">
        <v>19</v>
      </c>
      <c r="N95" s="268" t="s">
        <v>40</v>
      </c>
      <c r="O95" s="265"/>
      <c r="P95" s="269">
        <f>O95*H95</f>
        <v>0</v>
      </c>
      <c r="Q95" s="269">
        <v>1.0000000000000001E-05</v>
      </c>
      <c r="R95" s="269">
        <f>Q95*H95</f>
        <v>2.0000000000000002E-05</v>
      </c>
      <c r="S95" s="269">
        <v>0</v>
      </c>
      <c r="T95" s="270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375</v>
      </c>
      <c r="AT95" s="216" t="s">
        <v>326</v>
      </c>
      <c r="AU95" s="216" t="s">
        <v>79</v>
      </c>
      <c r="AY95" s="18" t="s">
        <v>118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77</v>
      </c>
      <c r="BK95" s="217">
        <f>ROUND(I95*H95,2)</f>
        <v>0</v>
      </c>
      <c r="BL95" s="18" t="s">
        <v>208</v>
      </c>
      <c r="BM95" s="216" t="s">
        <v>801</v>
      </c>
    </row>
    <row r="96" s="2" customFormat="1" ht="6.96" customHeight="1">
      <c r="A96" s="39"/>
      <c r="B96" s="60"/>
      <c r="C96" s="61"/>
      <c r="D96" s="61"/>
      <c r="E96" s="61"/>
      <c r="F96" s="61"/>
      <c r="G96" s="61"/>
      <c r="H96" s="61"/>
      <c r="I96" s="61"/>
      <c r="J96" s="61"/>
      <c r="K96" s="61"/>
      <c r="L96" s="45"/>
      <c r="M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</sheetData>
  <sheetProtection sheet="1" autoFilter="0" formatColumns="0" formatRows="0" objects="1" scenarios="1" spinCount="100000" saltValue="jzIZO7k5+A3TIulMxpdTQOriC73T0WnnNnaKmXm9lx4/gD0GwOgNqPDDoPfktfZsmldMuAJSY/M5iSNIH8KpiA==" hashValue="cBJaBZOglas5LOHS6+H152GOvdilZU1odqw+WQJhrcFHAJVzn9yQiLvEdjmxc+JrX+f4jZnBKJwgCAGxk5/aEA==" algorithmName="SHA-512" password="CC35"/>
  <autoFilter ref="C80:K9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91" r:id="rId1" display="https://podminky.urs.cz/item/CS_URS_2025_01/741210001"/>
    <hyperlink ref="F93" r:id="rId2" display="https://podminky.urs.cz/item/CS_URS_2025_01/7413201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1" customWidth="1"/>
    <col min="2" max="2" width="1.667969" style="271" customWidth="1"/>
    <col min="3" max="4" width="5" style="271" customWidth="1"/>
    <col min="5" max="5" width="11.66016" style="271" customWidth="1"/>
    <col min="6" max="6" width="9.160156" style="271" customWidth="1"/>
    <col min="7" max="7" width="5" style="271" customWidth="1"/>
    <col min="8" max="8" width="77.83203" style="271" customWidth="1"/>
    <col min="9" max="10" width="20" style="271" customWidth="1"/>
    <col min="11" max="11" width="1.667969" style="271" customWidth="1"/>
  </cols>
  <sheetData>
    <row r="1" s="1" customFormat="1" ht="37.5" customHeight="1"/>
    <row r="2" s="1" customFormat="1" ht="7.5" customHeight="1">
      <c r="B2" s="272"/>
      <c r="C2" s="273"/>
      <c r="D2" s="273"/>
      <c r="E2" s="273"/>
      <c r="F2" s="273"/>
      <c r="G2" s="273"/>
      <c r="H2" s="273"/>
      <c r="I2" s="273"/>
      <c r="J2" s="273"/>
      <c r="K2" s="274"/>
    </row>
    <row r="3" s="15" customFormat="1" ht="45" customHeight="1">
      <c r="B3" s="275"/>
      <c r="C3" s="276" t="s">
        <v>802</v>
      </c>
      <c r="D3" s="276"/>
      <c r="E3" s="276"/>
      <c r="F3" s="276"/>
      <c r="G3" s="276"/>
      <c r="H3" s="276"/>
      <c r="I3" s="276"/>
      <c r="J3" s="276"/>
      <c r="K3" s="277"/>
    </row>
    <row r="4" s="1" customFormat="1" ht="25.5" customHeight="1">
      <c r="B4" s="278"/>
      <c r="C4" s="279" t="s">
        <v>803</v>
      </c>
      <c r="D4" s="279"/>
      <c r="E4" s="279"/>
      <c r="F4" s="279"/>
      <c r="G4" s="279"/>
      <c r="H4" s="279"/>
      <c r="I4" s="279"/>
      <c r="J4" s="279"/>
      <c r="K4" s="280"/>
    </row>
    <row r="5" s="1" customFormat="1" ht="5.25" customHeight="1">
      <c r="B5" s="278"/>
      <c r="C5" s="281"/>
      <c r="D5" s="281"/>
      <c r="E5" s="281"/>
      <c r="F5" s="281"/>
      <c r="G5" s="281"/>
      <c r="H5" s="281"/>
      <c r="I5" s="281"/>
      <c r="J5" s="281"/>
      <c r="K5" s="280"/>
    </row>
    <row r="6" s="1" customFormat="1" ht="15" customHeight="1">
      <c r="B6" s="278"/>
      <c r="C6" s="282" t="s">
        <v>804</v>
      </c>
      <c r="D6" s="282"/>
      <c r="E6" s="282"/>
      <c r="F6" s="282"/>
      <c r="G6" s="282"/>
      <c r="H6" s="282"/>
      <c r="I6" s="282"/>
      <c r="J6" s="282"/>
      <c r="K6" s="280"/>
    </row>
    <row r="7" s="1" customFormat="1" ht="15" customHeight="1">
      <c r="B7" s="283"/>
      <c r="C7" s="282" t="s">
        <v>805</v>
      </c>
      <c r="D7" s="282"/>
      <c r="E7" s="282"/>
      <c r="F7" s="282"/>
      <c r="G7" s="282"/>
      <c r="H7" s="282"/>
      <c r="I7" s="282"/>
      <c r="J7" s="282"/>
      <c r="K7" s="280"/>
    </row>
    <row r="8" s="1" customFormat="1" ht="12.75" customHeight="1">
      <c r="B8" s="283"/>
      <c r="C8" s="282"/>
      <c r="D8" s="282"/>
      <c r="E8" s="282"/>
      <c r="F8" s="282"/>
      <c r="G8" s="282"/>
      <c r="H8" s="282"/>
      <c r="I8" s="282"/>
      <c r="J8" s="282"/>
      <c r="K8" s="280"/>
    </row>
    <row r="9" s="1" customFormat="1" ht="15" customHeight="1">
      <c r="B9" s="283"/>
      <c r="C9" s="282" t="s">
        <v>806</v>
      </c>
      <c r="D9" s="282"/>
      <c r="E9" s="282"/>
      <c r="F9" s="282"/>
      <c r="G9" s="282"/>
      <c r="H9" s="282"/>
      <c r="I9" s="282"/>
      <c r="J9" s="282"/>
      <c r="K9" s="280"/>
    </row>
    <row r="10" s="1" customFormat="1" ht="15" customHeight="1">
      <c r="B10" s="283"/>
      <c r="C10" s="282"/>
      <c r="D10" s="282" t="s">
        <v>807</v>
      </c>
      <c r="E10" s="282"/>
      <c r="F10" s="282"/>
      <c r="G10" s="282"/>
      <c r="H10" s="282"/>
      <c r="I10" s="282"/>
      <c r="J10" s="282"/>
      <c r="K10" s="280"/>
    </row>
    <row r="11" s="1" customFormat="1" ht="15" customHeight="1">
      <c r="B11" s="283"/>
      <c r="C11" s="284"/>
      <c r="D11" s="282" t="s">
        <v>808</v>
      </c>
      <c r="E11" s="282"/>
      <c r="F11" s="282"/>
      <c r="G11" s="282"/>
      <c r="H11" s="282"/>
      <c r="I11" s="282"/>
      <c r="J11" s="282"/>
      <c r="K11" s="280"/>
    </row>
    <row r="12" s="1" customFormat="1" ht="15" customHeight="1">
      <c r="B12" s="283"/>
      <c r="C12" s="284"/>
      <c r="D12" s="282"/>
      <c r="E12" s="282"/>
      <c r="F12" s="282"/>
      <c r="G12" s="282"/>
      <c r="H12" s="282"/>
      <c r="I12" s="282"/>
      <c r="J12" s="282"/>
      <c r="K12" s="280"/>
    </row>
    <row r="13" s="1" customFormat="1" ht="15" customHeight="1">
      <c r="B13" s="283"/>
      <c r="C13" s="284"/>
      <c r="D13" s="285" t="s">
        <v>809</v>
      </c>
      <c r="E13" s="282"/>
      <c r="F13" s="282"/>
      <c r="G13" s="282"/>
      <c r="H13" s="282"/>
      <c r="I13" s="282"/>
      <c r="J13" s="282"/>
      <c r="K13" s="280"/>
    </row>
    <row r="14" s="1" customFormat="1" ht="12.75" customHeight="1">
      <c r="B14" s="283"/>
      <c r="C14" s="284"/>
      <c r="D14" s="284"/>
      <c r="E14" s="284"/>
      <c r="F14" s="284"/>
      <c r="G14" s="284"/>
      <c r="H14" s="284"/>
      <c r="I14" s="284"/>
      <c r="J14" s="284"/>
      <c r="K14" s="280"/>
    </row>
    <row r="15" s="1" customFormat="1" ht="15" customHeight="1">
      <c r="B15" s="283"/>
      <c r="C15" s="284"/>
      <c r="D15" s="282" t="s">
        <v>810</v>
      </c>
      <c r="E15" s="282"/>
      <c r="F15" s="282"/>
      <c r="G15" s="282"/>
      <c r="H15" s="282"/>
      <c r="I15" s="282"/>
      <c r="J15" s="282"/>
      <c r="K15" s="280"/>
    </row>
    <row r="16" s="1" customFormat="1" ht="15" customHeight="1">
      <c r="B16" s="283"/>
      <c r="C16" s="284"/>
      <c r="D16" s="282" t="s">
        <v>811</v>
      </c>
      <c r="E16" s="282"/>
      <c r="F16" s="282"/>
      <c r="G16" s="282"/>
      <c r="H16" s="282"/>
      <c r="I16" s="282"/>
      <c r="J16" s="282"/>
      <c r="K16" s="280"/>
    </row>
    <row r="17" s="1" customFormat="1" ht="15" customHeight="1">
      <c r="B17" s="283"/>
      <c r="C17" s="284"/>
      <c r="D17" s="282" t="s">
        <v>812</v>
      </c>
      <c r="E17" s="282"/>
      <c r="F17" s="282"/>
      <c r="G17" s="282"/>
      <c r="H17" s="282"/>
      <c r="I17" s="282"/>
      <c r="J17" s="282"/>
      <c r="K17" s="280"/>
    </row>
    <row r="18" s="1" customFormat="1" ht="15" customHeight="1">
      <c r="B18" s="283"/>
      <c r="C18" s="284"/>
      <c r="D18" s="284"/>
      <c r="E18" s="286" t="s">
        <v>76</v>
      </c>
      <c r="F18" s="282" t="s">
        <v>813</v>
      </c>
      <c r="G18" s="282"/>
      <c r="H18" s="282"/>
      <c r="I18" s="282"/>
      <c r="J18" s="282"/>
      <c r="K18" s="280"/>
    </row>
    <row r="19" s="1" customFormat="1" ht="15" customHeight="1">
      <c r="B19" s="283"/>
      <c r="C19" s="284"/>
      <c r="D19" s="284"/>
      <c r="E19" s="286" t="s">
        <v>814</v>
      </c>
      <c r="F19" s="282" t="s">
        <v>815</v>
      </c>
      <c r="G19" s="282"/>
      <c r="H19" s="282"/>
      <c r="I19" s="282"/>
      <c r="J19" s="282"/>
      <c r="K19" s="280"/>
    </row>
    <row r="20" s="1" customFormat="1" ht="15" customHeight="1">
      <c r="B20" s="283"/>
      <c r="C20" s="284"/>
      <c r="D20" s="284"/>
      <c r="E20" s="286" t="s">
        <v>816</v>
      </c>
      <c r="F20" s="282" t="s">
        <v>817</v>
      </c>
      <c r="G20" s="282"/>
      <c r="H20" s="282"/>
      <c r="I20" s="282"/>
      <c r="J20" s="282"/>
      <c r="K20" s="280"/>
    </row>
    <row r="21" s="1" customFormat="1" ht="15" customHeight="1">
      <c r="B21" s="283"/>
      <c r="C21" s="284"/>
      <c r="D21" s="284"/>
      <c r="E21" s="286" t="s">
        <v>818</v>
      </c>
      <c r="F21" s="282" t="s">
        <v>819</v>
      </c>
      <c r="G21" s="282"/>
      <c r="H21" s="282"/>
      <c r="I21" s="282"/>
      <c r="J21" s="282"/>
      <c r="K21" s="280"/>
    </row>
    <row r="22" s="1" customFormat="1" ht="15" customHeight="1">
      <c r="B22" s="283"/>
      <c r="C22" s="284"/>
      <c r="D22" s="284"/>
      <c r="E22" s="286" t="s">
        <v>820</v>
      </c>
      <c r="F22" s="282" t="s">
        <v>821</v>
      </c>
      <c r="G22" s="282"/>
      <c r="H22" s="282"/>
      <c r="I22" s="282"/>
      <c r="J22" s="282"/>
      <c r="K22" s="280"/>
    </row>
    <row r="23" s="1" customFormat="1" ht="15" customHeight="1">
      <c r="B23" s="283"/>
      <c r="C23" s="284"/>
      <c r="D23" s="284"/>
      <c r="E23" s="286" t="s">
        <v>822</v>
      </c>
      <c r="F23" s="282" t="s">
        <v>823</v>
      </c>
      <c r="G23" s="282"/>
      <c r="H23" s="282"/>
      <c r="I23" s="282"/>
      <c r="J23" s="282"/>
      <c r="K23" s="280"/>
    </row>
    <row r="24" s="1" customFormat="1" ht="12.75" customHeight="1">
      <c r="B24" s="283"/>
      <c r="C24" s="284"/>
      <c r="D24" s="284"/>
      <c r="E24" s="284"/>
      <c r="F24" s="284"/>
      <c r="G24" s="284"/>
      <c r="H24" s="284"/>
      <c r="I24" s="284"/>
      <c r="J24" s="284"/>
      <c r="K24" s="280"/>
    </row>
    <row r="25" s="1" customFormat="1" ht="15" customHeight="1">
      <c r="B25" s="283"/>
      <c r="C25" s="282" t="s">
        <v>824</v>
      </c>
      <c r="D25" s="282"/>
      <c r="E25" s="282"/>
      <c r="F25" s="282"/>
      <c r="G25" s="282"/>
      <c r="H25" s="282"/>
      <c r="I25" s="282"/>
      <c r="J25" s="282"/>
      <c r="K25" s="280"/>
    </row>
    <row r="26" s="1" customFormat="1" ht="15" customHeight="1">
      <c r="B26" s="283"/>
      <c r="C26" s="282" t="s">
        <v>825</v>
      </c>
      <c r="D26" s="282"/>
      <c r="E26" s="282"/>
      <c r="F26" s="282"/>
      <c r="G26" s="282"/>
      <c r="H26" s="282"/>
      <c r="I26" s="282"/>
      <c r="J26" s="282"/>
      <c r="K26" s="280"/>
    </row>
    <row r="27" s="1" customFormat="1" ht="15" customHeight="1">
      <c r="B27" s="283"/>
      <c r="C27" s="282"/>
      <c r="D27" s="282" t="s">
        <v>826</v>
      </c>
      <c r="E27" s="282"/>
      <c r="F27" s="282"/>
      <c r="G27" s="282"/>
      <c r="H27" s="282"/>
      <c r="I27" s="282"/>
      <c r="J27" s="282"/>
      <c r="K27" s="280"/>
    </row>
    <row r="28" s="1" customFormat="1" ht="15" customHeight="1">
      <c r="B28" s="283"/>
      <c r="C28" s="284"/>
      <c r="D28" s="282" t="s">
        <v>827</v>
      </c>
      <c r="E28" s="282"/>
      <c r="F28" s="282"/>
      <c r="G28" s="282"/>
      <c r="H28" s="282"/>
      <c r="I28" s="282"/>
      <c r="J28" s="282"/>
      <c r="K28" s="280"/>
    </row>
    <row r="29" s="1" customFormat="1" ht="12.75" customHeight="1">
      <c r="B29" s="283"/>
      <c r="C29" s="284"/>
      <c r="D29" s="284"/>
      <c r="E29" s="284"/>
      <c r="F29" s="284"/>
      <c r="G29" s="284"/>
      <c r="H29" s="284"/>
      <c r="I29" s="284"/>
      <c r="J29" s="284"/>
      <c r="K29" s="280"/>
    </row>
    <row r="30" s="1" customFormat="1" ht="15" customHeight="1">
      <c r="B30" s="283"/>
      <c r="C30" s="284"/>
      <c r="D30" s="282" t="s">
        <v>828</v>
      </c>
      <c r="E30" s="282"/>
      <c r="F30" s="282"/>
      <c r="G30" s="282"/>
      <c r="H30" s="282"/>
      <c r="I30" s="282"/>
      <c r="J30" s="282"/>
      <c r="K30" s="280"/>
    </row>
    <row r="31" s="1" customFormat="1" ht="15" customHeight="1">
      <c r="B31" s="283"/>
      <c r="C31" s="284"/>
      <c r="D31" s="282" t="s">
        <v>829</v>
      </c>
      <c r="E31" s="282"/>
      <c r="F31" s="282"/>
      <c r="G31" s="282"/>
      <c r="H31" s="282"/>
      <c r="I31" s="282"/>
      <c r="J31" s="282"/>
      <c r="K31" s="280"/>
    </row>
    <row r="32" s="1" customFormat="1" ht="12.75" customHeight="1">
      <c r="B32" s="283"/>
      <c r="C32" s="284"/>
      <c r="D32" s="284"/>
      <c r="E32" s="284"/>
      <c r="F32" s="284"/>
      <c r="G32" s="284"/>
      <c r="H32" s="284"/>
      <c r="I32" s="284"/>
      <c r="J32" s="284"/>
      <c r="K32" s="280"/>
    </row>
    <row r="33" s="1" customFormat="1" ht="15" customHeight="1">
      <c r="B33" s="283"/>
      <c r="C33" s="284"/>
      <c r="D33" s="282" t="s">
        <v>830</v>
      </c>
      <c r="E33" s="282"/>
      <c r="F33" s="282"/>
      <c r="G33" s="282"/>
      <c r="H33" s="282"/>
      <c r="I33" s="282"/>
      <c r="J33" s="282"/>
      <c r="K33" s="280"/>
    </row>
    <row r="34" s="1" customFormat="1" ht="15" customHeight="1">
      <c r="B34" s="283"/>
      <c r="C34" s="284"/>
      <c r="D34" s="282" t="s">
        <v>831</v>
      </c>
      <c r="E34" s="282"/>
      <c r="F34" s="282"/>
      <c r="G34" s="282"/>
      <c r="H34" s="282"/>
      <c r="I34" s="282"/>
      <c r="J34" s="282"/>
      <c r="K34" s="280"/>
    </row>
    <row r="35" s="1" customFormat="1" ht="15" customHeight="1">
      <c r="B35" s="283"/>
      <c r="C35" s="284"/>
      <c r="D35" s="282" t="s">
        <v>832</v>
      </c>
      <c r="E35" s="282"/>
      <c r="F35" s="282"/>
      <c r="G35" s="282"/>
      <c r="H35" s="282"/>
      <c r="I35" s="282"/>
      <c r="J35" s="282"/>
      <c r="K35" s="280"/>
    </row>
    <row r="36" s="1" customFormat="1" ht="15" customHeight="1">
      <c r="B36" s="283"/>
      <c r="C36" s="284"/>
      <c r="D36" s="282"/>
      <c r="E36" s="285" t="s">
        <v>104</v>
      </c>
      <c r="F36" s="282"/>
      <c r="G36" s="282" t="s">
        <v>833</v>
      </c>
      <c r="H36" s="282"/>
      <c r="I36" s="282"/>
      <c r="J36" s="282"/>
      <c r="K36" s="280"/>
    </row>
    <row r="37" s="1" customFormat="1" ht="30.75" customHeight="1">
      <c r="B37" s="283"/>
      <c r="C37" s="284"/>
      <c r="D37" s="282"/>
      <c r="E37" s="285" t="s">
        <v>834</v>
      </c>
      <c r="F37" s="282"/>
      <c r="G37" s="282" t="s">
        <v>835</v>
      </c>
      <c r="H37" s="282"/>
      <c r="I37" s="282"/>
      <c r="J37" s="282"/>
      <c r="K37" s="280"/>
    </row>
    <row r="38" s="1" customFormat="1" ht="15" customHeight="1">
      <c r="B38" s="283"/>
      <c r="C38" s="284"/>
      <c r="D38" s="282"/>
      <c r="E38" s="285" t="s">
        <v>50</v>
      </c>
      <c r="F38" s="282"/>
      <c r="G38" s="282" t="s">
        <v>836</v>
      </c>
      <c r="H38" s="282"/>
      <c r="I38" s="282"/>
      <c r="J38" s="282"/>
      <c r="K38" s="280"/>
    </row>
    <row r="39" s="1" customFormat="1" ht="15" customHeight="1">
      <c r="B39" s="283"/>
      <c r="C39" s="284"/>
      <c r="D39" s="282"/>
      <c r="E39" s="285" t="s">
        <v>51</v>
      </c>
      <c r="F39" s="282"/>
      <c r="G39" s="282" t="s">
        <v>837</v>
      </c>
      <c r="H39" s="282"/>
      <c r="I39" s="282"/>
      <c r="J39" s="282"/>
      <c r="K39" s="280"/>
    </row>
    <row r="40" s="1" customFormat="1" ht="15" customHeight="1">
      <c r="B40" s="283"/>
      <c r="C40" s="284"/>
      <c r="D40" s="282"/>
      <c r="E40" s="285" t="s">
        <v>105</v>
      </c>
      <c r="F40" s="282"/>
      <c r="G40" s="282" t="s">
        <v>838</v>
      </c>
      <c r="H40" s="282"/>
      <c r="I40" s="282"/>
      <c r="J40" s="282"/>
      <c r="K40" s="280"/>
    </row>
    <row r="41" s="1" customFormat="1" ht="15" customHeight="1">
      <c r="B41" s="283"/>
      <c r="C41" s="284"/>
      <c r="D41" s="282"/>
      <c r="E41" s="285" t="s">
        <v>106</v>
      </c>
      <c r="F41" s="282"/>
      <c r="G41" s="282" t="s">
        <v>839</v>
      </c>
      <c r="H41" s="282"/>
      <c r="I41" s="282"/>
      <c r="J41" s="282"/>
      <c r="K41" s="280"/>
    </row>
    <row r="42" s="1" customFormat="1" ht="15" customHeight="1">
      <c r="B42" s="283"/>
      <c r="C42" s="284"/>
      <c r="D42" s="282"/>
      <c r="E42" s="285" t="s">
        <v>840</v>
      </c>
      <c r="F42" s="282"/>
      <c r="G42" s="282" t="s">
        <v>841</v>
      </c>
      <c r="H42" s="282"/>
      <c r="I42" s="282"/>
      <c r="J42" s="282"/>
      <c r="K42" s="280"/>
    </row>
    <row r="43" s="1" customFormat="1" ht="15" customHeight="1">
      <c r="B43" s="283"/>
      <c r="C43" s="284"/>
      <c r="D43" s="282"/>
      <c r="E43" s="285"/>
      <c r="F43" s="282"/>
      <c r="G43" s="282" t="s">
        <v>842</v>
      </c>
      <c r="H43" s="282"/>
      <c r="I43" s="282"/>
      <c r="J43" s="282"/>
      <c r="K43" s="280"/>
    </row>
    <row r="44" s="1" customFormat="1" ht="15" customHeight="1">
      <c r="B44" s="283"/>
      <c r="C44" s="284"/>
      <c r="D44" s="282"/>
      <c r="E44" s="285" t="s">
        <v>843</v>
      </c>
      <c r="F44" s="282"/>
      <c r="G44" s="282" t="s">
        <v>844</v>
      </c>
      <c r="H44" s="282"/>
      <c r="I44" s="282"/>
      <c r="J44" s="282"/>
      <c r="K44" s="280"/>
    </row>
    <row r="45" s="1" customFormat="1" ht="15" customHeight="1">
      <c r="B45" s="283"/>
      <c r="C45" s="284"/>
      <c r="D45" s="282"/>
      <c r="E45" s="285" t="s">
        <v>108</v>
      </c>
      <c r="F45" s="282"/>
      <c r="G45" s="282" t="s">
        <v>845</v>
      </c>
      <c r="H45" s="282"/>
      <c r="I45" s="282"/>
      <c r="J45" s="282"/>
      <c r="K45" s="280"/>
    </row>
    <row r="46" s="1" customFormat="1" ht="12.75" customHeight="1">
      <c r="B46" s="283"/>
      <c r="C46" s="284"/>
      <c r="D46" s="282"/>
      <c r="E46" s="282"/>
      <c r="F46" s="282"/>
      <c r="G46" s="282"/>
      <c r="H46" s="282"/>
      <c r="I46" s="282"/>
      <c r="J46" s="282"/>
      <c r="K46" s="280"/>
    </row>
    <row r="47" s="1" customFormat="1" ht="15" customHeight="1">
      <c r="B47" s="283"/>
      <c r="C47" s="284"/>
      <c r="D47" s="282" t="s">
        <v>846</v>
      </c>
      <c r="E47" s="282"/>
      <c r="F47" s="282"/>
      <c r="G47" s="282"/>
      <c r="H47" s="282"/>
      <c r="I47" s="282"/>
      <c r="J47" s="282"/>
      <c r="K47" s="280"/>
    </row>
    <row r="48" s="1" customFormat="1" ht="15" customHeight="1">
      <c r="B48" s="283"/>
      <c r="C48" s="284"/>
      <c r="D48" s="284"/>
      <c r="E48" s="282" t="s">
        <v>847</v>
      </c>
      <c r="F48" s="282"/>
      <c r="G48" s="282"/>
      <c r="H48" s="282"/>
      <c r="I48" s="282"/>
      <c r="J48" s="282"/>
      <c r="K48" s="280"/>
    </row>
    <row r="49" s="1" customFormat="1" ht="15" customHeight="1">
      <c r="B49" s="283"/>
      <c r="C49" s="284"/>
      <c r="D49" s="284"/>
      <c r="E49" s="282" t="s">
        <v>848</v>
      </c>
      <c r="F49" s="282"/>
      <c r="G49" s="282"/>
      <c r="H49" s="282"/>
      <c r="I49" s="282"/>
      <c r="J49" s="282"/>
      <c r="K49" s="280"/>
    </row>
    <row r="50" s="1" customFormat="1" ht="15" customHeight="1">
      <c r="B50" s="283"/>
      <c r="C50" s="284"/>
      <c r="D50" s="284"/>
      <c r="E50" s="282" t="s">
        <v>849</v>
      </c>
      <c r="F50" s="282"/>
      <c r="G50" s="282"/>
      <c r="H50" s="282"/>
      <c r="I50" s="282"/>
      <c r="J50" s="282"/>
      <c r="K50" s="280"/>
    </row>
    <row r="51" s="1" customFormat="1" ht="15" customHeight="1">
      <c r="B51" s="283"/>
      <c r="C51" s="284"/>
      <c r="D51" s="282" t="s">
        <v>850</v>
      </c>
      <c r="E51" s="282"/>
      <c r="F51" s="282"/>
      <c r="G51" s="282"/>
      <c r="H51" s="282"/>
      <c r="I51" s="282"/>
      <c r="J51" s="282"/>
      <c r="K51" s="280"/>
    </row>
    <row r="52" s="1" customFormat="1" ht="25.5" customHeight="1">
      <c r="B52" s="278"/>
      <c r="C52" s="279" t="s">
        <v>851</v>
      </c>
      <c r="D52" s="279"/>
      <c r="E52" s="279"/>
      <c r="F52" s="279"/>
      <c r="G52" s="279"/>
      <c r="H52" s="279"/>
      <c r="I52" s="279"/>
      <c r="J52" s="279"/>
      <c r="K52" s="280"/>
    </row>
    <row r="53" s="1" customFormat="1" ht="5.25" customHeight="1">
      <c r="B53" s="278"/>
      <c r="C53" s="281"/>
      <c r="D53" s="281"/>
      <c r="E53" s="281"/>
      <c r="F53" s="281"/>
      <c r="G53" s="281"/>
      <c r="H53" s="281"/>
      <c r="I53" s="281"/>
      <c r="J53" s="281"/>
      <c r="K53" s="280"/>
    </row>
    <row r="54" s="1" customFormat="1" ht="15" customHeight="1">
      <c r="B54" s="278"/>
      <c r="C54" s="282" t="s">
        <v>852</v>
      </c>
      <c r="D54" s="282"/>
      <c r="E54" s="282"/>
      <c r="F54" s="282"/>
      <c r="G54" s="282"/>
      <c r="H54" s="282"/>
      <c r="I54" s="282"/>
      <c r="J54" s="282"/>
      <c r="K54" s="280"/>
    </row>
    <row r="55" s="1" customFormat="1" ht="15" customHeight="1">
      <c r="B55" s="278"/>
      <c r="C55" s="282" t="s">
        <v>853</v>
      </c>
      <c r="D55" s="282"/>
      <c r="E55" s="282"/>
      <c r="F55" s="282"/>
      <c r="G55" s="282"/>
      <c r="H55" s="282"/>
      <c r="I55" s="282"/>
      <c r="J55" s="282"/>
      <c r="K55" s="280"/>
    </row>
    <row r="56" s="1" customFormat="1" ht="12.75" customHeight="1">
      <c r="B56" s="278"/>
      <c r="C56" s="282"/>
      <c r="D56" s="282"/>
      <c r="E56" s="282"/>
      <c r="F56" s="282"/>
      <c r="G56" s="282"/>
      <c r="H56" s="282"/>
      <c r="I56" s="282"/>
      <c r="J56" s="282"/>
      <c r="K56" s="280"/>
    </row>
    <row r="57" s="1" customFormat="1" ht="15" customHeight="1">
      <c r="B57" s="278"/>
      <c r="C57" s="282" t="s">
        <v>854</v>
      </c>
      <c r="D57" s="282"/>
      <c r="E57" s="282"/>
      <c r="F57" s="282"/>
      <c r="G57" s="282"/>
      <c r="H57" s="282"/>
      <c r="I57" s="282"/>
      <c r="J57" s="282"/>
      <c r="K57" s="280"/>
    </row>
    <row r="58" s="1" customFormat="1" ht="15" customHeight="1">
      <c r="B58" s="278"/>
      <c r="C58" s="284"/>
      <c r="D58" s="282" t="s">
        <v>855</v>
      </c>
      <c r="E58" s="282"/>
      <c r="F58" s="282"/>
      <c r="G58" s="282"/>
      <c r="H58" s="282"/>
      <c r="I58" s="282"/>
      <c r="J58" s="282"/>
      <c r="K58" s="280"/>
    </row>
    <row r="59" s="1" customFormat="1" ht="15" customHeight="1">
      <c r="B59" s="278"/>
      <c r="C59" s="284"/>
      <c r="D59" s="282" t="s">
        <v>856</v>
      </c>
      <c r="E59" s="282"/>
      <c r="F59" s="282"/>
      <c r="G59" s="282"/>
      <c r="H59" s="282"/>
      <c r="I59" s="282"/>
      <c r="J59" s="282"/>
      <c r="K59" s="280"/>
    </row>
    <row r="60" s="1" customFormat="1" ht="15" customHeight="1">
      <c r="B60" s="278"/>
      <c r="C60" s="284"/>
      <c r="D60" s="282" t="s">
        <v>857</v>
      </c>
      <c r="E60" s="282"/>
      <c r="F60" s="282"/>
      <c r="G60" s="282"/>
      <c r="H60" s="282"/>
      <c r="I60" s="282"/>
      <c r="J60" s="282"/>
      <c r="K60" s="280"/>
    </row>
    <row r="61" s="1" customFormat="1" ht="15" customHeight="1">
      <c r="B61" s="278"/>
      <c r="C61" s="284"/>
      <c r="D61" s="282" t="s">
        <v>858</v>
      </c>
      <c r="E61" s="282"/>
      <c r="F61" s="282"/>
      <c r="G61" s="282"/>
      <c r="H61" s="282"/>
      <c r="I61" s="282"/>
      <c r="J61" s="282"/>
      <c r="K61" s="280"/>
    </row>
    <row r="62" s="1" customFormat="1" ht="15" customHeight="1">
      <c r="B62" s="278"/>
      <c r="C62" s="284"/>
      <c r="D62" s="287" t="s">
        <v>859</v>
      </c>
      <c r="E62" s="287"/>
      <c r="F62" s="287"/>
      <c r="G62" s="287"/>
      <c r="H62" s="287"/>
      <c r="I62" s="287"/>
      <c r="J62" s="287"/>
      <c r="K62" s="280"/>
    </row>
    <row r="63" s="1" customFormat="1" ht="15" customHeight="1">
      <c r="B63" s="278"/>
      <c r="C63" s="284"/>
      <c r="D63" s="282" t="s">
        <v>860</v>
      </c>
      <c r="E63" s="282"/>
      <c r="F63" s="282"/>
      <c r="G63" s="282"/>
      <c r="H63" s="282"/>
      <c r="I63" s="282"/>
      <c r="J63" s="282"/>
      <c r="K63" s="280"/>
    </row>
    <row r="64" s="1" customFormat="1" ht="12.75" customHeight="1">
      <c r="B64" s="278"/>
      <c r="C64" s="284"/>
      <c r="D64" s="284"/>
      <c r="E64" s="288"/>
      <c r="F64" s="284"/>
      <c r="G64" s="284"/>
      <c r="H64" s="284"/>
      <c r="I64" s="284"/>
      <c r="J64" s="284"/>
      <c r="K64" s="280"/>
    </row>
    <row r="65" s="1" customFormat="1" ht="15" customHeight="1">
      <c r="B65" s="278"/>
      <c r="C65" s="284"/>
      <c r="D65" s="282" t="s">
        <v>861</v>
      </c>
      <c r="E65" s="282"/>
      <c r="F65" s="282"/>
      <c r="G65" s="282"/>
      <c r="H65" s="282"/>
      <c r="I65" s="282"/>
      <c r="J65" s="282"/>
      <c r="K65" s="280"/>
    </row>
    <row r="66" s="1" customFormat="1" ht="15" customHeight="1">
      <c r="B66" s="278"/>
      <c r="C66" s="284"/>
      <c r="D66" s="287" t="s">
        <v>862</v>
      </c>
      <c r="E66" s="287"/>
      <c r="F66" s="287"/>
      <c r="G66" s="287"/>
      <c r="H66" s="287"/>
      <c r="I66" s="287"/>
      <c r="J66" s="287"/>
      <c r="K66" s="280"/>
    </row>
    <row r="67" s="1" customFormat="1" ht="15" customHeight="1">
      <c r="B67" s="278"/>
      <c r="C67" s="284"/>
      <c r="D67" s="282" t="s">
        <v>863</v>
      </c>
      <c r="E67" s="282"/>
      <c r="F67" s="282"/>
      <c r="G67" s="282"/>
      <c r="H67" s="282"/>
      <c r="I67" s="282"/>
      <c r="J67" s="282"/>
      <c r="K67" s="280"/>
    </row>
    <row r="68" s="1" customFormat="1" ht="15" customHeight="1">
      <c r="B68" s="278"/>
      <c r="C68" s="284"/>
      <c r="D68" s="282" t="s">
        <v>864</v>
      </c>
      <c r="E68" s="282"/>
      <c r="F68" s="282"/>
      <c r="G68" s="282"/>
      <c r="H68" s="282"/>
      <c r="I68" s="282"/>
      <c r="J68" s="282"/>
      <c r="K68" s="280"/>
    </row>
    <row r="69" s="1" customFormat="1" ht="15" customHeight="1">
      <c r="B69" s="278"/>
      <c r="C69" s="284"/>
      <c r="D69" s="282" t="s">
        <v>865</v>
      </c>
      <c r="E69" s="282"/>
      <c r="F69" s="282"/>
      <c r="G69" s="282"/>
      <c r="H69" s="282"/>
      <c r="I69" s="282"/>
      <c r="J69" s="282"/>
      <c r="K69" s="280"/>
    </row>
    <row r="70" s="1" customFormat="1" ht="15" customHeight="1">
      <c r="B70" s="278"/>
      <c r="C70" s="284"/>
      <c r="D70" s="282" t="s">
        <v>866</v>
      </c>
      <c r="E70" s="282"/>
      <c r="F70" s="282"/>
      <c r="G70" s="282"/>
      <c r="H70" s="282"/>
      <c r="I70" s="282"/>
      <c r="J70" s="282"/>
      <c r="K70" s="280"/>
    </row>
    <row r="71" s="1" customFormat="1" ht="12.75" customHeight="1">
      <c r="B71" s="289"/>
      <c r="C71" s="290"/>
      <c r="D71" s="290"/>
      <c r="E71" s="290"/>
      <c r="F71" s="290"/>
      <c r="G71" s="290"/>
      <c r="H71" s="290"/>
      <c r="I71" s="290"/>
      <c r="J71" s="290"/>
      <c r="K71" s="291"/>
    </row>
    <row r="72" s="1" customFormat="1" ht="18.75" customHeight="1">
      <c r="B72" s="292"/>
      <c r="C72" s="292"/>
      <c r="D72" s="292"/>
      <c r="E72" s="292"/>
      <c r="F72" s="292"/>
      <c r="G72" s="292"/>
      <c r="H72" s="292"/>
      <c r="I72" s="292"/>
      <c r="J72" s="292"/>
      <c r="K72" s="293"/>
    </row>
    <row r="73" s="1" customFormat="1" ht="18.75" customHeight="1">
      <c r="B73" s="293"/>
      <c r="C73" s="293"/>
      <c r="D73" s="293"/>
      <c r="E73" s="293"/>
      <c r="F73" s="293"/>
      <c r="G73" s="293"/>
      <c r="H73" s="293"/>
      <c r="I73" s="293"/>
      <c r="J73" s="293"/>
      <c r="K73" s="293"/>
    </row>
    <row r="74" s="1" customFormat="1" ht="7.5" customHeight="1">
      <c r="B74" s="294"/>
      <c r="C74" s="295"/>
      <c r="D74" s="295"/>
      <c r="E74" s="295"/>
      <c r="F74" s="295"/>
      <c r="G74" s="295"/>
      <c r="H74" s="295"/>
      <c r="I74" s="295"/>
      <c r="J74" s="295"/>
      <c r="K74" s="296"/>
    </row>
    <row r="75" s="1" customFormat="1" ht="45" customHeight="1">
      <c r="B75" s="297"/>
      <c r="C75" s="298" t="s">
        <v>867</v>
      </c>
      <c r="D75" s="298"/>
      <c r="E75" s="298"/>
      <c r="F75" s="298"/>
      <c r="G75" s="298"/>
      <c r="H75" s="298"/>
      <c r="I75" s="298"/>
      <c r="J75" s="298"/>
      <c r="K75" s="299"/>
    </row>
    <row r="76" s="1" customFormat="1" ht="17.25" customHeight="1">
      <c r="B76" s="297"/>
      <c r="C76" s="300" t="s">
        <v>868</v>
      </c>
      <c r="D76" s="300"/>
      <c r="E76" s="300"/>
      <c r="F76" s="300" t="s">
        <v>869</v>
      </c>
      <c r="G76" s="301"/>
      <c r="H76" s="300" t="s">
        <v>51</v>
      </c>
      <c r="I76" s="300" t="s">
        <v>54</v>
      </c>
      <c r="J76" s="300" t="s">
        <v>870</v>
      </c>
      <c r="K76" s="299"/>
    </row>
    <row r="77" s="1" customFormat="1" ht="17.25" customHeight="1">
      <c r="B77" s="297"/>
      <c r="C77" s="302" t="s">
        <v>871</v>
      </c>
      <c r="D77" s="302"/>
      <c r="E77" s="302"/>
      <c r="F77" s="303" t="s">
        <v>872</v>
      </c>
      <c r="G77" s="304"/>
      <c r="H77" s="302"/>
      <c r="I77" s="302"/>
      <c r="J77" s="302" t="s">
        <v>873</v>
      </c>
      <c r="K77" s="299"/>
    </row>
    <row r="78" s="1" customFormat="1" ht="5.25" customHeight="1">
      <c r="B78" s="297"/>
      <c r="C78" s="305"/>
      <c r="D78" s="305"/>
      <c r="E78" s="305"/>
      <c r="F78" s="305"/>
      <c r="G78" s="306"/>
      <c r="H78" s="305"/>
      <c r="I78" s="305"/>
      <c r="J78" s="305"/>
      <c r="K78" s="299"/>
    </row>
    <row r="79" s="1" customFormat="1" ht="15" customHeight="1">
      <c r="B79" s="297"/>
      <c r="C79" s="285" t="s">
        <v>50</v>
      </c>
      <c r="D79" s="307"/>
      <c r="E79" s="307"/>
      <c r="F79" s="308" t="s">
        <v>874</v>
      </c>
      <c r="G79" s="309"/>
      <c r="H79" s="285" t="s">
        <v>875</v>
      </c>
      <c r="I79" s="285" t="s">
        <v>876</v>
      </c>
      <c r="J79" s="285">
        <v>20</v>
      </c>
      <c r="K79" s="299"/>
    </row>
    <row r="80" s="1" customFormat="1" ht="15" customHeight="1">
      <c r="B80" s="297"/>
      <c r="C80" s="285" t="s">
        <v>877</v>
      </c>
      <c r="D80" s="285"/>
      <c r="E80" s="285"/>
      <c r="F80" s="308" t="s">
        <v>874</v>
      </c>
      <c r="G80" s="309"/>
      <c r="H80" s="285" t="s">
        <v>878</v>
      </c>
      <c r="I80" s="285" t="s">
        <v>876</v>
      </c>
      <c r="J80" s="285">
        <v>120</v>
      </c>
      <c r="K80" s="299"/>
    </row>
    <row r="81" s="1" customFormat="1" ht="15" customHeight="1">
      <c r="B81" s="310"/>
      <c r="C81" s="285" t="s">
        <v>879</v>
      </c>
      <c r="D81" s="285"/>
      <c r="E81" s="285"/>
      <c r="F81" s="308" t="s">
        <v>880</v>
      </c>
      <c r="G81" s="309"/>
      <c r="H81" s="285" t="s">
        <v>881</v>
      </c>
      <c r="I81" s="285" t="s">
        <v>876</v>
      </c>
      <c r="J81" s="285">
        <v>50</v>
      </c>
      <c r="K81" s="299"/>
    </row>
    <row r="82" s="1" customFormat="1" ht="15" customHeight="1">
      <c r="B82" s="310"/>
      <c r="C82" s="285" t="s">
        <v>882</v>
      </c>
      <c r="D82" s="285"/>
      <c r="E82" s="285"/>
      <c r="F82" s="308" t="s">
        <v>874</v>
      </c>
      <c r="G82" s="309"/>
      <c r="H82" s="285" t="s">
        <v>883</v>
      </c>
      <c r="I82" s="285" t="s">
        <v>884</v>
      </c>
      <c r="J82" s="285"/>
      <c r="K82" s="299"/>
    </row>
    <row r="83" s="1" customFormat="1" ht="15" customHeight="1">
      <c r="B83" s="310"/>
      <c r="C83" s="311" t="s">
        <v>885</v>
      </c>
      <c r="D83" s="311"/>
      <c r="E83" s="311"/>
      <c r="F83" s="312" t="s">
        <v>880</v>
      </c>
      <c r="G83" s="311"/>
      <c r="H83" s="311" t="s">
        <v>886</v>
      </c>
      <c r="I83" s="311" t="s">
        <v>876</v>
      </c>
      <c r="J83" s="311">
        <v>15</v>
      </c>
      <c r="K83" s="299"/>
    </row>
    <row r="84" s="1" customFormat="1" ht="15" customHeight="1">
      <c r="B84" s="310"/>
      <c r="C84" s="311" t="s">
        <v>887</v>
      </c>
      <c r="D84" s="311"/>
      <c r="E84" s="311"/>
      <c r="F84" s="312" t="s">
        <v>880</v>
      </c>
      <c r="G84" s="311"/>
      <c r="H84" s="311" t="s">
        <v>888</v>
      </c>
      <c r="I84" s="311" t="s">
        <v>876</v>
      </c>
      <c r="J84" s="311">
        <v>15</v>
      </c>
      <c r="K84" s="299"/>
    </row>
    <row r="85" s="1" customFormat="1" ht="15" customHeight="1">
      <c r="B85" s="310"/>
      <c r="C85" s="311" t="s">
        <v>889</v>
      </c>
      <c r="D85" s="311"/>
      <c r="E85" s="311"/>
      <c r="F85" s="312" t="s">
        <v>880</v>
      </c>
      <c r="G85" s="311"/>
      <c r="H85" s="311" t="s">
        <v>890</v>
      </c>
      <c r="I85" s="311" t="s">
        <v>876</v>
      </c>
      <c r="J85" s="311">
        <v>20</v>
      </c>
      <c r="K85" s="299"/>
    </row>
    <row r="86" s="1" customFormat="1" ht="15" customHeight="1">
      <c r="B86" s="310"/>
      <c r="C86" s="311" t="s">
        <v>891</v>
      </c>
      <c r="D86" s="311"/>
      <c r="E86" s="311"/>
      <c r="F86" s="312" t="s">
        <v>880</v>
      </c>
      <c r="G86" s="311"/>
      <c r="H86" s="311" t="s">
        <v>892</v>
      </c>
      <c r="I86" s="311" t="s">
        <v>876</v>
      </c>
      <c r="J86" s="311">
        <v>20</v>
      </c>
      <c r="K86" s="299"/>
    </row>
    <row r="87" s="1" customFormat="1" ht="15" customHeight="1">
      <c r="B87" s="310"/>
      <c r="C87" s="285" t="s">
        <v>893</v>
      </c>
      <c r="D87" s="285"/>
      <c r="E87" s="285"/>
      <c r="F87" s="308" t="s">
        <v>880</v>
      </c>
      <c r="G87" s="309"/>
      <c r="H87" s="285" t="s">
        <v>894</v>
      </c>
      <c r="I87" s="285" t="s">
        <v>876</v>
      </c>
      <c r="J87" s="285">
        <v>50</v>
      </c>
      <c r="K87" s="299"/>
    </row>
    <row r="88" s="1" customFormat="1" ht="15" customHeight="1">
      <c r="B88" s="310"/>
      <c r="C88" s="285" t="s">
        <v>895</v>
      </c>
      <c r="D88" s="285"/>
      <c r="E88" s="285"/>
      <c r="F88" s="308" t="s">
        <v>880</v>
      </c>
      <c r="G88" s="309"/>
      <c r="H88" s="285" t="s">
        <v>896</v>
      </c>
      <c r="I88" s="285" t="s">
        <v>876</v>
      </c>
      <c r="J88" s="285">
        <v>20</v>
      </c>
      <c r="K88" s="299"/>
    </row>
    <row r="89" s="1" customFormat="1" ht="15" customHeight="1">
      <c r="B89" s="310"/>
      <c r="C89" s="285" t="s">
        <v>897</v>
      </c>
      <c r="D89" s="285"/>
      <c r="E89" s="285"/>
      <c r="F89" s="308" t="s">
        <v>880</v>
      </c>
      <c r="G89" s="309"/>
      <c r="H89" s="285" t="s">
        <v>898</v>
      </c>
      <c r="I89" s="285" t="s">
        <v>876</v>
      </c>
      <c r="J89" s="285">
        <v>20</v>
      </c>
      <c r="K89" s="299"/>
    </row>
    <row r="90" s="1" customFormat="1" ht="15" customHeight="1">
      <c r="B90" s="310"/>
      <c r="C90" s="285" t="s">
        <v>899</v>
      </c>
      <c r="D90" s="285"/>
      <c r="E90" s="285"/>
      <c r="F90" s="308" t="s">
        <v>880</v>
      </c>
      <c r="G90" s="309"/>
      <c r="H90" s="285" t="s">
        <v>900</v>
      </c>
      <c r="I90" s="285" t="s">
        <v>876</v>
      </c>
      <c r="J90" s="285">
        <v>50</v>
      </c>
      <c r="K90" s="299"/>
    </row>
    <row r="91" s="1" customFormat="1" ht="15" customHeight="1">
      <c r="B91" s="310"/>
      <c r="C91" s="285" t="s">
        <v>901</v>
      </c>
      <c r="D91" s="285"/>
      <c r="E91" s="285"/>
      <c r="F91" s="308" t="s">
        <v>880</v>
      </c>
      <c r="G91" s="309"/>
      <c r="H91" s="285" t="s">
        <v>901</v>
      </c>
      <c r="I91" s="285" t="s">
        <v>876</v>
      </c>
      <c r="J91" s="285">
        <v>50</v>
      </c>
      <c r="K91" s="299"/>
    </row>
    <row r="92" s="1" customFormat="1" ht="15" customHeight="1">
      <c r="B92" s="310"/>
      <c r="C92" s="285" t="s">
        <v>902</v>
      </c>
      <c r="D92" s="285"/>
      <c r="E92" s="285"/>
      <c r="F92" s="308" t="s">
        <v>880</v>
      </c>
      <c r="G92" s="309"/>
      <c r="H92" s="285" t="s">
        <v>903</v>
      </c>
      <c r="I92" s="285" t="s">
        <v>876</v>
      </c>
      <c r="J92" s="285">
        <v>255</v>
      </c>
      <c r="K92" s="299"/>
    </row>
    <row r="93" s="1" customFormat="1" ht="15" customHeight="1">
      <c r="B93" s="310"/>
      <c r="C93" s="285" t="s">
        <v>904</v>
      </c>
      <c r="D93" s="285"/>
      <c r="E93" s="285"/>
      <c r="F93" s="308" t="s">
        <v>874</v>
      </c>
      <c r="G93" s="309"/>
      <c r="H93" s="285" t="s">
        <v>905</v>
      </c>
      <c r="I93" s="285" t="s">
        <v>906</v>
      </c>
      <c r="J93" s="285"/>
      <c r="K93" s="299"/>
    </row>
    <row r="94" s="1" customFormat="1" ht="15" customHeight="1">
      <c r="B94" s="310"/>
      <c r="C94" s="285" t="s">
        <v>907</v>
      </c>
      <c r="D94" s="285"/>
      <c r="E94" s="285"/>
      <c r="F94" s="308" t="s">
        <v>874</v>
      </c>
      <c r="G94" s="309"/>
      <c r="H94" s="285" t="s">
        <v>908</v>
      </c>
      <c r="I94" s="285" t="s">
        <v>909</v>
      </c>
      <c r="J94" s="285"/>
      <c r="K94" s="299"/>
    </row>
    <row r="95" s="1" customFormat="1" ht="15" customHeight="1">
      <c r="B95" s="310"/>
      <c r="C95" s="285" t="s">
        <v>910</v>
      </c>
      <c r="D95" s="285"/>
      <c r="E95" s="285"/>
      <c r="F95" s="308" t="s">
        <v>874</v>
      </c>
      <c r="G95" s="309"/>
      <c r="H95" s="285" t="s">
        <v>910</v>
      </c>
      <c r="I95" s="285" t="s">
        <v>909</v>
      </c>
      <c r="J95" s="285"/>
      <c r="K95" s="299"/>
    </row>
    <row r="96" s="1" customFormat="1" ht="15" customHeight="1">
      <c r="B96" s="310"/>
      <c r="C96" s="285" t="s">
        <v>35</v>
      </c>
      <c r="D96" s="285"/>
      <c r="E96" s="285"/>
      <c r="F96" s="308" t="s">
        <v>874</v>
      </c>
      <c r="G96" s="309"/>
      <c r="H96" s="285" t="s">
        <v>911</v>
      </c>
      <c r="I96" s="285" t="s">
        <v>909</v>
      </c>
      <c r="J96" s="285"/>
      <c r="K96" s="299"/>
    </row>
    <row r="97" s="1" customFormat="1" ht="15" customHeight="1">
      <c r="B97" s="310"/>
      <c r="C97" s="285" t="s">
        <v>45</v>
      </c>
      <c r="D97" s="285"/>
      <c r="E97" s="285"/>
      <c r="F97" s="308" t="s">
        <v>874</v>
      </c>
      <c r="G97" s="309"/>
      <c r="H97" s="285" t="s">
        <v>912</v>
      </c>
      <c r="I97" s="285" t="s">
        <v>909</v>
      </c>
      <c r="J97" s="285"/>
      <c r="K97" s="299"/>
    </row>
    <row r="98" s="1" customFormat="1" ht="15" customHeight="1">
      <c r="B98" s="313"/>
      <c r="C98" s="314"/>
      <c r="D98" s="314"/>
      <c r="E98" s="314"/>
      <c r="F98" s="314"/>
      <c r="G98" s="314"/>
      <c r="H98" s="314"/>
      <c r="I98" s="314"/>
      <c r="J98" s="314"/>
      <c r="K98" s="315"/>
    </row>
    <row r="99" s="1" customFormat="1" ht="18.75" customHeight="1">
      <c r="B99" s="316"/>
      <c r="C99" s="317"/>
      <c r="D99" s="317"/>
      <c r="E99" s="317"/>
      <c r="F99" s="317"/>
      <c r="G99" s="317"/>
      <c r="H99" s="317"/>
      <c r="I99" s="317"/>
      <c r="J99" s="317"/>
      <c r="K99" s="316"/>
    </row>
    <row r="100" s="1" customFormat="1" ht="18.75" customHeight="1">
      <c r="B100" s="293"/>
      <c r="C100" s="293"/>
      <c r="D100" s="293"/>
      <c r="E100" s="293"/>
      <c r="F100" s="293"/>
      <c r="G100" s="293"/>
      <c r="H100" s="293"/>
      <c r="I100" s="293"/>
      <c r="J100" s="293"/>
      <c r="K100" s="293"/>
    </row>
    <row r="101" s="1" customFormat="1" ht="7.5" customHeight="1">
      <c r="B101" s="294"/>
      <c r="C101" s="295"/>
      <c r="D101" s="295"/>
      <c r="E101" s="295"/>
      <c r="F101" s="295"/>
      <c r="G101" s="295"/>
      <c r="H101" s="295"/>
      <c r="I101" s="295"/>
      <c r="J101" s="295"/>
      <c r="K101" s="296"/>
    </row>
    <row r="102" s="1" customFormat="1" ht="45" customHeight="1">
      <c r="B102" s="297"/>
      <c r="C102" s="298" t="s">
        <v>913</v>
      </c>
      <c r="D102" s="298"/>
      <c r="E102" s="298"/>
      <c r="F102" s="298"/>
      <c r="G102" s="298"/>
      <c r="H102" s="298"/>
      <c r="I102" s="298"/>
      <c r="J102" s="298"/>
      <c r="K102" s="299"/>
    </row>
    <row r="103" s="1" customFormat="1" ht="17.25" customHeight="1">
      <c r="B103" s="297"/>
      <c r="C103" s="300" t="s">
        <v>868</v>
      </c>
      <c r="D103" s="300"/>
      <c r="E103" s="300"/>
      <c r="F103" s="300" t="s">
        <v>869</v>
      </c>
      <c r="G103" s="301"/>
      <c r="H103" s="300" t="s">
        <v>51</v>
      </c>
      <c r="I103" s="300" t="s">
        <v>54</v>
      </c>
      <c r="J103" s="300" t="s">
        <v>870</v>
      </c>
      <c r="K103" s="299"/>
    </row>
    <row r="104" s="1" customFormat="1" ht="17.25" customHeight="1">
      <c r="B104" s="297"/>
      <c r="C104" s="302" t="s">
        <v>871</v>
      </c>
      <c r="D104" s="302"/>
      <c r="E104" s="302"/>
      <c r="F104" s="303" t="s">
        <v>872</v>
      </c>
      <c r="G104" s="304"/>
      <c r="H104" s="302"/>
      <c r="I104" s="302"/>
      <c r="J104" s="302" t="s">
        <v>873</v>
      </c>
      <c r="K104" s="299"/>
    </row>
    <row r="105" s="1" customFormat="1" ht="5.25" customHeight="1">
      <c r="B105" s="297"/>
      <c r="C105" s="300"/>
      <c r="D105" s="300"/>
      <c r="E105" s="300"/>
      <c r="F105" s="300"/>
      <c r="G105" s="318"/>
      <c r="H105" s="300"/>
      <c r="I105" s="300"/>
      <c r="J105" s="300"/>
      <c r="K105" s="299"/>
    </row>
    <row r="106" s="1" customFormat="1" ht="15" customHeight="1">
      <c r="B106" s="297"/>
      <c r="C106" s="285" t="s">
        <v>50</v>
      </c>
      <c r="D106" s="307"/>
      <c r="E106" s="307"/>
      <c r="F106" s="308" t="s">
        <v>874</v>
      </c>
      <c r="G106" s="285"/>
      <c r="H106" s="285" t="s">
        <v>914</v>
      </c>
      <c r="I106" s="285" t="s">
        <v>876</v>
      </c>
      <c r="J106" s="285">
        <v>20</v>
      </c>
      <c r="K106" s="299"/>
    </row>
    <row r="107" s="1" customFormat="1" ht="15" customHeight="1">
      <c r="B107" s="297"/>
      <c r="C107" s="285" t="s">
        <v>877</v>
      </c>
      <c r="D107" s="285"/>
      <c r="E107" s="285"/>
      <c r="F107" s="308" t="s">
        <v>874</v>
      </c>
      <c r="G107" s="285"/>
      <c r="H107" s="285" t="s">
        <v>914</v>
      </c>
      <c r="I107" s="285" t="s">
        <v>876</v>
      </c>
      <c r="J107" s="285">
        <v>120</v>
      </c>
      <c r="K107" s="299"/>
    </row>
    <row r="108" s="1" customFormat="1" ht="15" customHeight="1">
      <c r="B108" s="310"/>
      <c r="C108" s="285" t="s">
        <v>879</v>
      </c>
      <c r="D108" s="285"/>
      <c r="E108" s="285"/>
      <c r="F108" s="308" t="s">
        <v>880</v>
      </c>
      <c r="G108" s="285"/>
      <c r="H108" s="285" t="s">
        <v>914</v>
      </c>
      <c r="I108" s="285" t="s">
        <v>876</v>
      </c>
      <c r="J108" s="285">
        <v>50</v>
      </c>
      <c r="K108" s="299"/>
    </row>
    <row r="109" s="1" customFormat="1" ht="15" customHeight="1">
      <c r="B109" s="310"/>
      <c r="C109" s="285" t="s">
        <v>882</v>
      </c>
      <c r="D109" s="285"/>
      <c r="E109" s="285"/>
      <c r="F109" s="308" t="s">
        <v>874</v>
      </c>
      <c r="G109" s="285"/>
      <c r="H109" s="285" t="s">
        <v>914</v>
      </c>
      <c r="I109" s="285" t="s">
        <v>884</v>
      </c>
      <c r="J109" s="285"/>
      <c r="K109" s="299"/>
    </row>
    <row r="110" s="1" customFormat="1" ht="15" customHeight="1">
      <c r="B110" s="310"/>
      <c r="C110" s="285" t="s">
        <v>893</v>
      </c>
      <c r="D110" s="285"/>
      <c r="E110" s="285"/>
      <c r="F110" s="308" t="s">
        <v>880</v>
      </c>
      <c r="G110" s="285"/>
      <c r="H110" s="285" t="s">
        <v>914</v>
      </c>
      <c r="I110" s="285" t="s">
        <v>876</v>
      </c>
      <c r="J110" s="285">
        <v>50</v>
      </c>
      <c r="K110" s="299"/>
    </row>
    <row r="111" s="1" customFormat="1" ht="15" customHeight="1">
      <c r="B111" s="310"/>
      <c r="C111" s="285" t="s">
        <v>901</v>
      </c>
      <c r="D111" s="285"/>
      <c r="E111" s="285"/>
      <c r="F111" s="308" t="s">
        <v>880</v>
      </c>
      <c r="G111" s="285"/>
      <c r="H111" s="285" t="s">
        <v>914</v>
      </c>
      <c r="I111" s="285" t="s">
        <v>876</v>
      </c>
      <c r="J111" s="285">
        <v>50</v>
      </c>
      <c r="K111" s="299"/>
    </row>
    <row r="112" s="1" customFormat="1" ht="15" customHeight="1">
      <c r="B112" s="310"/>
      <c r="C112" s="285" t="s">
        <v>899</v>
      </c>
      <c r="D112" s="285"/>
      <c r="E112" s="285"/>
      <c r="F112" s="308" t="s">
        <v>880</v>
      </c>
      <c r="G112" s="285"/>
      <c r="H112" s="285" t="s">
        <v>914</v>
      </c>
      <c r="I112" s="285" t="s">
        <v>876</v>
      </c>
      <c r="J112" s="285">
        <v>50</v>
      </c>
      <c r="K112" s="299"/>
    </row>
    <row r="113" s="1" customFormat="1" ht="15" customHeight="1">
      <c r="B113" s="310"/>
      <c r="C113" s="285" t="s">
        <v>50</v>
      </c>
      <c r="D113" s="285"/>
      <c r="E113" s="285"/>
      <c r="F113" s="308" t="s">
        <v>874</v>
      </c>
      <c r="G113" s="285"/>
      <c r="H113" s="285" t="s">
        <v>915</v>
      </c>
      <c r="I113" s="285" t="s">
        <v>876</v>
      </c>
      <c r="J113" s="285">
        <v>20</v>
      </c>
      <c r="K113" s="299"/>
    </row>
    <row r="114" s="1" customFormat="1" ht="15" customHeight="1">
      <c r="B114" s="310"/>
      <c r="C114" s="285" t="s">
        <v>916</v>
      </c>
      <c r="D114" s="285"/>
      <c r="E114" s="285"/>
      <c r="F114" s="308" t="s">
        <v>874</v>
      </c>
      <c r="G114" s="285"/>
      <c r="H114" s="285" t="s">
        <v>917</v>
      </c>
      <c r="I114" s="285" t="s">
        <v>876</v>
      </c>
      <c r="J114" s="285">
        <v>120</v>
      </c>
      <c r="K114" s="299"/>
    </row>
    <row r="115" s="1" customFormat="1" ht="15" customHeight="1">
      <c r="B115" s="310"/>
      <c r="C115" s="285" t="s">
        <v>35</v>
      </c>
      <c r="D115" s="285"/>
      <c r="E115" s="285"/>
      <c r="F115" s="308" t="s">
        <v>874</v>
      </c>
      <c r="G115" s="285"/>
      <c r="H115" s="285" t="s">
        <v>918</v>
      </c>
      <c r="I115" s="285" t="s">
        <v>909</v>
      </c>
      <c r="J115" s="285"/>
      <c r="K115" s="299"/>
    </row>
    <row r="116" s="1" customFormat="1" ht="15" customHeight="1">
      <c r="B116" s="310"/>
      <c r="C116" s="285" t="s">
        <v>45</v>
      </c>
      <c r="D116" s="285"/>
      <c r="E116" s="285"/>
      <c r="F116" s="308" t="s">
        <v>874</v>
      </c>
      <c r="G116" s="285"/>
      <c r="H116" s="285" t="s">
        <v>919</v>
      </c>
      <c r="I116" s="285" t="s">
        <v>909</v>
      </c>
      <c r="J116" s="285"/>
      <c r="K116" s="299"/>
    </row>
    <row r="117" s="1" customFormat="1" ht="15" customHeight="1">
      <c r="B117" s="310"/>
      <c r="C117" s="285" t="s">
        <v>54</v>
      </c>
      <c r="D117" s="285"/>
      <c r="E117" s="285"/>
      <c r="F117" s="308" t="s">
        <v>874</v>
      </c>
      <c r="G117" s="285"/>
      <c r="H117" s="285" t="s">
        <v>920</v>
      </c>
      <c r="I117" s="285" t="s">
        <v>921</v>
      </c>
      <c r="J117" s="285"/>
      <c r="K117" s="299"/>
    </row>
    <row r="118" s="1" customFormat="1" ht="15" customHeight="1">
      <c r="B118" s="313"/>
      <c r="C118" s="319"/>
      <c r="D118" s="319"/>
      <c r="E118" s="319"/>
      <c r="F118" s="319"/>
      <c r="G118" s="319"/>
      <c r="H118" s="319"/>
      <c r="I118" s="319"/>
      <c r="J118" s="319"/>
      <c r="K118" s="315"/>
    </row>
    <row r="119" s="1" customFormat="1" ht="18.75" customHeight="1">
      <c r="B119" s="320"/>
      <c r="C119" s="321"/>
      <c r="D119" s="321"/>
      <c r="E119" s="321"/>
      <c r="F119" s="322"/>
      <c r="G119" s="321"/>
      <c r="H119" s="321"/>
      <c r="I119" s="321"/>
      <c r="J119" s="321"/>
      <c r="K119" s="320"/>
    </row>
    <row r="120" s="1" customFormat="1" ht="18.75" customHeight="1">
      <c r="B120" s="293"/>
      <c r="C120" s="293"/>
      <c r="D120" s="293"/>
      <c r="E120" s="293"/>
      <c r="F120" s="293"/>
      <c r="G120" s="293"/>
      <c r="H120" s="293"/>
      <c r="I120" s="293"/>
      <c r="J120" s="293"/>
      <c r="K120" s="293"/>
    </row>
    <row r="121" s="1" customFormat="1" ht="7.5" customHeight="1">
      <c r="B121" s="323"/>
      <c r="C121" s="324"/>
      <c r="D121" s="324"/>
      <c r="E121" s="324"/>
      <c r="F121" s="324"/>
      <c r="G121" s="324"/>
      <c r="H121" s="324"/>
      <c r="I121" s="324"/>
      <c r="J121" s="324"/>
      <c r="K121" s="325"/>
    </row>
    <row r="122" s="1" customFormat="1" ht="45" customHeight="1">
      <c r="B122" s="326"/>
      <c r="C122" s="276" t="s">
        <v>922</v>
      </c>
      <c r="D122" s="276"/>
      <c r="E122" s="276"/>
      <c r="F122" s="276"/>
      <c r="G122" s="276"/>
      <c r="H122" s="276"/>
      <c r="I122" s="276"/>
      <c r="J122" s="276"/>
      <c r="K122" s="327"/>
    </row>
    <row r="123" s="1" customFormat="1" ht="17.25" customHeight="1">
      <c r="B123" s="328"/>
      <c r="C123" s="300" t="s">
        <v>868</v>
      </c>
      <c r="D123" s="300"/>
      <c r="E123" s="300"/>
      <c r="F123" s="300" t="s">
        <v>869</v>
      </c>
      <c r="G123" s="301"/>
      <c r="H123" s="300" t="s">
        <v>51</v>
      </c>
      <c r="I123" s="300" t="s">
        <v>54</v>
      </c>
      <c r="J123" s="300" t="s">
        <v>870</v>
      </c>
      <c r="K123" s="329"/>
    </row>
    <row r="124" s="1" customFormat="1" ht="17.25" customHeight="1">
      <c r="B124" s="328"/>
      <c r="C124" s="302" t="s">
        <v>871</v>
      </c>
      <c r="D124" s="302"/>
      <c r="E124" s="302"/>
      <c r="F124" s="303" t="s">
        <v>872</v>
      </c>
      <c r="G124" s="304"/>
      <c r="H124" s="302"/>
      <c r="I124" s="302"/>
      <c r="J124" s="302" t="s">
        <v>873</v>
      </c>
      <c r="K124" s="329"/>
    </row>
    <row r="125" s="1" customFormat="1" ht="5.25" customHeight="1">
      <c r="B125" s="330"/>
      <c r="C125" s="305"/>
      <c r="D125" s="305"/>
      <c r="E125" s="305"/>
      <c r="F125" s="305"/>
      <c r="G125" s="331"/>
      <c r="H125" s="305"/>
      <c r="I125" s="305"/>
      <c r="J125" s="305"/>
      <c r="K125" s="332"/>
    </row>
    <row r="126" s="1" customFormat="1" ht="15" customHeight="1">
      <c r="B126" s="330"/>
      <c r="C126" s="285" t="s">
        <v>877</v>
      </c>
      <c r="D126" s="307"/>
      <c r="E126" s="307"/>
      <c r="F126" s="308" t="s">
        <v>874</v>
      </c>
      <c r="G126" s="285"/>
      <c r="H126" s="285" t="s">
        <v>914</v>
      </c>
      <c r="I126" s="285" t="s">
        <v>876</v>
      </c>
      <c r="J126" s="285">
        <v>120</v>
      </c>
      <c r="K126" s="333"/>
    </row>
    <row r="127" s="1" customFormat="1" ht="15" customHeight="1">
      <c r="B127" s="330"/>
      <c r="C127" s="285" t="s">
        <v>923</v>
      </c>
      <c r="D127" s="285"/>
      <c r="E127" s="285"/>
      <c r="F127" s="308" t="s">
        <v>874</v>
      </c>
      <c r="G127" s="285"/>
      <c r="H127" s="285" t="s">
        <v>924</v>
      </c>
      <c r="I127" s="285" t="s">
        <v>876</v>
      </c>
      <c r="J127" s="285" t="s">
        <v>925</v>
      </c>
      <c r="K127" s="333"/>
    </row>
    <row r="128" s="1" customFormat="1" ht="15" customHeight="1">
      <c r="B128" s="330"/>
      <c r="C128" s="285" t="s">
        <v>822</v>
      </c>
      <c r="D128" s="285"/>
      <c r="E128" s="285"/>
      <c r="F128" s="308" t="s">
        <v>874</v>
      </c>
      <c r="G128" s="285"/>
      <c r="H128" s="285" t="s">
        <v>926</v>
      </c>
      <c r="I128" s="285" t="s">
        <v>876</v>
      </c>
      <c r="J128" s="285" t="s">
        <v>925</v>
      </c>
      <c r="K128" s="333"/>
    </row>
    <row r="129" s="1" customFormat="1" ht="15" customHeight="1">
      <c r="B129" s="330"/>
      <c r="C129" s="285" t="s">
        <v>885</v>
      </c>
      <c r="D129" s="285"/>
      <c r="E129" s="285"/>
      <c r="F129" s="308" t="s">
        <v>880</v>
      </c>
      <c r="G129" s="285"/>
      <c r="H129" s="285" t="s">
        <v>886</v>
      </c>
      <c r="I129" s="285" t="s">
        <v>876</v>
      </c>
      <c r="J129" s="285">
        <v>15</v>
      </c>
      <c r="K129" s="333"/>
    </row>
    <row r="130" s="1" customFormat="1" ht="15" customHeight="1">
      <c r="B130" s="330"/>
      <c r="C130" s="311" t="s">
        <v>887</v>
      </c>
      <c r="D130" s="311"/>
      <c r="E130" s="311"/>
      <c r="F130" s="312" t="s">
        <v>880</v>
      </c>
      <c r="G130" s="311"/>
      <c r="H130" s="311" t="s">
        <v>888</v>
      </c>
      <c r="I130" s="311" t="s">
        <v>876</v>
      </c>
      <c r="J130" s="311">
        <v>15</v>
      </c>
      <c r="K130" s="333"/>
    </row>
    <row r="131" s="1" customFormat="1" ht="15" customHeight="1">
      <c r="B131" s="330"/>
      <c r="C131" s="311" t="s">
        <v>889</v>
      </c>
      <c r="D131" s="311"/>
      <c r="E131" s="311"/>
      <c r="F131" s="312" t="s">
        <v>880</v>
      </c>
      <c r="G131" s="311"/>
      <c r="H131" s="311" t="s">
        <v>890</v>
      </c>
      <c r="I131" s="311" t="s">
        <v>876</v>
      </c>
      <c r="J131" s="311">
        <v>20</v>
      </c>
      <c r="K131" s="333"/>
    </row>
    <row r="132" s="1" customFormat="1" ht="15" customHeight="1">
      <c r="B132" s="330"/>
      <c r="C132" s="311" t="s">
        <v>891</v>
      </c>
      <c r="D132" s="311"/>
      <c r="E132" s="311"/>
      <c r="F132" s="312" t="s">
        <v>880</v>
      </c>
      <c r="G132" s="311"/>
      <c r="H132" s="311" t="s">
        <v>892</v>
      </c>
      <c r="I132" s="311" t="s">
        <v>876</v>
      </c>
      <c r="J132" s="311">
        <v>20</v>
      </c>
      <c r="K132" s="333"/>
    </row>
    <row r="133" s="1" customFormat="1" ht="15" customHeight="1">
      <c r="B133" s="330"/>
      <c r="C133" s="285" t="s">
        <v>879</v>
      </c>
      <c r="D133" s="285"/>
      <c r="E133" s="285"/>
      <c r="F133" s="308" t="s">
        <v>880</v>
      </c>
      <c r="G133" s="285"/>
      <c r="H133" s="285" t="s">
        <v>914</v>
      </c>
      <c r="I133" s="285" t="s">
        <v>876</v>
      </c>
      <c r="J133" s="285">
        <v>50</v>
      </c>
      <c r="K133" s="333"/>
    </row>
    <row r="134" s="1" customFormat="1" ht="15" customHeight="1">
      <c r="B134" s="330"/>
      <c r="C134" s="285" t="s">
        <v>893</v>
      </c>
      <c r="D134" s="285"/>
      <c r="E134" s="285"/>
      <c r="F134" s="308" t="s">
        <v>880</v>
      </c>
      <c r="G134" s="285"/>
      <c r="H134" s="285" t="s">
        <v>914</v>
      </c>
      <c r="I134" s="285" t="s">
        <v>876</v>
      </c>
      <c r="J134" s="285">
        <v>50</v>
      </c>
      <c r="K134" s="333"/>
    </row>
    <row r="135" s="1" customFormat="1" ht="15" customHeight="1">
      <c r="B135" s="330"/>
      <c r="C135" s="285" t="s">
        <v>899</v>
      </c>
      <c r="D135" s="285"/>
      <c r="E135" s="285"/>
      <c r="F135" s="308" t="s">
        <v>880</v>
      </c>
      <c r="G135" s="285"/>
      <c r="H135" s="285" t="s">
        <v>914</v>
      </c>
      <c r="I135" s="285" t="s">
        <v>876</v>
      </c>
      <c r="J135" s="285">
        <v>50</v>
      </c>
      <c r="K135" s="333"/>
    </row>
    <row r="136" s="1" customFormat="1" ht="15" customHeight="1">
      <c r="B136" s="330"/>
      <c r="C136" s="285" t="s">
        <v>901</v>
      </c>
      <c r="D136" s="285"/>
      <c r="E136" s="285"/>
      <c r="F136" s="308" t="s">
        <v>880</v>
      </c>
      <c r="G136" s="285"/>
      <c r="H136" s="285" t="s">
        <v>914</v>
      </c>
      <c r="I136" s="285" t="s">
        <v>876</v>
      </c>
      <c r="J136" s="285">
        <v>50</v>
      </c>
      <c r="K136" s="333"/>
    </row>
    <row r="137" s="1" customFormat="1" ht="15" customHeight="1">
      <c r="B137" s="330"/>
      <c r="C137" s="285" t="s">
        <v>902</v>
      </c>
      <c r="D137" s="285"/>
      <c r="E137" s="285"/>
      <c r="F137" s="308" t="s">
        <v>880</v>
      </c>
      <c r="G137" s="285"/>
      <c r="H137" s="285" t="s">
        <v>927</v>
      </c>
      <c r="I137" s="285" t="s">
        <v>876</v>
      </c>
      <c r="J137" s="285">
        <v>255</v>
      </c>
      <c r="K137" s="333"/>
    </row>
    <row r="138" s="1" customFormat="1" ht="15" customHeight="1">
      <c r="B138" s="330"/>
      <c r="C138" s="285" t="s">
        <v>904</v>
      </c>
      <c r="D138" s="285"/>
      <c r="E138" s="285"/>
      <c r="F138" s="308" t="s">
        <v>874</v>
      </c>
      <c r="G138" s="285"/>
      <c r="H138" s="285" t="s">
        <v>928</v>
      </c>
      <c r="I138" s="285" t="s">
        <v>906</v>
      </c>
      <c r="J138" s="285"/>
      <c r="K138" s="333"/>
    </row>
    <row r="139" s="1" customFormat="1" ht="15" customHeight="1">
      <c r="B139" s="330"/>
      <c r="C139" s="285" t="s">
        <v>907</v>
      </c>
      <c r="D139" s="285"/>
      <c r="E139" s="285"/>
      <c r="F139" s="308" t="s">
        <v>874</v>
      </c>
      <c r="G139" s="285"/>
      <c r="H139" s="285" t="s">
        <v>929</v>
      </c>
      <c r="I139" s="285" t="s">
        <v>909</v>
      </c>
      <c r="J139" s="285"/>
      <c r="K139" s="333"/>
    </row>
    <row r="140" s="1" customFormat="1" ht="15" customHeight="1">
      <c r="B140" s="330"/>
      <c r="C140" s="285" t="s">
        <v>910</v>
      </c>
      <c r="D140" s="285"/>
      <c r="E140" s="285"/>
      <c r="F140" s="308" t="s">
        <v>874</v>
      </c>
      <c r="G140" s="285"/>
      <c r="H140" s="285" t="s">
        <v>910</v>
      </c>
      <c r="I140" s="285" t="s">
        <v>909</v>
      </c>
      <c r="J140" s="285"/>
      <c r="K140" s="333"/>
    </row>
    <row r="141" s="1" customFormat="1" ht="15" customHeight="1">
      <c r="B141" s="330"/>
      <c r="C141" s="285" t="s">
        <v>35</v>
      </c>
      <c r="D141" s="285"/>
      <c r="E141" s="285"/>
      <c r="F141" s="308" t="s">
        <v>874</v>
      </c>
      <c r="G141" s="285"/>
      <c r="H141" s="285" t="s">
        <v>930</v>
      </c>
      <c r="I141" s="285" t="s">
        <v>909</v>
      </c>
      <c r="J141" s="285"/>
      <c r="K141" s="333"/>
    </row>
    <row r="142" s="1" customFormat="1" ht="15" customHeight="1">
      <c r="B142" s="330"/>
      <c r="C142" s="285" t="s">
        <v>931</v>
      </c>
      <c r="D142" s="285"/>
      <c r="E142" s="285"/>
      <c r="F142" s="308" t="s">
        <v>874</v>
      </c>
      <c r="G142" s="285"/>
      <c r="H142" s="285" t="s">
        <v>932</v>
      </c>
      <c r="I142" s="285" t="s">
        <v>909</v>
      </c>
      <c r="J142" s="285"/>
      <c r="K142" s="333"/>
    </row>
    <row r="143" s="1" customFormat="1" ht="15" customHeight="1">
      <c r="B143" s="334"/>
      <c r="C143" s="335"/>
      <c r="D143" s="335"/>
      <c r="E143" s="335"/>
      <c r="F143" s="335"/>
      <c r="G143" s="335"/>
      <c r="H143" s="335"/>
      <c r="I143" s="335"/>
      <c r="J143" s="335"/>
      <c r="K143" s="336"/>
    </row>
    <row r="144" s="1" customFormat="1" ht="18.75" customHeight="1">
      <c r="B144" s="321"/>
      <c r="C144" s="321"/>
      <c r="D144" s="321"/>
      <c r="E144" s="321"/>
      <c r="F144" s="322"/>
      <c r="G144" s="321"/>
      <c r="H144" s="321"/>
      <c r="I144" s="321"/>
      <c r="J144" s="321"/>
      <c r="K144" s="321"/>
    </row>
    <row r="145" s="1" customFormat="1" ht="18.75" customHeight="1">
      <c r="B145" s="293"/>
      <c r="C145" s="293"/>
      <c r="D145" s="293"/>
      <c r="E145" s="293"/>
      <c r="F145" s="293"/>
      <c r="G145" s="293"/>
      <c r="H145" s="293"/>
      <c r="I145" s="293"/>
      <c r="J145" s="293"/>
      <c r="K145" s="293"/>
    </row>
    <row r="146" s="1" customFormat="1" ht="7.5" customHeight="1">
      <c r="B146" s="294"/>
      <c r="C146" s="295"/>
      <c r="D146" s="295"/>
      <c r="E146" s="295"/>
      <c r="F146" s="295"/>
      <c r="G146" s="295"/>
      <c r="H146" s="295"/>
      <c r="I146" s="295"/>
      <c r="J146" s="295"/>
      <c r="K146" s="296"/>
    </row>
    <row r="147" s="1" customFormat="1" ht="45" customHeight="1">
      <c r="B147" s="297"/>
      <c r="C147" s="298" t="s">
        <v>933</v>
      </c>
      <c r="D147" s="298"/>
      <c r="E147" s="298"/>
      <c r="F147" s="298"/>
      <c r="G147" s="298"/>
      <c r="H147" s="298"/>
      <c r="I147" s="298"/>
      <c r="J147" s="298"/>
      <c r="K147" s="299"/>
    </row>
    <row r="148" s="1" customFormat="1" ht="17.25" customHeight="1">
      <c r="B148" s="297"/>
      <c r="C148" s="300" t="s">
        <v>868</v>
      </c>
      <c r="D148" s="300"/>
      <c r="E148" s="300"/>
      <c r="F148" s="300" t="s">
        <v>869</v>
      </c>
      <c r="G148" s="301"/>
      <c r="H148" s="300" t="s">
        <v>51</v>
      </c>
      <c r="I148" s="300" t="s">
        <v>54</v>
      </c>
      <c r="J148" s="300" t="s">
        <v>870</v>
      </c>
      <c r="K148" s="299"/>
    </row>
    <row r="149" s="1" customFormat="1" ht="17.25" customHeight="1">
      <c r="B149" s="297"/>
      <c r="C149" s="302" t="s">
        <v>871</v>
      </c>
      <c r="D149" s="302"/>
      <c r="E149" s="302"/>
      <c r="F149" s="303" t="s">
        <v>872</v>
      </c>
      <c r="G149" s="304"/>
      <c r="H149" s="302"/>
      <c r="I149" s="302"/>
      <c r="J149" s="302" t="s">
        <v>873</v>
      </c>
      <c r="K149" s="299"/>
    </row>
    <row r="150" s="1" customFormat="1" ht="5.25" customHeight="1">
      <c r="B150" s="310"/>
      <c r="C150" s="305"/>
      <c r="D150" s="305"/>
      <c r="E150" s="305"/>
      <c r="F150" s="305"/>
      <c r="G150" s="306"/>
      <c r="H150" s="305"/>
      <c r="I150" s="305"/>
      <c r="J150" s="305"/>
      <c r="K150" s="333"/>
    </row>
    <row r="151" s="1" customFormat="1" ht="15" customHeight="1">
      <c r="B151" s="310"/>
      <c r="C151" s="337" t="s">
        <v>877</v>
      </c>
      <c r="D151" s="285"/>
      <c r="E151" s="285"/>
      <c r="F151" s="338" t="s">
        <v>874</v>
      </c>
      <c r="G151" s="285"/>
      <c r="H151" s="337" t="s">
        <v>914</v>
      </c>
      <c r="I151" s="337" t="s">
        <v>876</v>
      </c>
      <c r="J151" s="337">
        <v>120</v>
      </c>
      <c r="K151" s="333"/>
    </row>
    <row r="152" s="1" customFormat="1" ht="15" customHeight="1">
      <c r="B152" s="310"/>
      <c r="C152" s="337" t="s">
        <v>923</v>
      </c>
      <c r="D152" s="285"/>
      <c r="E152" s="285"/>
      <c r="F152" s="338" t="s">
        <v>874</v>
      </c>
      <c r="G152" s="285"/>
      <c r="H152" s="337" t="s">
        <v>934</v>
      </c>
      <c r="I152" s="337" t="s">
        <v>876</v>
      </c>
      <c r="J152" s="337" t="s">
        <v>925</v>
      </c>
      <c r="K152" s="333"/>
    </row>
    <row r="153" s="1" customFormat="1" ht="15" customHeight="1">
      <c r="B153" s="310"/>
      <c r="C153" s="337" t="s">
        <v>822</v>
      </c>
      <c r="D153" s="285"/>
      <c r="E153" s="285"/>
      <c r="F153" s="338" t="s">
        <v>874</v>
      </c>
      <c r="G153" s="285"/>
      <c r="H153" s="337" t="s">
        <v>935</v>
      </c>
      <c r="I153" s="337" t="s">
        <v>876</v>
      </c>
      <c r="J153" s="337" t="s">
        <v>925</v>
      </c>
      <c r="K153" s="333"/>
    </row>
    <row r="154" s="1" customFormat="1" ht="15" customHeight="1">
      <c r="B154" s="310"/>
      <c r="C154" s="337" t="s">
        <v>879</v>
      </c>
      <c r="D154" s="285"/>
      <c r="E154" s="285"/>
      <c r="F154" s="338" t="s">
        <v>880</v>
      </c>
      <c r="G154" s="285"/>
      <c r="H154" s="337" t="s">
        <v>914</v>
      </c>
      <c r="I154" s="337" t="s">
        <v>876</v>
      </c>
      <c r="J154" s="337">
        <v>50</v>
      </c>
      <c r="K154" s="333"/>
    </row>
    <row r="155" s="1" customFormat="1" ht="15" customHeight="1">
      <c r="B155" s="310"/>
      <c r="C155" s="337" t="s">
        <v>882</v>
      </c>
      <c r="D155" s="285"/>
      <c r="E155" s="285"/>
      <c r="F155" s="338" t="s">
        <v>874</v>
      </c>
      <c r="G155" s="285"/>
      <c r="H155" s="337" t="s">
        <v>914</v>
      </c>
      <c r="I155" s="337" t="s">
        <v>884</v>
      </c>
      <c r="J155" s="337"/>
      <c r="K155" s="333"/>
    </row>
    <row r="156" s="1" customFormat="1" ht="15" customHeight="1">
      <c r="B156" s="310"/>
      <c r="C156" s="337" t="s">
        <v>893</v>
      </c>
      <c r="D156" s="285"/>
      <c r="E156" s="285"/>
      <c r="F156" s="338" t="s">
        <v>880</v>
      </c>
      <c r="G156" s="285"/>
      <c r="H156" s="337" t="s">
        <v>914</v>
      </c>
      <c r="I156" s="337" t="s">
        <v>876</v>
      </c>
      <c r="J156" s="337">
        <v>50</v>
      </c>
      <c r="K156" s="333"/>
    </row>
    <row r="157" s="1" customFormat="1" ht="15" customHeight="1">
      <c r="B157" s="310"/>
      <c r="C157" s="337" t="s">
        <v>901</v>
      </c>
      <c r="D157" s="285"/>
      <c r="E157" s="285"/>
      <c r="F157" s="338" t="s">
        <v>880</v>
      </c>
      <c r="G157" s="285"/>
      <c r="H157" s="337" t="s">
        <v>914</v>
      </c>
      <c r="I157" s="337" t="s">
        <v>876</v>
      </c>
      <c r="J157" s="337">
        <v>50</v>
      </c>
      <c r="K157" s="333"/>
    </row>
    <row r="158" s="1" customFormat="1" ht="15" customHeight="1">
      <c r="B158" s="310"/>
      <c r="C158" s="337" t="s">
        <v>899</v>
      </c>
      <c r="D158" s="285"/>
      <c r="E158" s="285"/>
      <c r="F158" s="338" t="s">
        <v>880</v>
      </c>
      <c r="G158" s="285"/>
      <c r="H158" s="337" t="s">
        <v>914</v>
      </c>
      <c r="I158" s="337" t="s">
        <v>876</v>
      </c>
      <c r="J158" s="337">
        <v>50</v>
      </c>
      <c r="K158" s="333"/>
    </row>
    <row r="159" s="1" customFormat="1" ht="15" customHeight="1">
      <c r="B159" s="310"/>
      <c r="C159" s="337" t="s">
        <v>96</v>
      </c>
      <c r="D159" s="285"/>
      <c r="E159" s="285"/>
      <c r="F159" s="338" t="s">
        <v>874</v>
      </c>
      <c r="G159" s="285"/>
      <c r="H159" s="337" t="s">
        <v>936</v>
      </c>
      <c r="I159" s="337" t="s">
        <v>876</v>
      </c>
      <c r="J159" s="337" t="s">
        <v>937</v>
      </c>
      <c r="K159" s="333"/>
    </row>
    <row r="160" s="1" customFormat="1" ht="15" customHeight="1">
      <c r="B160" s="310"/>
      <c r="C160" s="337" t="s">
        <v>938</v>
      </c>
      <c r="D160" s="285"/>
      <c r="E160" s="285"/>
      <c r="F160" s="338" t="s">
        <v>874</v>
      </c>
      <c r="G160" s="285"/>
      <c r="H160" s="337" t="s">
        <v>939</v>
      </c>
      <c r="I160" s="337" t="s">
        <v>909</v>
      </c>
      <c r="J160" s="337"/>
      <c r="K160" s="333"/>
    </row>
    <row r="161" s="1" customFormat="1" ht="15" customHeight="1">
      <c r="B161" s="339"/>
      <c r="C161" s="319"/>
      <c r="D161" s="319"/>
      <c r="E161" s="319"/>
      <c r="F161" s="319"/>
      <c r="G161" s="319"/>
      <c r="H161" s="319"/>
      <c r="I161" s="319"/>
      <c r="J161" s="319"/>
      <c r="K161" s="340"/>
    </row>
    <row r="162" s="1" customFormat="1" ht="18.75" customHeight="1">
      <c r="B162" s="321"/>
      <c r="C162" s="331"/>
      <c r="D162" s="331"/>
      <c r="E162" s="331"/>
      <c r="F162" s="341"/>
      <c r="G162" s="331"/>
      <c r="H162" s="331"/>
      <c r="I162" s="331"/>
      <c r="J162" s="331"/>
      <c r="K162" s="321"/>
    </row>
    <row r="163" s="1" customFormat="1" ht="18.75" customHeight="1">
      <c r="B163" s="293"/>
      <c r="C163" s="293"/>
      <c r="D163" s="293"/>
      <c r="E163" s="293"/>
      <c r="F163" s="293"/>
      <c r="G163" s="293"/>
      <c r="H163" s="293"/>
      <c r="I163" s="293"/>
      <c r="J163" s="293"/>
      <c r="K163" s="293"/>
    </row>
    <row r="164" s="1" customFormat="1" ht="7.5" customHeight="1">
      <c r="B164" s="272"/>
      <c r="C164" s="273"/>
      <c r="D164" s="273"/>
      <c r="E164" s="273"/>
      <c r="F164" s="273"/>
      <c r="G164" s="273"/>
      <c r="H164" s="273"/>
      <c r="I164" s="273"/>
      <c r="J164" s="273"/>
      <c r="K164" s="274"/>
    </row>
    <row r="165" s="1" customFormat="1" ht="45" customHeight="1">
      <c r="B165" s="275"/>
      <c r="C165" s="276" t="s">
        <v>940</v>
      </c>
      <c r="D165" s="276"/>
      <c r="E165" s="276"/>
      <c r="F165" s="276"/>
      <c r="G165" s="276"/>
      <c r="H165" s="276"/>
      <c r="I165" s="276"/>
      <c r="J165" s="276"/>
      <c r="K165" s="277"/>
    </row>
    <row r="166" s="1" customFormat="1" ht="17.25" customHeight="1">
      <c r="B166" s="275"/>
      <c r="C166" s="300" t="s">
        <v>868</v>
      </c>
      <c r="D166" s="300"/>
      <c r="E166" s="300"/>
      <c r="F166" s="300" t="s">
        <v>869</v>
      </c>
      <c r="G166" s="342"/>
      <c r="H166" s="343" t="s">
        <v>51</v>
      </c>
      <c r="I166" s="343" t="s">
        <v>54</v>
      </c>
      <c r="J166" s="300" t="s">
        <v>870</v>
      </c>
      <c r="K166" s="277"/>
    </row>
    <row r="167" s="1" customFormat="1" ht="17.25" customHeight="1">
      <c r="B167" s="278"/>
      <c r="C167" s="302" t="s">
        <v>871</v>
      </c>
      <c r="D167" s="302"/>
      <c r="E167" s="302"/>
      <c r="F167" s="303" t="s">
        <v>872</v>
      </c>
      <c r="G167" s="344"/>
      <c r="H167" s="345"/>
      <c r="I167" s="345"/>
      <c r="J167" s="302" t="s">
        <v>873</v>
      </c>
      <c r="K167" s="280"/>
    </row>
    <row r="168" s="1" customFormat="1" ht="5.25" customHeight="1">
      <c r="B168" s="310"/>
      <c r="C168" s="305"/>
      <c r="D168" s="305"/>
      <c r="E168" s="305"/>
      <c r="F168" s="305"/>
      <c r="G168" s="306"/>
      <c r="H168" s="305"/>
      <c r="I168" s="305"/>
      <c r="J168" s="305"/>
      <c r="K168" s="333"/>
    </row>
    <row r="169" s="1" customFormat="1" ht="15" customHeight="1">
      <c r="B169" s="310"/>
      <c r="C169" s="285" t="s">
        <v>877</v>
      </c>
      <c r="D169" s="285"/>
      <c r="E169" s="285"/>
      <c r="F169" s="308" t="s">
        <v>874</v>
      </c>
      <c r="G169" s="285"/>
      <c r="H169" s="285" t="s">
        <v>914</v>
      </c>
      <c r="I169" s="285" t="s">
        <v>876</v>
      </c>
      <c r="J169" s="285">
        <v>120</v>
      </c>
      <c r="K169" s="333"/>
    </row>
    <row r="170" s="1" customFormat="1" ht="15" customHeight="1">
      <c r="B170" s="310"/>
      <c r="C170" s="285" t="s">
        <v>923</v>
      </c>
      <c r="D170" s="285"/>
      <c r="E170" s="285"/>
      <c r="F170" s="308" t="s">
        <v>874</v>
      </c>
      <c r="G170" s="285"/>
      <c r="H170" s="285" t="s">
        <v>924</v>
      </c>
      <c r="I170" s="285" t="s">
        <v>876</v>
      </c>
      <c r="J170" s="285" t="s">
        <v>925</v>
      </c>
      <c r="K170" s="333"/>
    </row>
    <row r="171" s="1" customFormat="1" ht="15" customHeight="1">
      <c r="B171" s="310"/>
      <c r="C171" s="285" t="s">
        <v>822</v>
      </c>
      <c r="D171" s="285"/>
      <c r="E171" s="285"/>
      <c r="F171" s="308" t="s">
        <v>874</v>
      </c>
      <c r="G171" s="285"/>
      <c r="H171" s="285" t="s">
        <v>941</v>
      </c>
      <c r="I171" s="285" t="s">
        <v>876</v>
      </c>
      <c r="J171" s="285" t="s">
        <v>925</v>
      </c>
      <c r="K171" s="333"/>
    </row>
    <row r="172" s="1" customFormat="1" ht="15" customHeight="1">
      <c r="B172" s="310"/>
      <c r="C172" s="285" t="s">
        <v>879</v>
      </c>
      <c r="D172" s="285"/>
      <c r="E172" s="285"/>
      <c r="F172" s="308" t="s">
        <v>880</v>
      </c>
      <c r="G172" s="285"/>
      <c r="H172" s="285" t="s">
        <v>941</v>
      </c>
      <c r="I172" s="285" t="s">
        <v>876</v>
      </c>
      <c r="J172" s="285">
        <v>50</v>
      </c>
      <c r="K172" s="333"/>
    </row>
    <row r="173" s="1" customFormat="1" ht="15" customHeight="1">
      <c r="B173" s="310"/>
      <c r="C173" s="285" t="s">
        <v>882</v>
      </c>
      <c r="D173" s="285"/>
      <c r="E173" s="285"/>
      <c r="F173" s="308" t="s">
        <v>874</v>
      </c>
      <c r="G173" s="285"/>
      <c r="H173" s="285" t="s">
        <v>941</v>
      </c>
      <c r="I173" s="285" t="s">
        <v>884</v>
      </c>
      <c r="J173" s="285"/>
      <c r="K173" s="333"/>
    </row>
    <row r="174" s="1" customFormat="1" ht="15" customHeight="1">
      <c r="B174" s="310"/>
      <c r="C174" s="285" t="s">
        <v>893</v>
      </c>
      <c r="D174" s="285"/>
      <c r="E174" s="285"/>
      <c r="F174" s="308" t="s">
        <v>880</v>
      </c>
      <c r="G174" s="285"/>
      <c r="H174" s="285" t="s">
        <v>941</v>
      </c>
      <c r="I174" s="285" t="s">
        <v>876</v>
      </c>
      <c r="J174" s="285">
        <v>50</v>
      </c>
      <c r="K174" s="333"/>
    </row>
    <row r="175" s="1" customFormat="1" ht="15" customHeight="1">
      <c r="B175" s="310"/>
      <c r="C175" s="285" t="s">
        <v>901</v>
      </c>
      <c r="D175" s="285"/>
      <c r="E175" s="285"/>
      <c r="F175" s="308" t="s">
        <v>880</v>
      </c>
      <c r="G175" s="285"/>
      <c r="H175" s="285" t="s">
        <v>941</v>
      </c>
      <c r="I175" s="285" t="s">
        <v>876</v>
      </c>
      <c r="J175" s="285">
        <v>50</v>
      </c>
      <c r="K175" s="333"/>
    </row>
    <row r="176" s="1" customFormat="1" ht="15" customHeight="1">
      <c r="B176" s="310"/>
      <c r="C176" s="285" t="s">
        <v>899</v>
      </c>
      <c r="D176" s="285"/>
      <c r="E176" s="285"/>
      <c r="F176" s="308" t="s">
        <v>880</v>
      </c>
      <c r="G176" s="285"/>
      <c r="H176" s="285" t="s">
        <v>941</v>
      </c>
      <c r="I176" s="285" t="s">
        <v>876</v>
      </c>
      <c r="J176" s="285">
        <v>50</v>
      </c>
      <c r="K176" s="333"/>
    </row>
    <row r="177" s="1" customFormat="1" ht="15" customHeight="1">
      <c r="B177" s="310"/>
      <c r="C177" s="285" t="s">
        <v>104</v>
      </c>
      <c r="D177" s="285"/>
      <c r="E177" s="285"/>
      <c r="F177" s="308" t="s">
        <v>874</v>
      </c>
      <c r="G177" s="285"/>
      <c r="H177" s="285" t="s">
        <v>942</v>
      </c>
      <c r="I177" s="285" t="s">
        <v>943</v>
      </c>
      <c r="J177" s="285"/>
      <c r="K177" s="333"/>
    </row>
    <row r="178" s="1" customFormat="1" ht="15" customHeight="1">
      <c r="B178" s="310"/>
      <c r="C178" s="285" t="s">
        <v>54</v>
      </c>
      <c r="D178" s="285"/>
      <c r="E178" s="285"/>
      <c r="F178" s="308" t="s">
        <v>874</v>
      </c>
      <c r="G178" s="285"/>
      <c r="H178" s="285" t="s">
        <v>944</v>
      </c>
      <c r="I178" s="285" t="s">
        <v>945</v>
      </c>
      <c r="J178" s="285">
        <v>1</v>
      </c>
      <c r="K178" s="333"/>
    </row>
    <row r="179" s="1" customFormat="1" ht="15" customHeight="1">
      <c r="B179" s="310"/>
      <c r="C179" s="285" t="s">
        <v>50</v>
      </c>
      <c r="D179" s="285"/>
      <c r="E179" s="285"/>
      <c r="F179" s="308" t="s">
        <v>874</v>
      </c>
      <c r="G179" s="285"/>
      <c r="H179" s="285" t="s">
        <v>946</v>
      </c>
      <c r="I179" s="285" t="s">
        <v>876</v>
      </c>
      <c r="J179" s="285">
        <v>20</v>
      </c>
      <c r="K179" s="333"/>
    </row>
    <row r="180" s="1" customFormat="1" ht="15" customHeight="1">
      <c r="B180" s="310"/>
      <c r="C180" s="285" t="s">
        <v>51</v>
      </c>
      <c r="D180" s="285"/>
      <c r="E180" s="285"/>
      <c r="F180" s="308" t="s">
        <v>874</v>
      </c>
      <c r="G180" s="285"/>
      <c r="H180" s="285" t="s">
        <v>947</v>
      </c>
      <c r="I180" s="285" t="s">
        <v>876</v>
      </c>
      <c r="J180" s="285">
        <v>255</v>
      </c>
      <c r="K180" s="333"/>
    </row>
    <row r="181" s="1" customFormat="1" ht="15" customHeight="1">
      <c r="B181" s="310"/>
      <c r="C181" s="285" t="s">
        <v>105</v>
      </c>
      <c r="D181" s="285"/>
      <c r="E181" s="285"/>
      <c r="F181" s="308" t="s">
        <v>874</v>
      </c>
      <c r="G181" s="285"/>
      <c r="H181" s="285" t="s">
        <v>838</v>
      </c>
      <c r="I181" s="285" t="s">
        <v>876</v>
      </c>
      <c r="J181" s="285">
        <v>10</v>
      </c>
      <c r="K181" s="333"/>
    </row>
    <row r="182" s="1" customFormat="1" ht="15" customHeight="1">
      <c r="B182" s="310"/>
      <c r="C182" s="285" t="s">
        <v>106</v>
      </c>
      <c r="D182" s="285"/>
      <c r="E182" s="285"/>
      <c r="F182" s="308" t="s">
        <v>874</v>
      </c>
      <c r="G182" s="285"/>
      <c r="H182" s="285" t="s">
        <v>948</v>
      </c>
      <c r="I182" s="285" t="s">
        <v>909</v>
      </c>
      <c r="J182" s="285"/>
      <c r="K182" s="333"/>
    </row>
    <row r="183" s="1" customFormat="1" ht="15" customHeight="1">
      <c r="B183" s="310"/>
      <c r="C183" s="285" t="s">
        <v>949</v>
      </c>
      <c r="D183" s="285"/>
      <c r="E183" s="285"/>
      <c r="F183" s="308" t="s">
        <v>874</v>
      </c>
      <c r="G183" s="285"/>
      <c r="H183" s="285" t="s">
        <v>950</v>
      </c>
      <c r="I183" s="285" t="s">
        <v>909</v>
      </c>
      <c r="J183" s="285"/>
      <c r="K183" s="333"/>
    </row>
    <row r="184" s="1" customFormat="1" ht="15" customHeight="1">
      <c r="B184" s="310"/>
      <c r="C184" s="285" t="s">
        <v>938</v>
      </c>
      <c r="D184" s="285"/>
      <c r="E184" s="285"/>
      <c r="F184" s="308" t="s">
        <v>874</v>
      </c>
      <c r="G184" s="285"/>
      <c r="H184" s="285" t="s">
        <v>951</v>
      </c>
      <c r="I184" s="285" t="s">
        <v>909</v>
      </c>
      <c r="J184" s="285"/>
      <c r="K184" s="333"/>
    </row>
    <row r="185" s="1" customFormat="1" ht="15" customHeight="1">
      <c r="B185" s="310"/>
      <c r="C185" s="285" t="s">
        <v>108</v>
      </c>
      <c r="D185" s="285"/>
      <c r="E185" s="285"/>
      <c r="F185" s="308" t="s">
        <v>880</v>
      </c>
      <c r="G185" s="285"/>
      <c r="H185" s="285" t="s">
        <v>952</v>
      </c>
      <c r="I185" s="285" t="s">
        <v>876</v>
      </c>
      <c r="J185" s="285">
        <v>50</v>
      </c>
      <c r="K185" s="333"/>
    </row>
    <row r="186" s="1" customFormat="1" ht="15" customHeight="1">
      <c r="B186" s="310"/>
      <c r="C186" s="285" t="s">
        <v>953</v>
      </c>
      <c r="D186" s="285"/>
      <c r="E186" s="285"/>
      <c r="F186" s="308" t="s">
        <v>880</v>
      </c>
      <c r="G186" s="285"/>
      <c r="H186" s="285" t="s">
        <v>954</v>
      </c>
      <c r="I186" s="285" t="s">
        <v>955</v>
      </c>
      <c r="J186" s="285"/>
      <c r="K186" s="333"/>
    </row>
    <row r="187" s="1" customFormat="1" ht="15" customHeight="1">
      <c r="B187" s="310"/>
      <c r="C187" s="285" t="s">
        <v>956</v>
      </c>
      <c r="D187" s="285"/>
      <c r="E187" s="285"/>
      <c r="F187" s="308" t="s">
        <v>880</v>
      </c>
      <c r="G187" s="285"/>
      <c r="H187" s="285" t="s">
        <v>957</v>
      </c>
      <c r="I187" s="285" t="s">
        <v>955</v>
      </c>
      <c r="J187" s="285"/>
      <c r="K187" s="333"/>
    </row>
    <row r="188" s="1" customFormat="1" ht="15" customHeight="1">
      <c r="B188" s="310"/>
      <c r="C188" s="285" t="s">
        <v>958</v>
      </c>
      <c r="D188" s="285"/>
      <c r="E188" s="285"/>
      <c r="F188" s="308" t="s">
        <v>880</v>
      </c>
      <c r="G188" s="285"/>
      <c r="H188" s="285" t="s">
        <v>959</v>
      </c>
      <c r="I188" s="285" t="s">
        <v>955</v>
      </c>
      <c r="J188" s="285"/>
      <c r="K188" s="333"/>
    </row>
    <row r="189" s="1" customFormat="1" ht="15" customHeight="1">
      <c r="B189" s="310"/>
      <c r="C189" s="346" t="s">
        <v>960</v>
      </c>
      <c r="D189" s="285"/>
      <c r="E189" s="285"/>
      <c r="F189" s="308" t="s">
        <v>880</v>
      </c>
      <c r="G189" s="285"/>
      <c r="H189" s="285" t="s">
        <v>961</v>
      </c>
      <c r="I189" s="285" t="s">
        <v>962</v>
      </c>
      <c r="J189" s="347" t="s">
        <v>963</v>
      </c>
      <c r="K189" s="333"/>
    </row>
    <row r="190" s="16" customFormat="1" ht="15" customHeight="1">
      <c r="B190" s="348"/>
      <c r="C190" s="349" t="s">
        <v>964</v>
      </c>
      <c r="D190" s="350"/>
      <c r="E190" s="350"/>
      <c r="F190" s="351" t="s">
        <v>880</v>
      </c>
      <c r="G190" s="350"/>
      <c r="H190" s="350" t="s">
        <v>965</v>
      </c>
      <c r="I190" s="350" t="s">
        <v>962</v>
      </c>
      <c r="J190" s="352" t="s">
        <v>963</v>
      </c>
      <c r="K190" s="353"/>
    </row>
    <row r="191" s="1" customFormat="1" ht="15" customHeight="1">
      <c r="B191" s="310"/>
      <c r="C191" s="346" t="s">
        <v>39</v>
      </c>
      <c r="D191" s="285"/>
      <c r="E191" s="285"/>
      <c r="F191" s="308" t="s">
        <v>874</v>
      </c>
      <c r="G191" s="285"/>
      <c r="H191" s="282" t="s">
        <v>966</v>
      </c>
      <c r="I191" s="285" t="s">
        <v>967</v>
      </c>
      <c r="J191" s="285"/>
      <c r="K191" s="333"/>
    </row>
    <row r="192" s="1" customFormat="1" ht="15" customHeight="1">
      <c r="B192" s="310"/>
      <c r="C192" s="346" t="s">
        <v>968</v>
      </c>
      <c r="D192" s="285"/>
      <c r="E192" s="285"/>
      <c r="F192" s="308" t="s">
        <v>874</v>
      </c>
      <c r="G192" s="285"/>
      <c r="H192" s="285" t="s">
        <v>969</v>
      </c>
      <c r="I192" s="285" t="s">
        <v>909</v>
      </c>
      <c r="J192" s="285"/>
      <c r="K192" s="333"/>
    </row>
    <row r="193" s="1" customFormat="1" ht="15" customHeight="1">
      <c r="B193" s="310"/>
      <c r="C193" s="346" t="s">
        <v>970</v>
      </c>
      <c r="D193" s="285"/>
      <c r="E193" s="285"/>
      <c r="F193" s="308" t="s">
        <v>874</v>
      </c>
      <c r="G193" s="285"/>
      <c r="H193" s="285" t="s">
        <v>971</v>
      </c>
      <c r="I193" s="285" t="s">
        <v>909</v>
      </c>
      <c r="J193" s="285"/>
      <c r="K193" s="333"/>
    </row>
    <row r="194" s="1" customFormat="1" ht="15" customHeight="1">
      <c r="B194" s="310"/>
      <c r="C194" s="346" t="s">
        <v>972</v>
      </c>
      <c r="D194" s="285"/>
      <c r="E194" s="285"/>
      <c r="F194" s="308" t="s">
        <v>880</v>
      </c>
      <c r="G194" s="285"/>
      <c r="H194" s="285" t="s">
        <v>973</v>
      </c>
      <c r="I194" s="285" t="s">
        <v>909</v>
      </c>
      <c r="J194" s="285"/>
      <c r="K194" s="333"/>
    </row>
    <row r="195" s="1" customFormat="1" ht="15" customHeight="1">
      <c r="B195" s="339"/>
      <c r="C195" s="354"/>
      <c r="D195" s="319"/>
      <c r="E195" s="319"/>
      <c r="F195" s="319"/>
      <c r="G195" s="319"/>
      <c r="H195" s="319"/>
      <c r="I195" s="319"/>
      <c r="J195" s="319"/>
      <c r="K195" s="340"/>
    </row>
    <row r="196" s="1" customFormat="1" ht="18.75" customHeight="1">
      <c r="B196" s="321"/>
      <c r="C196" s="331"/>
      <c r="D196" s="331"/>
      <c r="E196" s="331"/>
      <c r="F196" s="341"/>
      <c r="G196" s="331"/>
      <c r="H196" s="331"/>
      <c r="I196" s="331"/>
      <c r="J196" s="331"/>
      <c r="K196" s="321"/>
    </row>
    <row r="197" s="1" customFormat="1" ht="18.75" customHeight="1">
      <c r="B197" s="321"/>
      <c r="C197" s="331"/>
      <c r="D197" s="331"/>
      <c r="E197" s="331"/>
      <c r="F197" s="341"/>
      <c r="G197" s="331"/>
      <c r="H197" s="331"/>
      <c r="I197" s="331"/>
      <c r="J197" s="331"/>
      <c r="K197" s="321"/>
    </row>
    <row r="198" s="1" customFormat="1" ht="18.75" customHeight="1">
      <c r="B198" s="293"/>
      <c r="C198" s="293"/>
      <c r="D198" s="293"/>
      <c r="E198" s="293"/>
      <c r="F198" s="293"/>
      <c r="G198" s="293"/>
      <c r="H198" s="293"/>
      <c r="I198" s="293"/>
      <c r="J198" s="293"/>
      <c r="K198" s="293"/>
    </row>
    <row r="199" s="1" customFormat="1" ht="13.5">
      <c r="B199" s="272"/>
      <c r="C199" s="273"/>
      <c r="D199" s="273"/>
      <c r="E199" s="273"/>
      <c r="F199" s="273"/>
      <c r="G199" s="273"/>
      <c r="H199" s="273"/>
      <c r="I199" s="273"/>
      <c r="J199" s="273"/>
      <c r="K199" s="274"/>
    </row>
    <row r="200" s="1" customFormat="1" ht="21">
      <c r="B200" s="275"/>
      <c r="C200" s="276" t="s">
        <v>974</v>
      </c>
      <c r="D200" s="276"/>
      <c r="E200" s="276"/>
      <c r="F200" s="276"/>
      <c r="G200" s="276"/>
      <c r="H200" s="276"/>
      <c r="I200" s="276"/>
      <c r="J200" s="276"/>
      <c r="K200" s="277"/>
    </row>
    <row r="201" s="1" customFormat="1" ht="25.5" customHeight="1">
      <c r="B201" s="275"/>
      <c r="C201" s="355" t="s">
        <v>975</v>
      </c>
      <c r="D201" s="355"/>
      <c r="E201" s="355"/>
      <c r="F201" s="355" t="s">
        <v>976</v>
      </c>
      <c r="G201" s="356"/>
      <c r="H201" s="355" t="s">
        <v>977</v>
      </c>
      <c r="I201" s="355"/>
      <c r="J201" s="355"/>
      <c r="K201" s="277"/>
    </row>
    <row r="202" s="1" customFormat="1" ht="5.25" customHeight="1">
      <c r="B202" s="310"/>
      <c r="C202" s="305"/>
      <c r="D202" s="305"/>
      <c r="E202" s="305"/>
      <c r="F202" s="305"/>
      <c r="G202" s="331"/>
      <c r="H202" s="305"/>
      <c r="I202" s="305"/>
      <c r="J202" s="305"/>
      <c r="K202" s="333"/>
    </row>
    <row r="203" s="1" customFormat="1" ht="15" customHeight="1">
      <c r="B203" s="310"/>
      <c r="C203" s="285" t="s">
        <v>967</v>
      </c>
      <c r="D203" s="285"/>
      <c r="E203" s="285"/>
      <c r="F203" s="308" t="s">
        <v>40</v>
      </c>
      <c r="G203" s="285"/>
      <c r="H203" s="285" t="s">
        <v>978</v>
      </c>
      <c r="I203" s="285"/>
      <c r="J203" s="285"/>
      <c r="K203" s="333"/>
    </row>
    <row r="204" s="1" customFormat="1" ht="15" customHeight="1">
      <c r="B204" s="310"/>
      <c r="C204" s="285"/>
      <c r="D204" s="285"/>
      <c r="E204" s="285"/>
      <c r="F204" s="308" t="s">
        <v>41</v>
      </c>
      <c r="G204" s="285"/>
      <c r="H204" s="285" t="s">
        <v>979</v>
      </c>
      <c r="I204" s="285"/>
      <c r="J204" s="285"/>
      <c r="K204" s="333"/>
    </row>
    <row r="205" s="1" customFormat="1" ht="15" customHeight="1">
      <c r="B205" s="310"/>
      <c r="C205" s="285"/>
      <c r="D205" s="285"/>
      <c r="E205" s="285"/>
      <c r="F205" s="308" t="s">
        <v>44</v>
      </c>
      <c r="G205" s="285"/>
      <c r="H205" s="285" t="s">
        <v>980</v>
      </c>
      <c r="I205" s="285"/>
      <c r="J205" s="285"/>
      <c r="K205" s="333"/>
    </row>
    <row r="206" s="1" customFormat="1" ht="15" customHeight="1">
      <c r="B206" s="310"/>
      <c r="C206" s="285"/>
      <c r="D206" s="285"/>
      <c r="E206" s="285"/>
      <c r="F206" s="308" t="s">
        <v>42</v>
      </c>
      <c r="G206" s="285"/>
      <c r="H206" s="285" t="s">
        <v>981</v>
      </c>
      <c r="I206" s="285"/>
      <c r="J206" s="285"/>
      <c r="K206" s="333"/>
    </row>
    <row r="207" s="1" customFormat="1" ht="15" customHeight="1">
      <c r="B207" s="310"/>
      <c r="C207" s="285"/>
      <c r="D207" s="285"/>
      <c r="E207" s="285"/>
      <c r="F207" s="308" t="s">
        <v>43</v>
      </c>
      <c r="G207" s="285"/>
      <c r="H207" s="285" t="s">
        <v>982</v>
      </c>
      <c r="I207" s="285"/>
      <c r="J207" s="285"/>
      <c r="K207" s="333"/>
    </row>
    <row r="208" s="1" customFormat="1" ht="15" customHeight="1">
      <c r="B208" s="310"/>
      <c r="C208" s="285"/>
      <c r="D208" s="285"/>
      <c r="E208" s="285"/>
      <c r="F208" s="308"/>
      <c r="G208" s="285"/>
      <c r="H208" s="285"/>
      <c r="I208" s="285"/>
      <c r="J208" s="285"/>
      <c r="K208" s="333"/>
    </row>
    <row r="209" s="1" customFormat="1" ht="15" customHeight="1">
      <c r="B209" s="310"/>
      <c r="C209" s="285" t="s">
        <v>921</v>
      </c>
      <c r="D209" s="285"/>
      <c r="E209" s="285"/>
      <c r="F209" s="308" t="s">
        <v>76</v>
      </c>
      <c r="G209" s="285"/>
      <c r="H209" s="285" t="s">
        <v>983</v>
      </c>
      <c r="I209" s="285"/>
      <c r="J209" s="285"/>
      <c r="K209" s="333"/>
    </row>
    <row r="210" s="1" customFormat="1" ht="15" customHeight="1">
      <c r="B210" s="310"/>
      <c r="C210" s="285"/>
      <c r="D210" s="285"/>
      <c r="E210" s="285"/>
      <c r="F210" s="308" t="s">
        <v>816</v>
      </c>
      <c r="G210" s="285"/>
      <c r="H210" s="285" t="s">
        <v>817</v>
      </c>
      <c r="I210" s="285"/>
      <c r="J210" s="285"/>
      <c r="K210" s="333"/>
    </row>
    <row r="211" s="1" customFormat="1" ht="15" customHeight="1">
      <c r="B211" s="310"/>
      <c r="C211" s="285"/>
      <c r="D211" s="285"/>
      <c r="E211" s="285"/>
      <c r="F211" s="308" t="s">
        <v>814</v>
      </c>
      <c r="G211" s="285"/>
      <c r="H211" s="285" t="s">
        <v>984</v>
      </c>
      <c r="I211" s="285"/>
      <c r="J211" s="285"/>
      <c r="K211" s="333"/>
    </row>
    <row r="212" s="1" customFormat="1" ht="15" customHeight="1">
      <c r="B212" s="357"/>
      <c r="C212" s="285"/>
      <c r="D212" s="285"/>
      <c r="E212" s="285"/>
      <c r="F212" s="308" t="s">
        <v>818</v>
      </c>
      <c r="G212" s="346"/>
      <c r="H212" s="337" t="s">
        <v>819</v>
      </c>
      <c r="I212" s="337"/>
      <c r="J212" s="337"/>
      <c r="K212" s="358"/>
    </row>
    <row r="213" s="1" customFormat="1" ht="15" customHeight="1">
      <c r="B213" s="357"/>
      <c r="C213" s="285"/>
      <c r="D213" s="285"/>
      <c r="E213" s="285"/>
      <c r="F213" s="308" t="s">
        <v>820</v>
      </c>
      <c r="G213" s="346"/>
      <c r="H213" s="337" t="s">
        <v>985</v>
      </c>
      <c r="I213" s="337"/>
      <c r="J213" s="337"/>
      <c r="K213" s="358"/>
    </row>
    <row r="214" s="1" customFormat="1" ht="15" customHeight="1">
      <c r="B214" s="357"/>
      <c r="C214" s="285"/>
      <c r="D214" s="285"/>
      <c r="E214" s="285"/>
      <c r="F214" s="308"/>
      <c r="G214" s="346"/>
      <c r="H214" s="337"/>
      <c r="I214" s="337"/>
      <c r="J214" s="337"/>
      <c r="K214" s="358"/>
    </row>
    <row r="215" s="1" customFormat="1" ht="15" customHeight="1">
      <c r="B215" s="357"/>
      <c r="C215" s="285" t="s">
        <v>945</v>
      </c>
      <c r="D215" s="285"/>
      <c r="E215" s="285"/>
      <c r="F215" s="308">
        <v>1</v>
      </c>
      <c r="G215" s="346"/>
      <c r="H215" s="337" t="s">
        <v>986</v>
      </c>
      <c r="I215" s="337"/>
      <c r="J215" s="337"/>
      <c r="K215" s="358"/>
    </row>
    <row r="216" s="1" customFormat="1" ht="15" customHeight="1">
      <c r="B216" s="357"/>
      <c r="C216" s="285"/>
      <c r="D216" s="285"/>
      <c r="E216" s="285"/>
      <c r="F216" s="308">
        <v>2</v>
      </c>
      <c r="G216" s="346"/>
      <c r="H216" s="337" t="s">
        <v>987</v>
      </c>
      <c r="I216" s="337"/>
      <c r="J216" s="337"/>
      <c r="K216" s="358"/>
    </row>
    <row r="217" s="1" customFormat="1" ht="15" customHeight="1">
      <c r="B217" s="357"/>
      <c r="C217" s="285"/>
      <c r="D217" s="285"/>
      <c r="E217" s="285"/>
      <c r="F217" s="308">
        <v>3</v>
      </c>
      <c r="G217" s="346"/>
      <c r="H217" s="337" t="s">
        <v>988</v>
      </c>
      <c r="I217" s="337"/>
      <c r="J217" s="337"/>
      <c r="K217" s="358"/>
    </row>
    <row r="218" s="1" customFormat="1" ht="15" customHeight="1">
      <c r="B218" s="357"/>
      <c r="C218" s="285"/>
      <c r="D218" s="285"/>
      <c r="E218" s="285"/>
      <c r="F218" s="308">
        <v>4</v>
      </c>
      <c r="G218" s="346"/>
      <c r="H218" s="337" t="s">
        <v>989</v>
      </c>
      <c r="I218" s="337"/>
      <c r="J218" s="337"/>
      <c r="K218" s="358"/>
    </row>
    <row r="219" s="1" customFormat="1" ht="12.75" customHeight="1">
      <c r="B219" s="359"/>
      <c r="C219" s="360"/>
      <c r="D219" s="360"/>
      <c r="E219" s="360"/>
      <c r="F219" s="360"/>
      <c r="G219" s="360"/>
      <c r="H219" s="360"/>
      <c r="I219" s="360"/>
      <c r="J219" s="360"/>
      <c r="K219" s="36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Neugebauer Tomáš, Ing. arch.</dc:creator>
  <cp:lastModifiedBy>Neugebauer Tomáš, Ing. arch.</cp:lastModifiedBy>
  <dcterms:created xsi:type="dcterms:W3CDTF">2025-06-02T15:22:17Z</dcterms:created>
  <dcterms:modified xsi:type="dcterms:W3CDTF">2025-06-02T15:22:22Z</dcterms:modified>
</cp:coreProperties>
</file>