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2a - Zařízení výrobce ..." sheetId="2" r:id="rId2"/>
    <sheet name="PS02b - Hodinové sazby" sheetId="3" r:id="rId3"/>
    <sheet name="PS02c - Náhradní díly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'PS02a - Zařízení výrobce ...'!$C$80:$K$134</definedName>
    <definedName name="_xlnm.Print_Area" localSheetId="1">'PS02a - Zařízení výrobce ...'!$C$4:$J$39,'PS02a - Zařízení výrobce ...'!$C$45:$J$62,'PS02a - Zařízení výrobce ...'!$C$68:$K$134</definedName>
    <definedName name="_xlnm.Print_Titles" localSheetId="1">'PS02a - Zařízení výrobce ...'!$80:$80</definedName>
    <definedName name="_xlnm._FilterDatabase" localSheetId="2" hidden="1">'PS02b - Hodinové sazby'!$C$81:$K$94</definedName>
    <definedName name="_xlnm.Print_Area" localSheetId="2">'PS02b - Hodinové sazby'!$C$4:$J$39,'PS02b - Hodinové sazby'!$C$45:$J$63,'PS02b - Hodinové sazby'!$C$69:$K$94</definedName>
    <definedName name="_xlnm.Print_Titles" localSheetId="2">'PS02b - Hodinové sazby'!$81:$81</definedName>
    <definedName name="_xlnm._FilterDatabase" localSheetId="3" hidden="1">'PS02c - Náhradní díly'!$C$83:$K$242</definedName>
    <definedName name="_xlnm.Print_Area" localSheetId="3">'PS02c - Náhradní díly'!$C$4:$J$39,'PS02c - Náhradní díly'!$C$45:$J$65,'PS02c - Náhradní díly'!$C$71:$K$242</definedName>
    <definedName name="_xlnm.Print_Titles" localSheetId="3">'PS02c - Náhradní díly'!$83:$83</definedName>
  </definedNames>
  <calcPr/>
</workbook>
</file>

<file path=xl/calcChain.xml><?xml version="1.0" encoding="utf-8"?>
<calcChain xmlns="http://schemas.openxmlformats.org/spreadsheetml/2006/main">
  <c i="4" l="1" r="T178"/>
  <c r="J37"/>
  <c r="J36"/>
  <c i="1" r="AY57"/>
  <c i="4" r="J35"/>
  <c i="1" r="AX57"/>
  <c i="4" r="BI240"/>
  <c r="BH240"/>
  <c r="BG240"/>
  <c r="BF240"/>
  <c r="T240"/>
  <c r="R240"/>
  <c r="P240"/>
  <c r="BI237"/>
  <c r="BH237"/>
  <c r="BG237"/>
  <c r="BF237"/>
  <c r="T237"/>
  <c r="T236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F80"/>
  <c r="F78"/>
  <c r="E76"/>
  <c r="J55"/>
  <c r="F54"/>
  <c r="F52"/>
  <c r="E50"/>
  <c r="J21"/>
  <c r="E21"/>
  <c r="J54"/>
  <c r="J20"/>
  <c r="J18"/>
  <c r="E18"/>
  <c r="F55"/>
  <c r="J17"/>
  <c r="J12"/>
  <c r="J78"/>
  <c r="E7"/>
  <c r="E74"/>
  <c i="1" r="AY56"/>
  <c i="3" r="J37"/>
  <c r="J36"/>
  <c r="J35"/>
  <c i="1" r="AX56"/>
  <c i="3" r="BI92"/>
  <c r="BH92"/>
  <c r="BG92"/>
  <c r="BF92"/>
  <c r="T92"/>
  <c r="T91"/>
  <c r="T90"/>
  <c r="R92"/>
  <c r="R91"/>
  <c r="R90"/>
  <c r="P92"/>
  <c r="P91"/>
  <c r="P90"/>
  <c r="BI87"/>
  <c r="BH87"/>
  <c r="BG87"/>
  <c r="BF87"/>
  <c r="T87"/>
  <c r="R87"/>
  <c r="P87"/>
  <c r="BI84"/>
  <c r="BH84"/>
  <c r="BG84"/>
  <c r="BF84"/>
  <c r="T84"/>
  <c r="R84"/>
  <c r="P84"/>
  <c r="J79"/>
  <c r="F78"/>
  <c r="F76"/>
  <c r="E74"/>
  <c r="J55"/>
  <c r="F54"/>
  <c r="F52"/>
  <c r="E50"/>
  <c r="J21"/>
  <c r="E21"/>
  <c r="J78"/>
  <c r="J20"/>
  <c r="J18"/>
  <c r="E18"/>
  <c r="F79"/>
  <c r="J17"/>
  <c r="J12"/>
  <c r="J52"/>
  <c r="E7"/>
  <c r="E48"/>
  <c i="2" r="J37"/>
  <c r="J36"/>
  <c i="1" r="AY55"/>
  <c i="2" r="J35"/>
  <c i="1" r="AX55"/>
  <c i="2"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BI123"/>
  <c r="BH123"/>
  <c r="BF123"/>
  <c r="BE123"/>
  <c r="T123"/>
  <c r="R123"/>
  <c r="P123"/>
  <c r="BI120"/>
  <c r="BH120"/>
  <c r="BF120"/>
  <c r="BE120"/>
  <c r="T120"/>
  <c r="R120"/>
  <c r="P120"/>
  <c r="BI117"/>
  <c r="BH117"/>
  <c r="BF117"/>
  <c r="BE117"/>
  <c r="T117"/>
  <c r="R117"/>
  <c r="P117"/>
  <c r="BI114"/>
  <c r="BH114"/>
  <c r="BF114"/>
  <c r="BE114"/>
  <c r="T114"/>
  <c r="R114"/>
  <c r="P114"/>
  <c r="BI111"/>
  <c r="BH111"/>
  <c r="BF111"/>
  <c r="BE111"/>
  <c r="T111"/>
  <c r="R111"/>
  <c r="P111"/>
  <c r="BI108"/>
  <c r="BH108"/>
  <c r="BF108"/>
  <c r="BE108"/>
  <c r="T108"/>
  <c r="R108"/>
  <c r="P108"/>
  <c r="BI105"/>
  <c r="BH105"/>
  <c r="BF105"/>
  <c r="BE105"/>
  <c r="T105"/>
  <c r="R105"/>
  <c r="P105"/>
  <c r="BI102"/>
  <c r="BH102"/>
  <c r="BF102"/>
  <c r="BE102"/>
  <c r="T102"/>
  <c r="R102"/>
  <c r="P102"/>
  <c r="BI99"/>
  <c r="BH99"/>
  <c r="BF99"/>
  <c r="BE99"/>
  <c r="T99"/>
  <c r="R99"/>
  <c r="P99"/>
  <c r="BI96"/>
  <c r="BH96"/>
  <c r="BF96"/>
  <c r="BE96"/>
  <c r="T96"/>
  <c r="R96"/>
  <c r="P96"/>
  <c r="BI93"/>
  <c r="BH93"/>
  <c r="BF93"/>
  <c r="BE93"/>
  <c r="T93"/>
  <c r="R93"/>
  <c r="P93"/>
  <c r="BI90"/>
  <c r="BH90"/>
  <c r="BF90"/>
  <c r="BE90"/>
  <c r="T90"/>
  <c r="R90"/>
  <c r="P90"/>
  <c r="BI87"/>
  <c r="BH87"/>
  <c r="BF87"/>
  <c r="BE87"/>
  <c r="T87"/>
  <c r="R87"/>
  <c r="P87"/>
  <c r="BI84"/>
  <c r="BH84"/>
  <c r="BF84"/>
  <c r="BE84"/>
  <c r="T84"/>
  <c r="R84"/>
  <c r="P84"/>
  <c r="J78"/>
  <c r="F77"/>
  <c r="F75"/>
  <c r="E73"/>
  <c r="J55"/>
  <c r="F54"/>
  <c r="F52"/>
  <c r="E50"/>
  <c r="J21"/>
  <c r="E21"/>
  <c r="J54"/>
  <c r="J20"/>
  <c r="J18"/>
  <c r="E18"/>
  <c r="F78"/>
  <c r="J17"/>
  <c r="J12"/>
  <c r="J52"/>
  <c r="E7"/>
  <c r="E71"/>
  <c i="1" r="L50"/>
  <c r="AM50"/>
  <c r="AM49"/>
  <c r="L49"/>
  <c r="AM47"/>
  <c r="L47"/>
  <c r="L45"/>
  <c r="L44"/>
  <c i="4" r="J160"/>
  <c r="BK156"/>
  <c r="J176"/>
  <c i="2" r="BK129"/>
  <c r="BK105"/>
  <c r="J111"/>
  <c r="J96"/>
  <c r="J93"/>
  <c i="3" r="BK84"/>
  <c i="4" r="BK146"/>
  <c r="J111"/>
  <c r="BK237"/>
  <c r="J218"/>
  <c r="J205"/>
  <c r="BK121"/>
  <c r="J168"/>
  <c r="BK227"/>
  <c r="J119"/>
  <c r="BK176"/>
  <c r="BK119"/>
  <c i="2" r="BK132"/>
  <c r="BK111"/>
  <c r="BK114"/>
  <c r="J108"/>
  <c r="BK84"/>
  <c i="3" r="J92"/>
  <c i="4" r="J184"/>
  <c r="J109"/>
  <c r="BK234"/>
  <c r="J164"/>
  <c r="J208"/>
  <c r="BK123"/>
  <c r="BK170"/>
  <c r="BK232"/>
  <c r="BK135"/>
  <c r="J162"/>
  <c r="J227"/>
  <c r="J216"/>
  <c r="J181"/>
  <c r="BK148"/>
  <c r="J91"/>
  <c r="J144"/>
  <c r="J237"/>
  <c r="J190"/>
  <c r="J107"/>
  <c i="2" r="J126"/>
  <c r="BK90"/>
  <c r="F34"/>
  <c i="1" r="BA55"/>
  <c i="4" r="BK129"/>
  <c r="J230"/>
  <c r="BK187"/>
  <c r="BK158"/>
  <c r="J89"/>
  <c r="J234"/>
  <c r="J154"/>
  <c r="J129"/>
  <c r="BK87"/>
  <c r="BK172"/>
  <c i="2" r="BK117"/>
  <c r="BK96"/>
  <c r="J99"/>
  <c r="BK99"/>
  <c r="F36"/>
  <c i="1" r="BC55"/>
  <c i="4" r="BK193"/>
  <c r="BK117"/>
  <c r="J135"/>
  <c r="BK196"/>
  <c r="BK181"/>
  <c r="BK154"/>
  <c r="BK89"/>
  <c r="J232"/>
  <c r="J179"/>
  <c r="BK152"/>
  <c r="BK222"/>
  <c r="BK115"/>
  <c r="BK208"/>
  <c r="BK131"/>
  <c i="2" r="J114"/>
  <c r="J132"/>
  <c r="F33"/>
  <c i="4" r="J150"/>
  <c r="J193"/>
  <c r="BK230"/>
  <c r="J170"/>
  <c r="BK168"/>
  <c r="BK97"/>
  <c i="2" r="J129"/>
  <c r="BK108"/>
  <c r="F37"/>
  <c i="4" r="J95"/>
  <c r="J152"/>
  <c r="BK139"/>
  <c r="J103"/>
  <c r="BK127"/>
  <c r="J213"/>
  <c r="BK141"/>
  <c r="BK160"/>
  <c r="J87"/>
  <c r="BK162"/>
  <c r="BK164"/>
  <c r="J200"/>
  <c r="J105"/>
  <c r="BK205"/>
  <c r="BK125"/>
  <c i="2" r="BK126"/>
  <c r="BK102"/>
  <c r="J120"/>
  <c r="J102"/>
  <c r="J90"/>
  <c i="3" r="BK92"/>
  <c i="4" r="J166"/>
  <c r="BK137"/>
  <c r="BK101"/>
  <c r="J220"/>
  <c r="BK107"/>
  <c r="BK190"/>
  <c r="J97"/>
  <c r="J141"/>
  <c r="BK200"/>
  <c r="BK109"/>
  <c r="J156"/>
  <c r="BK111"/>
  <c r="J198"/>
  <c r="J174"/>
  <c r="J131"/>
  <c r="J187"/>
  <c r="J101"/>
  <c r="J203"/>
  <c r="BK95"/>
  <c i="2" r="J123"/>
  <c r="BK93"/>
  <c r="J105"/>
  <c r="J33"/>
  <c i="4" r="J222"/>
  <c r="BK211"/>
  <c r="J125"/>
  <c r="J146"/>
  <c r="J224"/>
  <c r="BK203"/>
  <c r="BK166"/>
  <c r="J121"/>
  <c r="J113"/>
  <c r="J211"/>
  <c r="BK213"/>
  <c r="BK150"/>
  <c r="BK198"/>
  <c r="BK113"/>
  <c r="BK216"/>
  <c r="BK133"/>
  <c r="J99"/>
  <c i="2" r="BK120"/>
  <c r="J117"/>
  <c r="J87"/>
  <c r="BK87"/>
  <c i="3" r="J84"/>
  <c r="J87"/>
  <c i="4" r="J139"/>
  <c r="J93"/>
  <c r="J117"/>
  <c r="J137"/>
  <c r="J240"/>
  <c r="BK184"/>
  <c r="BK179"/>
  <c r="J123"/>
  <c r="BK91"/>
  <c r="BK218"/>
  <c r="BK93"/>
  <c r="BK103"/>
  <c r="J196"/>
  <c i="2" r="BK123"/>
  <c r="J84"/>
  <c i="1" r="AS54"/>
  <c i="3" r="BK87"/>
  <c i="4" r="J148"/>
  <c r="J115"/>
  <c r="BK224"/>
  <c r="BK105"/>
  <c r="J133"/>
  <c r="BK174"/>
  <c r="BK99"/>
  <c r="BK144"/>
  <c r="J172"/>
  <c r="BK240"/>
  <c r="BK220"/>
  <c r="J158"/>
  <c r="J127"/>
  <c i="3" l="1" r="P83"/>
  <c r="P82"/>
  <c i="1" r="AU56"/>
  <c i="4" r="BK143"/>
  <c r="J143"/>
  <c r="J62"/>
  <c i="3" r="BK83"/>
  <c r="J83"/>
  <c r="J60"/>
  <c i="4" r="P143"/>
  <c r="R86"/>
  <c r="T143"/>
  <c r="BK178"/>
  <c r="J178"/>
  <c r="J63"/>
  <c r="BK86"/>
  <c r="J86"/>
  <c r="J61"/>
  <c r="R178"/>
  <c i="2" r="R83"/>
  <c r="R82"/>
  <c r="R81"/>
  <c i="3" r="T83"/>
  <c r="T82"/>
  <c i="4" r="T86"/>
  <c r="T85"/>
  <c r="T84"/>
  <c r="BK236"/>
  <c r="J236"/>
  <c r="J64"/>
  <c i="2" r="T83"/>
  <c r="T82"/>
  <c r="T81"/>
  <c i="3" r="R83"/>
  <c r="R82"/>
  <c i="4" r="P86"/>
  <c r="P178"/>
  <c r="P236"/>
  <c i="2" r="BK83"/>
  <c r="BK82"/>
  <c r="J82"/>
  <c r="J60"/>
  <c i="4" r="R143"/>
  <c r="R236"/>
  <c i="2" r="P83"/>
  <c r="P82"/>
  <c r="P81"/>
  <c i="1" r="AU55"/>
  <c i="3" r="BK91"/>
  <c r="J91"/>
  <c r="J62"/>
  <c i="4" r="BE91"/>
  <c r="BE115"/>
  <c r="BE127"/>
  <c r="BE135"/>
  <c r="BE162"/>
  <c r="BE166"/>
  <c r="BE181"/>
  <c r="BE218"/>
  <c r="BE227"/>
  <c r="E48"/>
  <c r="BE117"/>
  <c r="BE119"/>
  <c r="BE160"/>
  <c r="BE205"/>
  <c r="BE211"/>
  <c r="BE213"/>
  <c i="3" r="BK90"/>
  <c r="J90"/>
  <c r="J61"/>
  <c i="4" r="BE103"/>
  <c r="BE187"/>
  <c r="BE156"/>
  <c r="BE164"/>
  <c r="BE168"/>
  <c r="BE172"/>
  <c r="BE174"/>
  <c r="BE193"/>
  <c r="BE203"/>
  <c r="BE220"/>
  <c r="BE240"/>
  <c r="J52"/>
  <c r="J80"/>
  <c r="BE101"/>
  <c r="BE107"/>
  <c r="BE184"/>
  <c r="BE198"/>
  <c r="BE216"/>
  <c r="BE93"/>
  <c r="BE95"/>
  <c r="BE176"/>
  <c r="BE190"/>
  <c r="BE208"/>
  <c r="BE234"/>
  <c r="BE237"/>
  <c r="BE150"/>
  <c r="BE179"/>
  <c r="F81"/>
  <c r="BE111"/>
  <c r="BE144"/>
  <c r="BE154"/>
  <c r="BE158"/>
  <c r="BE196"/>
  <c r="BE200"/>
  <c r="BE222"/>
  <c r="BE89"/>
  <c r="BE97"/>
  <c r="BE99"/>
  <c r="BE109"/>
  <c r="BE113"/>
  <c r="BE121"/>
  <c r="BE123"/>
  <c r="BE133"/>
  <c r="BE137"/>
  <c r="BE139"/>
  <c r="BE141"/>
  <c r="BE146"/>
  <c r="BE148"/>
  <c r="BE232"/>
  <c r="BE87"/>
  <c r="BE105"/>
  <c r="BE125"/>
  <c r="BE129"/>
  <c r="BE131"/>
  <c r="BE152"/>
  <c r="BE170"/>
  <c r="BE224"/>
  <c r="BE230"/>
  <c i="3" r="E72"/>
  <c r="J76"/>
  <c r="J54"/>
  <c r="F55"/>
  <c i="2" r="BK81"/>
  <c r="J81"/>
  <c i="3" r="BE84"/>
  <c r="BE87"/>
  <c i="2" r="J83"/>
  <c r="J61"/>
  <c i="3" r="BE92"/>
  <c i="2" r="BG129"/>
  <c r="E48"/>
  <c r="F55"/>
  <c r="J75"/>
  <c r="BG87"/>
  <c r="J77"/>
  <c r="BG84"/>
  <c r="BG90"/>
  <c r="BG105"/>
  <c r="BG93"/>
  <c r="BG108"/>
  <c r="BG114"/>
  <c r="BG117"/>
  <c r="BG123"/>
  <c r="BG96"/>
  <c r="BG99"/>
  <c r="BG102"/>
  <c r="BG111"/>
  <c r="BG120"/>
  <c r="BG126"/>
  <c r="BG132"/>
  <c i="1" r="AV55"/>
  <c r="AZ55"/>
  <c r="BD55"/>
  <c i="2" r="J34"/>
  <c i="1" r="AW55"/>
  <c i="4" r="F37"/>
  <c i="1" r="BD57"/>
  <c i="3" r="F37"/>
  <c i="1" r="BD56"/>
  <c i="4" r="J34"/>
  <c i="1" r="AW57"/>
  <c i="2" r="J30"/>
  <c i="4" r="F34"/>
  <c i="1" r="BA57"/>
  <c i="3" r="F34"/>
  <c i="1" r="BA56"/>
  <c i="4" r="F35"/>
  <c i="1" r="BB57"/>
  <c i="3" r="F36"/>
  <c i="1" r="BC56"/>
  <c i="4" r="F36"/>
  <c i="1" r="BC57"/>
  <c i="3" r="J34"/>
  <c i="1" r="AW56"/>
  <c i="3" r="F35"/>
  <c i="1" r="BB56"/>
  <c i="4" l="1" r="P85"/>
  <c r="P84"/>
  <c i="1" r="AU57"/>
  <c i="4" r="R85"/>
  <c r="R84"/>
  <c r="BK85"/>
  <c r="BK84"/>
  <c r="J84"/>
  <c r="J59"/>
  <c i="3" r="BK82"/>
  <c r="J82"/>
  <c r="J59"/>
  <c i="1" r="AG55"/>
  <c i="2" r="J59"/>
  <c r="J39"/>
  <c i="1" r="AU54"/>
  <c r="BC54"/>
  <c r="W32"/>
  <c i="4" r="J33"/>
  <c i="1" r="AV57"/>
  <c r="AT57"/>
  <c r="AT55"/>
  <c i="4" r="F33"/>
  <c i="1" r="AZ57"/>
  <c r="BD54"/>
  <c r="W33"/>
  <c i="3" r="F33"/>
  <c i="1" r="AZ56"/>
  <c i="3" r="J33"/>
  <c i="1" r="AV56"/>
  <c r="AT56"/>
  <c i="2" r="F35"/>
  <c i="1" r="BB55"/>
  <c r="BB54"/>
  <c r="W31"/>
  <c r="BA54"/>
  <c r="W30"/>
  <c i="4" l="1" r="J85"/>
  <c r="J60"/>
  <c i="1" r="AN55"/>
  <c i="4" r="J30"/>
  <c i="1" r="AG57"/>
  <c r="AZ54"/>
  <c r="AV54"/>
  <c r="AK29"/>
  <c r="AW54"/>
  <c r="AK30"/>
  <c i="3" r="J30"/>
  <c i="1" r="AG56"/>
  <c r="AG54"/>
  <c r="AK26"/>
  <c r="AK35"/>
  <c r="AX54"/>
  <c r="AY54"/>
  <c i="4" l="1" r="J39"/>
  <c i="3" r="J39"/>
  <c i="1" r="AN56"/>
  <c r="AN57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<sst xmlns="http://schemas.openxmlformats.org/spreadsheetml/2006/main">
  <si>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</si>
  <si>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</si>
  <si>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</si>
  <si>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</si>
  <si>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</si>
  <si>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{1a0d2db3-aa0c-41cf-9bd5-ed80ccfe79b8}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</si>
  <si>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</si>
  <si>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</si>
  <si>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</si>
  <si>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</si>
  <si>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</si>
  <si>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</si>
  <si>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</si>
  <si>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</si>
  <si>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2025_003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</si>
  <si>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</si>
  <si>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</si>
  <si>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Servis a opravy výtahů a eskalátorů OŘ UNL 2025 - 2029</t>
  </si>
  <si>
    <t>KSO:</t>
  </si>
  <si>
    <t/>
  </si>
  <si>
    <t>CC-CZ:</t>
  </si>
  <si>
    <t>Místo:</t>
  </si>
  <si>
    <t xml:space="preserve"> </t>
  </si>
  <si>
    <t>Datum:</t>
  </si>
  <si>
    <t>14. 1. 2025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</si>
  <si>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</si>
  <si>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</si>
  <si>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</si>
  <si>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</si>
  <si>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</si>
  <si>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</si>
  <si>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</si>
  <si>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</si>
  <si>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</si>
  <si>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</si>
  <si>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</si>
  <si>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</si>
  <si>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</si>
  <si>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</si>
  <si>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</si>
  <si>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</si>
  <si>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</si>
  <si>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</si>
  <si>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</si>
  <si>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</si>
  <si>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</si>
  <si>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</si>
  <si>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</si>
  <si>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</si>
  <si>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</si>
  <si>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</si>
  <si>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</si>
  <si>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</si>
  <si>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</si>
  <si>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</si>
  <si>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</si>
  <si>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</si>
  <si>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</si>
  <si>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</si>
  <si>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</si>
  <si>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</si>
  <si>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</si>
  <si>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</si>
  <si>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</si>
  <si>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</si>
  <si>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</si>
  <si>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</si>
  <si>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</si>
  <si>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</si>
  <si>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</si>
  <si>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</si>
  <si>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</si>
  <si>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</si>
  <si>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</si>
  <si>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</si>
  <si>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</si>
  <si>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</si>
  <si>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PS02a</t>
  </si>
  <si>
    <t>Zařízení výrobce Schindler</t>
  </si>
  <si>
    <t>STA</t>
  </si>
  <si>
    <t>1</t>
  </si>
  <si>
    <t>{645eb05b-382a-46a3-8d98-519138bb9299}</t>
  </si>
  <si>
    <t>2</t>
  </si>
  <si>
    <t>PS02b</t>
  </si>
  <si>
    <t>Hodinové sazby</t>
  </si>
  <si>
    <t>{41372bbe-e1db-457c-9cb7-eb3357404c0f}</t>
  </si>
  <si>
    <t>PS02c</t>
  </si>
  <si>
    <t>Náhradní díly</t>
  </si>
  <si>
    <t>{810c7e02-1923-4854-a0d3-07f2da501929}</t>
  </si>
  <si>
    <t>KRYCÍ LIST SOUPISU PRACÍ</t>
  </si>
  <si>
    <t>Objekt:</t>
  </si>
  <si>
    <t>PS02a - Zařízení výrobce Schindler</t>
  </si>
  <si>
    <t>REKAPITULACE ČLENĚNÍ SOUPISU PRACÍ</t>
  </si>
  <si>
    <t>Kód dílu - Popis</t>
  </si>
  <si>
    <t>Cena celkem [CZK]</t>
  </si>
  <si>
    <t>-1</t>
  </si>
  <si>
    <t>O01 - Ostatní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</si>
  <si>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</si>
  <si>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</si>
  <si>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</si>
  <si>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</si>
  <si>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</si>
  <si>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</si>
  <si>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</si>
  <si>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</si>
  <si>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</si>
  <si>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</si>
  <si>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</si>
  <si>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</si>
  <si>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</si>
  <si>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</si>
  <si>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</si>
  <si>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O01</t>
  </si>
  <si>
    <t>Ostatní</t>
  </si>
  <si>
    <t>4</t>
  </si>
  <si>
    <t>ROZPOCET</t>
  </si>
  <si>
    <t>OST</t>
  </si>
  <si>
    <t>M</t>
  </si>
  <si>
    <t>11769065</t>
  </si>
  <si>
    <t>Bílina Levý - osobní výtah</t>
  </si>
  <si>
    <t>měsíc</t>
  </si>
  <si>
    <t>512</t>
  </si>
  <si>
    <t>-185238942</t>
  </si>
  <si>
    <t>PP</t>
  </si>
  <si>
    <t>P</t>
  </si>
  <si>
    <t xml:space="preserve">Poznámka k položce:_x000d_
Výrobce:	Schindler CZ	Výrobní číslo:	11769065	Průkaz způsobilosti:	PZ 0016/24-D.13	Typ:	Schindler 3000	Nosnost:	630_x000d_
</t>
  </si>
  <si>
    <t>11769068</t>
  </si>
  <si>
    <t>Bílina Pravý - osobní výtah</t>
  </si>
  <si>
    <t>111469783</t>
  </si>
  <si>
    <t xml:space="preserve">Poznámka k položce:_x000d_
Výrobce:	Schindler CZ	Výrobní číslo:	11769068	Průkaz způsobilosti:	PZ 0017/24-D.13	Typ:	Schindler 3000	Nosnost:	630_x000d_
</t>
  </si>
  <si>
    <t>3</t>
  </si>
  <si>
    <t>11760289</t>
  </si>
  <si>
    <t>Lovosice - I. nástupiště - osobní výtah</t>
  </si>
  <si>
    <t>-467260325</t>
  </si>
  <si>
    <t xml:space="preserve">Poznámka k položce:_x000d_
Výrobce:	Schindler CZ	Výrobní číslo:	11760289	Průkaz způsobilosti:	PZ 0060/24-D.13	Typ:	Schindler 3000	Nosnost:	1125_x000d_
</t>
  </si>
  <si>
    <t>11760291</t>
  </si>
  <si>
    <t>Lovosice - II. nástupiště - osobní výtah</t>
  </si>
  <si>
    <t>-443615849</t>
  </si>
  <si>
    <t xml:space="preserve">Poznámka k položce:_x000d_
Výrobce:	Schindler CZ	Výrobní číslo:	11760291	Průkaz způsobilosti:	PZ 0059/24-D.13	Typ:	Schindler 3000	Nosnost:	1125_x000d_
</t>
  </si>
  <si>
    <t>5</t>
  </si>
  <si>
    <t>11760293</t>
  </si>
  <si>
    <t>Lovosice - III. nástupiště - osobní výtah</t>
  </si>
  <si>
    <t>830731595</t>
  </si>
  <si>
    <t xml:space="preserve">Poznámka k položce:_x000d_
Výrobce:	Schindler CZ	Výrobní číslo:	11760293	Průkaz způsobilosti:	PZ 0036/24-D.13	Typ:	Schindler 3000	Nosnost:	1125_x000d_
</t>
  </si>
  <si>
    <t>6</t>
  </si>
  <si>
    <t>11760295</t>
  </si>
  <si>
    <t>Lovosice - IV. nástupiště - osobní výtah</t>
  </si>
  <si>
    <t>-201366655</t>
  </si>
  <si>
    <t xml:space="preserve">Poznámka k položce:_x000d_
Výrobce:	Schindler CZ	Výrobní číslo:	11760295	Průkaz způsobilosti:	PZ 0037/24-D.13	Typ:	Schindler 3000	Nosnost:	1125_x000d_
</t>
  </si>
  <si>
    <t>7</t>
  </si>
  <si>
    <t>11760297</t>
  </si>
  <si>
    <t>Lovosice - ul. Máchova - osobní výtah</t>
  </si>
  <si>
    <t>1880223798</t>
  </si>
  <si>
    <t xml:space="preserve">Poznámka k položce:_x000d_
Výrobce:	Schindler CZ	Výrobní číslo:	11760297	Průkaz způsobilosti:	PZ 0061/24-D.13	Typ:	Schindler 3000	Nosnost:	1125_x000d_
</t>
  </si>
  <si>
    <t>8</t>
  </si>
  <si>
    <t>20061199</t>
  </si>
  <si>
    <t>Ústí nad Labem - osobní výtah, K Můstku 1451/2</t>
  </si>
  <si>
    <t>-186809149</t>
  </si>
  <si>
    <t>Poznámka k položce:_x000d_
Ústí nad Labem - osobní výtah, K Můstku 1451/2	Výrobce:	Schindler CZ	Výrobní číslo:	20061199	Průkaz způsobilosti:	VTZ	Typ:	Schindler 6300	Nosnost:	535</t>
  </si>
  <si>
    <t>9</t>
  </si>
  <si>
    <t>11268899</t>
  </si>
  <si>
    <t>Řetenice - I. nástupiště - osobní výtah</t>
  </si>
  <si>
    <t>1670359897</t>
  </si>
  <si>
    <t>Poznámka k položce:_x000d_
Výrobce:	Schindler CZ	Výrobní číslo:	11268899	Průkaz způsobilosti:	PZ 0201/19-D.13	Typ:	Schindler 3300	Nosnost:	1125</t>
  </si>
  <si>
    <t>10</t>
  </si>
  <si>
    <t>11268900</t>
  </si>
  <si>
    <t>Řetenice - II. nástupiště - osobní výtah</t>
  </si>
  <si>
    <t>855947404</t>
  </si>
  <si>
    <t>Poznámka k položce:_x000d_
Výrobce:	Schindler CZ	Výrobní číslo:	11268900	Průkaz způsobilosti:	PZ 0202/19-D.13	Typ:	Schindler 3300	Nosnost:	1125</t>
  </si>
  <si>
    <t>11</t>
  </si>
  <si>
    <t>11110322</t>
  </si>
  <si>
    <t>Cheb - I. nástupiště - osobní výtah</t>
  </si>
  <si>
    <t>2146726697</t>
  </si>
  <si>
    <t>Poznámka k položce:_x000d_
Výrobce:	Schindler CZ	Výrobní číslo:	11110322	Průkaz způsobilosti:	PZ 0055/19-D.13	Typ:	Schindler 3300	Nosnost:	1125</t>
  </si>
  <si>
    <t>11110323</t>
  </si>
  <si>
    <t>Cheb - II. nástupiště - osobní výtah</t>
  </si>
  <si>
    <t>-965734192</t>
  </si>
  <si>
    <t>Poznámka k položce:_x000d_
Výrobce:	Schindler CZ	Výrobní číslo:	11110323	Průkaz způsobilosti:	PZ 0186/19-D.13	Typ:	Schindler 3300	Nosnost:	1125</t>
  </si>
  <si>
    <t>13</t>
  </si>
  <si>
    <t>690043608</t>
  </si>
  <si>
    <t>Cheb - II. nástupiště - eskalátor E1 (směr nástupiště - pravý)</t>
  </si>
  <si>
    <t>-1549676196</t>
  </si>
  <si>
    <t>Poznámka k položce:_x000d_
Výrobce:	Schindler CZ	Výrobní číslo:	690043608	Průkaz způsobilosti:	PZ 0173/20-D.12	Typ:	Schindler 9300</t>
  </si>
  <si>
    <t>14</t>
  </si>
  <si>
    <t>690039693</t>
  </si>
  <si>
    <t>Cheb - II. nástupiště - eskalátor E2 (směr podchod - levý)</t>
  </si>
  <si>
    <t>1376657796</t>
  </si>
  <si>
    <t>Poznámka k položce:_x000d_
Výrobce:	Schindler CZ	Výrobní číslo:	690039693	Průkaz způsobilosti:	PZ 0172/20-D.12	Typ:	Schindler 9300</t>
  </si>
  <si>
    <t>15</t>
  </si>
  <si>
    <t>11110324</t>
  </si>
  <si>
    <t>Cheb - III. nástupiště - osobní výtah</t>
  </si>
  <si>
    <t>-1425400144</t>
  </si>
  <si>
    <t>Poznámka k položce:_x000d_
Výrobce:	Schindler CZ	Výrobní číslo:	11110324	Průkaz způsobilosti:	PZ 0187/19-D.13	Typ:	Schindler 3300	Nosnost:	1125</t>
  </si>
  <si>
    <t>16</t>
  </si>
  <si>
    <t>690039692</t>
  </si>
  <si>
    <t>Cheb - III. nástupiště - eskalátor E3 (směr nástupiště - pravý)</t>
  </si>
  <si>
    <t>62148518</t>
  </si>
  <si>
    <t>Poznámka k položce:_x000d_
Výrobce:	Schindler CZ	Výrobní číslo:	690039692	Průkaz způsobilosti:	PZ 0174/20-D.12	Typ:	Schindler 9300</t>
  </si>
  <si>
    <t>17</t>
  </si>
  <si>
    <t>690043607</t>
  </si>
  <si>
    <t>Cheb - III. nástupiště - eskalátor E4 (směr podchod - levý)</t>
  </si>
  <si>
    <t>2059405929</t>
  </si>
  <si>
    <t>Poznámka k položce:_x000d_
Výrobce:	Schindler CZ	Výrobní číslo:	690043607	Průkaz způsobilosti:	PZ 0171/20-D.12	Typ:	Schindler 9300</t>
  </si>
  <si>
    <t>PS02b - Hodinové sazby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</si>
  <si>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</si>
  <si>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</si>
  <si>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</si>
  <si>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</si>
  <si>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</si>
  <si>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K</t>
  </si>
  <si>
    <t>HZS4232</t>
  </si>
  <si>
    <t>Hodinová zúčtovací sazba technik odborný (výjezd servisního technika v pracovní době 07:00 - 16:00)</t>
  </si>
  <si>
    <t>hod</t>
  </si>
  <si>
    <t>-1864467675</t>
  </si>
  <si>
    <t>Poznámka k položce:_x000d_
Předpokládaný výjezd je 2x za měsíc, tento v délce 4h po dobu 2 let. (2x4x24). Účtováno bude dle skutečnosti.</t>
  </si>
  <si>
    <t>HZS4232.1</t>
  </si>
  <si>
    <t>Hodinová zúčtovací sazba technik odborný (výjezd servisního technika mimo pracovní dobu 16:00 - 07:00)</t>
  </si>
  <si>
    <t>-1233319322</t>
  </si>
  <si>
    <t>Poznámka k položce:_x000d_
Výjezd 1x za 3 měsíce, tento délky 4h po dobu 2 let (1/4*4*24). Účtováno bude dle skutečnosti.</t>
  </si>
  <si>
    <t>VRN</t>
  </si>
  <si>
    <t>Vedlejší rozpočtové náklady</t>
  </si>
  <si>
    <t>VRN8</t>
  </si>
  <si>
    <t>Přesun stavebních kapacit</t>
  </si>
  <si>
    <t>083002000</t>
  </si>
  <si>
    <t>Paušální cena výjezdu servisního technika</t>
  </si>
  <si>
    <t>výjezd</t>
  </si>
  <si>
    <t>1024</t>
  </si>
  <si>
    <t>-671345651</t>
  </si>
  <si>
    <t>Poznámka k položce:_x000d_
Cena obsahuje veškeré nutné náklady na výjezd servisního technika, kterými jsou např. doprava na místo, čas strávený na cestě, režijní náklady, atp.</t>
  </si>
  <si>
    <t>PS02c - Náhradní díly</t>
  </si>
  <si>
    <t>HSV - HSV</t>
  </si>
  <si>
    <t xml:space="preserve">    01V - Výtahy - náhradní díly</t>
  </si>
  <si>
    <t xml:space="preserve">    Di - Náhradní díly výtahů Schindler</t>
  </si>
  <si>
    <t xml:space="preserve">    02E - Eskalátory - náhradní díly</t>
  </si>
  <si>
    <t>HSV</t>
  </si>
  <si>
    <t>01V</t>
  </si>
  <si>
    <t>Výtahy - náhradní díly</t>
  </si>
  <si>
    <t>01</t>
  </si>
  <si>
    <t>Dveřní kontakt</t>
  </si>
  <si>
    <t>kus</t>
  </si>
  <si>
    <t>-1956260622</t>
  </si>
  <si>
    <t>02</t>
  </si>
  <si>
    <t>Dveřní můstek</t>
  </si>
  <si>
    <t>1335469398</t>
  </si>
  <si>
    <t>03</t>
  </si>
  <si>
    <t>Balíček dolního vedení AMD dveří (sada)</t>
  </si>
  <si>
    <t>1048445074</t>
  </si>
  <si>
    <t>04</t>
  </si>
  <si>
    <t>Přítlačné kladky dveří (sada)</t>
  </si>
  <si>
    <t>2013326704</t>
  </si>
  <si>
    <t>06</t>
  </si>
  <si>
    <t>Kladka pro těžký závěs</t>
  </si>
  <si>
    <t>-1201864262</t>
  </si>
  <si>
    <t>07</t>
  </si>
  <si>
    <t>Pružina dveřní křivky</t>
  </si>
  <si>
    <t>-1255593479</t>
  </si>
  <si>
    <t>08</t>
  </si>
  <si>
    <t>Kladka excentrická</t>
  </si>
  <si>
    <t>-1048006501</t>
  </si>
  <si>
    <t>09</t>
  </si>
  <si>
    <t>Vodící čelist protiváhy</t>
  </si>
  <si>
    <t>1808913982</t>
  </si>
  <si>
    <t>Záložní zdroj nouzového provozu kabiny 12V (7Ah)</t>
  </si>
  <si>
    <t>1023621816</t>
  </si>
  <si>
    <t>Vodící čelisti kabiny (sada)</t>
  </si>
  <si>
    <t>-520665397</t>
  </si>
  <si>
    <t>Synchronizační kladka</t>
  </si>
  <si>
    <t>-1467284569</t>
  </si>
  <si>
    <t>Přivolávací tlačítko výtahu</t>
  </si>
  <si>
    <t>593483514</t>
  </si>
  <si>
    <t>Tlačítko kabinové</t>
  </si>
  <si>
    <t>1366509248</t>
  </si>
  <si>
    <t>Hmatník</t>
  </si>
  <si>
    <t>-474218017</t>
  </si>
  <si>
    <t>Magnetické snímače polohy kabiny</t>
  </si>
  <si>
    <t>-399364167</t>
  </si>
  <si>
    <t>Koncový snímač</t>
  </si>
  <si>
    <t>-665697804</t>
  </si>
  <si>
    <t>18</t>
  </si>
  <si>
    <t>Trubicové LED osvětlení l do 600 mm</t>
  </si>
  <si>
    <t>-956153968</t>
  </si>
  <si>
    <t>19</t>
  </si>
  <si>
    <t>Vnější GSM komunikátor</t>
  </si>
  <si>
    <t>-651128047</t>
  </si>
  <si>
    <t>20</t>
  </si>
  <si>
    <t>Vnitřní (kabinový) komunikátor</t>
  </si>
  <si>
    <t>-413049914</t>
  </si>
  <si>
    <t>Ukazatel polohy výtahu vnější (displej)</t>
  </si>
  <si>
    <t>756312821</t>
  </si>
  <si>
    <t>22</t>
  </si>
  <si>
    <t>Frekvenční měnič pohonu výtahu</t>
  </si>
  <si>
    <t>1793455174</t>
  </si>
  <si>
    <t>23</t>
  </si>
  <si>
    <t>Karta kabinových dveří výtahu</t>
  </si>
  <si>
    <t>-687257071</t>
  </si>
  <si>
    <t>24</t>
  </si>
  <si>
    <t>Hliníkový práh výtahu včetně přechodových lišt, spodní konstrukce a uchycení</t>
  </si>
  <si>
    <t>-361649957</t>
  </si>
  <si>
    <t>25</t>
  </si>
  <si>
    <t>Horní vodící kladky kabinových a šachetních dveří</t>
  </si>
  <si>
    <t>-592985047</t>
  </si>
  <si>
    <t>26</t>
  </si>
  <si>
    <t>Kabinová ovladačová kombinace (dvoustanicový výtah)</t>
  </si>
  <si>
    <t>-1750277940</t>
  </si>
  <si>
    <t>27</t>
  </si>
  <si>
    <t>Optolišta výtahu</t>
  </si>
  <si>
    <t>-1860688932</t>
  </si>
  <si>
    <t>28</t>
  </si>
  <si>
    <t>Rozvaděče a řídící jednotka výtahu</t>
  </si>
  <si>
    <t>904944702</t>
  </si>
  <si>
    <t>29</t>
  </si>
  <si>
    <t>Ozubený řemen kabinových dveří výtahu</t>
  </si>
  <si>
    <t>-1757949727</t>
  </si>
  <si>
    <t>Di</t>
  </si>
  <si>
    <t>Náhradní díly výtahů Schindler</t>
  </si>
  <si>
    <t>83.2</t>
  </si>
  <si>
    <t>led bodové osvětlení do kabiny výtahu Schindler 6000</t>
  </si>
  <si>
    <t>ks</t>
  </si>
  <si>
    <t>-634501436</t>
  </si>
  <si>
    <t>30</t>
  </si>
  <si>
    <t>83.3</t>
  </si>
  <si>
    <t>led bodové osvětlení do kabiny výtahu Schindler 3300 a 3000</t>
  </si>
  <si>
    <t>-1581671395</t>
  </si>
  <si>
    <t>31</t>
  </si>
  <si>
    <t>84.2</t>
  </si>
  <si>
    <t>unašeč dveří se zámkem (dveřní zámek)</t>
  </si>
  <si>
    <t>1645559340</t>
  </si>
  <si>
    <t>32</t>
  </si>
  <si>
    <t>85.2</t>
  </si>
  <si>
    <t>SEM 22.Q. - řídící deska pro vyproštění</t>
  </si>
  <si>
    <t>820433699</t>
  </si>
  <si>
    <t>33</t>
  </si>
  <si>
    <t>86.2</t>
  </si>
  <si>
    <t>Vodící vložky kabiny</t>
  </si>
  <si>
    <t>-584874577</t>
  </si>
  <si>
    <t>34</t>
  </si>
  <si>
    <t>87.2</t>
  </si>
  <si>
    <t>Nástěný přímotop 1500W do prohlubně</t>
  </si>
  <si>
    <t>-1096036015</t>
  </si>
  <si>
    <t>35</t>
  </si>
  <si>
    <t>88.2</t>
  </si>
  <si>
    <t>Procesorová deska</t>
  </si>
  <si>
    <t>-2126502465</t>
  </si>
  <si>
    <t>36</t>
  </si>
  <si>
    <t>89.2</t>
  </si>
  <si>
    <t>Snímač váhy (váhové čidlo)</t>
  </si>
  <si>
    <t>1628190710</t>
  </si>
  <si>
    <t>37</t>
  </si>
  <si>
    <t>90.2</t>
  </si>
  <si>
    <t>Stop tlačítko (prohlubeň) u výtahu Schindler 3300</t>
  </si>
  <si>
    <t>-1402021153</t>
  </si>
  <si>
    <t>38</t>
  </si>
  <si>
    <t>90.3</t>
  </si>
  <si>
    <t xml:space="preserve">Stop tlačítko (prohlubeň) u výtahu Schindler 6000 a  3000</t>
  </si>
  <si>
    <t>1310003040</t>
  </si>
  <si>
    <t>39</t>
  </si>
  <si>
    <t>91.2</t>
  </si>
  <si>
    <t>Revizní ovladačová kombinace (revizka) - např po vytopení v prohlubni výtah Schindler 6000 a 3300</t>
  </si>
  <si>
    <t>858438668</t>
  </si>
  <si>
    <t>40</t>
  </si>
  <si>
    <t>91.3</t>
  </si>
  <si>
    <t>Revizní ovladačová kombinace (revizka) - např po vytopení v prohlubni výtah Schindler 3000</t>
  </si>
  <si>
    <t>1903406166</t>
  </si>
  <si>
    <t>41</t>
  </si>
  <si>
    <t>92.8</t>
  </si>
  <si>
    <t>Napínací kladka vč. spínač omezovače rychlosti</t>
  </si>
  <si>
    <t>1295274257</t>
  </si>
  <si>
    <t>42</t>
  </si>
  <si>
    <t>93.8</t>
  </si>
  <si>
    <t>Lano omezovače rychlosti pr. 6mm - za 1m?</t>
  </si>
  <si>
    <t>m</t>
  </si>
  <si>
    <t>1298538263</t>
  </si>
  <si>
    <t>43</t>
  </si>
  <si>
    <t>94.8</t>
  </si>
  <si>
    <t>SMIC (základní deska výtahu)</t>
  </si>
  <si>
    <t>-65995486</t>
  </si>
  <si>
    <t>44</t>
  </si>
  <si>
    <t>95.8</t>
  </si>
  <si>
    <t xml:space="preserve">Brzdový modul  (brzda výtahu) Lovosice Bílina</t>
  </si>
  <si>
    <t>-999574470</t>
  </si>
  <si>
    <t>45</t>
  </si>
  <si>
    <t>96.8</t>
  </si>
  <si>
    <t>Tlačítka dle S10</t>
  </si>
  <si>
    <t>-1553225626</t>
  </si>
  <si>
    <t>02E</t>
  </si>
  <si>
    <t>Eskalátory - náhradní díly</t>
  </si>
  <si>
    <t>46</t>
  </si>
  <si>
    <t>01.1</t>
  </si>
  <si>
    <t>Stupeň</t>
  </si>
  <si>
    <t>896170411</t>
  </si>
  <si>
    <t>47</t>
  </si>
  <si>
    <t>02.1</t>
  </si>
  <si>
    <t>Kartáč bezpečnostní podél dráhy stupňů</t>
  </si>
  <si>
    <t>1251354924</t>
  </si>
  <si>
    <t>Poznámka k položce:_x000d_
Segment v délce 2000 mm.</t>
  </si>
  <si>
    <t>48</t>
  </si>
  <si>
    <t>03.1</t>
  </si>
  <si>
    <t>Vedení oblouku (hlavy) madel.</t>
  </si>
  <si>
    <t>412856309</t>
  </si>
  <si>
    <t>Poznámka k položce:_x000d_
Hliníková vodítka pro vedení madel v oblouku.</t>
  </si>
  <si>
    <t>49</t>
  </si>
  <si>
    <t>04.1</t>
  </si>
  <si>
    <t>Rolna madla</t>
  </si>
  <si>
    <t>-651358463</t>
  </si>
  <si>
    <t>Poznámka k položce:_x000d_
vodící rolna - navádění madla v dráze</t>
  </si>
  <si>
    <t>50</t>
  </si>
  <si>
    <t>05.1</t>
  </si>
  <si>
    <t>Pás rolen madla v oblouku</t>
  </si>
  <si>
    <t>90842857</t>
  </si>
  <si>
    <t>Poznámka k položce:_x000d_
Sada rolen pro navádění madla v oblouku</t>
  </si>
  <si>
    <t>51</t>
  </si>
  <si>
    <t>06.1</t>
  </si>
  <si>
    <t>Rolna vedení madla u napínáku</t>
  </si>
  <si>
    <t>-685765866</t>
  </si>
  <si>
    <t>Poznámka k položce:_x000d_
u napínací kladky - vedení madla u napínáku</t>
  </si>
  <si>
    <t>52</t>
  </si>
  <si>
    <t>07.1</t>
  </si>
  <si>
    <t>Brzdový elektromagnet s kabelem</t>
  </si>
  <si>
    <t>-1019474642</t>
  </si>
  <si>
    <t>53</t>
  </si>
  <si>
    <t>08.1</t>
  </si>
  <si>
    <t>Topení 1KW</t>
  </si>
  <si>
    <t>737054311</t>
  </si>
  <si>
    <t>54</t>
  </si>
  <si>
    <t>09.1</t>
  </si>
  <si>
    <t>Snímač otáček</t>
  </si>
  <si>
    <t>-1275819980</t>
  </si>
  <si>
    <t>Poznámka k položce:_x000d_
komponenta k frekvenčnímu meniči</t>
  </si>
  <si>
    <t>55</t>
  </si>
  <si>
    <t>10.1</t>
  </si>
  <si>
    <t>Snímač chybějícího stupně</t>
  </si>
  <si>
    <t>1498148215</t>
  </si>
  <si>
    <t>56</t>
  </si>
  <si>
    <t>11.1</t>
  </si>
  <si>
    <t>Spínací zámek + klíček</t>
  </si>
  <si>
    <t>1027091018</t>
  </si>
  <si>
    <t xml:space="preserve">Poznámka k položce:_x000d_
Změny jízdy / Reset </t>
  </si>
  <si>
    <t>57</t>
  </si>
  <si>
    <t>12.1</t>
  </si>
  <si>
    <t>Radar nástupní plochy</t>
  </si>
  <si>
    <t>-1521630576</t>
  </si>
  <si>
    <t>Poznámka k položce:_x000d_
Spouštěcí radary při vstupu do nástupní plochy.</t>
  </si>
  <si>
    <t>58</t>
  </si>
  <si>
    <t>13.1</t>
  </si>
  <si>
    <t>Řídící karta pohonu eskalátoru</t>
  </si>
  <si>
    <t>473498184</t>
  </si>
  <si>
    <t>59</t>
  </si>
  <si>
    <t>14.1</t>
  </si>
  <si>
    <t>Pomocná karta pohonu eskalátoru</t>
  </si>
  <si>
    <t>2105355159</t>
  </si>
  <si>
    <t>Poznámka k položce:_x000d_
doplňková komponenta k řídící kartě</t>
  </si>
  <si>
    <t>60</t>
  </si>
  <si>
    <t>16.1</t>
  </si>
  <si>
    <t>Semafor (signalizace provozního stavu eskalátoru)</t>
  </si>
  <si>
    <t>1879271308</t>
  </si>
  <si>
    <t>61</t>
  </si>
  <si>
    <t>17.1</t>
  </si>
  <si>
    <t>Osvětlení stupňů</t>
  </si>
  <si>
    <t>-495373547</t>
  </si>
  <si>
    <t>62</t>
  </si>
  <si>
    <t>18.1</t>
  </si>
  <si>
    <t>Ovládání revizní jízdy eskalátoru</t>
  </si>
  <si>
    <t>-682606704</t>
  </si>
  <si>
    <t>63</t>
  </si>
  <si>
    <t>19.1</t>
  </si>
  <si>
    <t>Hřeben eskalátoru</t>
  </si>
  <si>
    <t>-179763387</t>
  </si>
  <si>
    <t>64</t>
  </si>
  <si>
    <t>20.1</t>
  </si>
  <si>
    <t>Madla eskalátoru, sada (nekonečná smyčka)</t>
  </si>
  <si>
    <t>-1431446052</t>
  </si>
  <si>
    <t>Poznámka k položce:_x000d_
2 kusy made (smyček)l na jedno rameno eskalátoru</t>
  </si>
  <si>
    <t>65</t>
  </si>
  <si>
    <t>21.1</t>
  </si>
  <si>
    <t>Řetízky jednoho madla eskalátoru</t>
  </si>
  <si>
    <t>1598165818</t>
  </si>
  <si>
    <t>Poznámka k položce:_x000d_
řetězový pás s ložisky</t>
  </si>
  <si>
    <t>66</t>
  </si>
  <si>
    <t>22.1</t>
  </si>
  <si>
    <t>Čep stupně eskalátoru</t>
  </si>
  <si>
    <t>-968707141</t>
  </si>
  <si>
    <t>67</t>
  </si>
  <si>
    <t>23.1</t>
  </si>
  <si>
    <t>Displej eskalátoru</t>
  </si>
  <si>
    <t>-1734047338</t>
  </si>
  <si>
    <t>68</t>
  </si>
  <si>
    <t>24.1</t>
  </si>
  <si>
    <t>Tažné řetězy eskalátoru, sada</t>
  </si>
  <si>
    <t>1457329928</t>
  </si>
  <si>
    <t>69</t>
  </si>
  <si>
    <t>HZS4232R1</t>
  </si>
  <si>
    <t>Výtahy - Hodinová zúčtovací sazba technik odborný - práce při výměně komponent</t>
  </si>
  <si>
    <t>-1742660909</t>
  </si>
  <si>
    <t>Poznámka k položce:_x000d_
Hodinová sazba práce při opravách, výměnách náhradních dílů, atp.</t>
  </si>
  <si>
    <t>70</t>
  </si>
  <si>
    <t>HZS4232R2</t>
  </si>
  <si>
    <t>Eskalátory - Hodinová zúčtovací sazba technik odborný - práce při výměně komponent</t>
  </si>
  <si>
    <t>-361983933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</si>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</sst>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2025_003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Servis a opravy výtahů a eskalátorů OŘ UNL 2025 - 2029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14. 1. 2025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'PS02a - Zařízení výrobce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'PS02a - Zařízení výrobce ...'!P81</f>
        <v>0</v>
      </c>
      <c r="AV55" s="119">
        <f>'PS02a - Zařízení výrobce ...'!J33</f>
        <v>0</v>
      </c>
      <c r="AW55" s="119">
        <f>'PS02a - Zařízení výrobce ...'!J34</f>
        <v>0</v>
      </c>
      <c r="AX55" s="119">
        <f>'PS02a - Zařízení výrobce ...'!J35</f>
        <v>0</v>
      </c>
      <c r="AY55" s="119">
        <f>'PS02a - Zařízení výrobce ...'!J36</f>
        <v>0</v>
      </c>
      <c r="AZ55" s="119">
        <f>'PS02a - Zařízení výrobce ...'!F33</f>
        <v>0</v>
      </c>
      <c r="BA55" s="119">
        <f>'PS02a - Zařízení výrobce ...'!F34</f>
        <v>0</v>
      </c>
      <c r="BB55" s="119">
        <f>'PS02a - Zařízení výrobce ...'!F35</f>
        <v>0</v>
      </c>
      <c r="BC55" s="119">
        <f>'PS02a - Zařízení výrobce ...'!F36</f>
        <v>0</v>
      </c>
      <c r="BD55" s="121">
        <f>'PS02a - Zařízení výrobce 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'PS02b - Hodinové sazby'!J30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'PS02b - Hodinové sazby'!P82</f>
        <v>0</v>
      </c>
      <c r="AV56" s="119">
        <f>'PS02b - Hodinové sazby'!J33</f>
        <v>0</v>
      </c>
      <c r="AW56" s="119">
        <f>'PS02b - Hodinové sazby'!J34</f>
        <v>0</v>
      </c>
      <c r="AX56" s="119">
        <f>'PS02b - Hodinové sazby'!J35</f>
        <v>0</v>
      </c>
      <c r="AY56" s="119">
        <f>'PS02b - Hodinové sazby'!J36</f>
        <v>0</v>
      </c>
      <c r="AZ56" s="119">
        <f>'PS02b - Hodinové sazby'!F33</f>
        <v>0</v>
      </c>
      <c r="BA56" s="119">
        <f>'PS02b - Hodinové sazby'!F34</f>
        <v>0</v>
      </c>
      <c r="BB56" s="119">
        <f>'PS02b - Hodinové sazby'!F35</f>
        <v>0</v>
      </c>
      <c r="BC56" s="119">
        <f>'PS02b - Hodinové sazby'!F36</f>
        <v>0</v>
      </c>
      <c r="BD56" s="121">
        <f>'PS02b - Hodinové sazby'!F37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'PS02c - Náhradní díly'!J30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23">
        <v>0</v>
      </c>
      <c r="AT57" s="124">
        <f>ROUND(SUM(AV57:AW57),2)</f>
        <v>0</v>
      </c>
      <c r="AU57" s="125">
        <f>'PS02c - Náhradní díly'!P84</f>
        <v>0</v>
      </c>
      <c r="AV57" s="124">
        <f>'PS02c - Náhradní díly'!J33</f>
        <v>0</v>
      </c>
      <c r="AW57" s="124">
        <f>'PS02c - Náhradní díly'!J34</f>
        <v>0</v>
      </c>
      <c r="AX57" s="124">
        <f>'PS02c - Náhradní díly'!J35</f>
        <v>0</v>
      </c>
      <c r="AY57" s="124">
        <f>'PS02c - Náhradní díly'!J36</f>
        <v>0</v>
      </c>
      <c r="AZ57" s="124">
        <f>'PS02c - Náhradní díly'!F33</f>
        <v>0</v>
      </c>
      <c r="BA57" s="124">
        <f>'PS02c - Náhradní díly'!F34</f>
        <v>0</v>
      </c>
      <c r="BB57" s="124">
        <f>'PS02c - Náhradní díly'!F35</f>
        <v>0</v>
      </c>
      <c r="BC57" s="124">
        <f>'PS02c - Náhradní díly'!F36</f>
        <v>0</v>
      </c>
      <c r="BD57" s="126">
        <f>'PS02c - Náhradní díly'!F37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38VYClsE6ku8PwTe8Fg60yBwTDXCKYR4/ATmP0XnLmHMVQvQZTl3jU8YG7UznA/mqVZdSfo5N8CLgou9DiyIFA==" hashValue="WMprNjiDaw2ElBr2uCkThvr68PCs+76FiJLGKY7NDP/i/czX203MCy8UBrt3re6vAT0r9BDPKnTTljfRbaihY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02a - Zařízení výrobce ...'!C2" display="/"/>
    <hyperlink ref="A56" location="'PS02b - Hodinové sazby'!C2" display="/"/>
    <hyperlink ref="A57" location="'PS02c - Náhradní díl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34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Servis a opravy výtahů a eskalátorů OŘ UNL 2025 - 2029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14. 1. 2025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ROUND((SUM(BE81:BE134)),  2)</f>
        <v>0</v>
      </c>
      <c r="G33" s="37"/>
      <c r="H33" s="37"/>
      <c r="I33" s="147">
        <v>0.20999999999999999</v>
      </c>
      <c r="J33" s="146">
        <f>ROUND(((SUM(BE81:BE134))*I33),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1" t="s">
        <v>44</v>
      </c>
      <c r="F34" s="146">
        <f>ROUND((SUM(BF81:BF134)),  2)</f>
        <v>0</v>
      </c>
      <c r="G34" s="37"/>
      <c r="H34" s="37"/>
      <c r="I34" s="147">
        <v>0.12</v>
      </c>
      <c r="J34" s="146">
        <f>ROUND(((SUM(BF81:BF134))*I34),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31" t="s">
        <v>42</v>
      </c>
      <c r="E35" s="131" t="s">
        <v>45</v>
      </c>
      <c r="F35" s="146">
        <f>ROUND((SUM(BG81:BG134)),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1" t="s">
        <v>46</v>
      </c>
      <c r="F36" s="146">
        <f>ROUND((SUM(BH81:BH134)),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ROUND((SUM(BI81:BI134)),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Servis a opravy výtahů a eskalátorů OŘ UNL 2025 - 2029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PS02a - Zařízení výrobce Schindler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98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Servis a opravy výtahů a eskalátorů OŘ UNL 2025 - 2029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90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PS02a - Zařízení výrobce Schindler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</v>
      </c>
      <c r="G75" s="39"/>
      <c r="H75" s="39"/>
      <c r="I75" s="31" t="s">
        <v>23</v>
      </c>
      <c r="J75" s="71" t="str">
        <f>IF(J12="","",J12)</f>
        <v>14. 1. 2025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Správa železnic, státní organizace</v>
      </c>
      <c r="G77" s="39"/>
      <c r="H77" s="39"/>
      <c r="I77" s="31" t="s">
        <v>33</v>
      </c>
      <c r="J77" s="35" t="str">
        <f>E21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31</v>
      </c>
      <c r="D78" s="39"/>
      <c r="E78" s="39"/>
      <c r="F78" s="26" t="str">
        <f>IF(E18="","",E18)</f>
        <v>Vyplň údaj</v>
      </c>
      <c r="G78" s="39"/>
      <c r="H78" s="39"/>
      <c r="I78" s="31" t="s">
        <v>35</v>
      </c>
      <c r="J78" s="35" t="str">
        <f>E24</f>
        <v>Správa železnic, státní organizace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99</v>
      </c>
      <c r="D80" s="179" t="s">
        <v>57</v>
      </c>
      <c r="E80" s="179" t="s">
        <v>53</v>
      </c>
      <c r="F80" s="179" t="s">
        <v>54</v>
      </c>
      <c r="G80" s="179" t="s">
        <v>100</v>
      </c>
      <c r="H80" s="179" t="s">
        <v>101</v>
      </c>
      <c r="I80" s="179" t="s">
        <v>102</v>
      </c>
      <c r="J80" s="179" t="s">
        <v>94</v>
      </c>
      <c r="K80" s="180" t="s">
        <v>103</v>
      </c>
      <c r="L80" s="181"/>
      <c r="M80" s="91" t="s">
        <v>19</v>
      </c>
      <c r="N80" s="92" t="s">
        <v>42</v>
      </c>
      <c r="O80" s="92" t="s">
        <v>104</v>
      </c>
      <c r="P80" s="92" t="s">
        <v>105</v>
      </c>
      <c r="Q80" s="92" t="s">
        <v>106</v>
      </c>
      <c r="R80" s="92" t="s">
        <v>107</v>
      </c>
      <c r="S80" s="92" t="s">
        <v>108</v>
      </c>
      <c r="T80" s="92" t="s">
        <v>109</v>
      </c>
      <c r="U80" s="93" t="s">
        <v>110</v>
      </c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111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0</v>
      </c>
      <c r="S81" s="95"/>
      <c r="T81" s="184">
        <f>T82</f>
        <v>0</v>
      </c>
      <c r="U81" s="96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71</v>
      </c>
      <c r="AU81" s="16" t="s">
        <v>95</v>
      </c>
      <c r="BK81" s="185">
        <f>BK82</f>
        <v>0</v>
      </c>
    </row>
    <row r="82" s="12" customFormat="1" ht="25.92" customHeight="1">
      <c r="A82" s="12"/>
      <c r="B82" s="186"/>
      <c r="C82" s="187"/>
      <c r="D82" s="188" t="s">
        <v>71</v>
      </c>
      <c r="E82" s="189" t="s">
        <v>112</v>
      </c>
      <c r="F82" s="189" t="s">
        <v>113</v>
      </c>
      <c r="G82" s="187"/>
      <c r="H82" s="187"/>
      <c r="I82" s="190"/>
      <c r="J82" s="191">
        <f>BK82</f>
        <v>0</v>
      </c>
      <c r="K82" s="187"/>
      <c r="L82" s="192"/>
      <c r="M82" s="193"/>
      <c r="N82" s="194"/>
      <c r="O82" s="194"/>
      <c r="P82" s="195">
        <f>P83</f>
        <v>0</v>
      </c>
      <c r="Q82" s="194"/>
      <c r="R82" s="195">
        <f>R83</f>
        <v>0</v>
      </c>
      <c r="S82" s="194"/>
      <c r="T82" s="195">
        <f>T83</f>
        <v>0</v>
      </c>
      <c r="U82" s="196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7" t="s">
        <v>114</v>
      </c>
      <c r="AT82" s="198" t="s">
        <v>71</v>
      </c>
      <c r="AU82" s="198" t="s">
        <v>72</v>
      </c>
      <c r="AY82" s="197" t="s">
        <v>115</v>
      </c>
      <c r="BK82" s="199">
        <f>BK83</f>
        <v>0</v>
      </c>
    </row>
    <row r="83" s="12" customFormat="1" ht="22.8" customHeight="1">
      <c r="A83" s="12"/>
      <c r="B83" s="186"/>
      <c r="C83" s="187"/>
      <c r="D83" s="188" t="s">
        <v>71</v>
      </c>
      <c r="E83" s="200" t="s">
        <v>116</v>
      </c>
      <c r="F83" s="200" t="s">
        <v>113</v>
      </c>
      <c r="G83" s="187"/>
      <c r="H83" s="187"/>
      <c r="I83" s="190"/>
      <c r="J83" s="201">
        <f>BK83</f>
        <v>0</v>
      </c>
      <c r="K83" s="187"/>
      <c r="L83" s="192"/>
      <c r="M83" s="193"/>
      <c r="N83" s="194"/>
      <c r="O83" s="194"/>
      <c r="P83" s="195">
        <f>SUM(P84:P134)</f>
        <v>0</v>
      </c>
      <c r="Q83" s="194"/>
      <c r="R83" s="195">
        <f>SUM(R84:R134)</f>
        <v>0</v>
      </c>
      <c r="S83" s="194"/>
      <c r="T83" s="195">
        <f>SUM(T84:T134)</f>
        <v>0</v>
      </c>
      <c r="U83" s="196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114</v>
      </c>
      <c r="AT83" s="198" t="s">
        <v>71</v>
      </c>
      <c r="AU83" s="198" t="s">
        <v>80</v>
      </c>
      <c r="AY83" s="197" t="s">
        <v>115</v>
      </c>
      <c r="BK83" s="199">
        <f>SUM(BK84:BK134)</f>
        <v>0</v>
      </c>
    </row>
    <row r="84" s="2" customFormat="1" ht="16.5" customHeight="1">
      <c r="A84" s="37"/>
      <c r="B84" s="38"/>
      <c r="C84" s="202" t="s">
        <v>80</v>
      </c>
      <c r="D84" s="202" t="s">
        <v>117</v>
      </c>
      <c r="E84" s="203" t="s">
        <v>118</v>
      </c>
      <c r="F84" s="204" t="s">
        <v>119</v>
      </c>
      <c r="G84" s="205" t="s">
        <v>120</v>
      </c>
      <c r="H84" s="206">
        <v>48</v>
      </c>
      <c r="I84" s="207"/>
      <c r="J84" s="208">
        <f>ROUND(I84*H84,2)</f>
        <v>0</v>
      </c>
      <c r="K84" s="204" t="s">
        <v>19</v>
      </c>
      <c r="L84" s="209"/>
      <c r="M84" s="210" t="s">
        <v>19</v>
      </c>
      <c r="N84" s="211" t="s">
        <v>45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2">
        <f>S84*H84</f>
        <v>0</v>
      </c>
      <c r="U84" s="213" t="s">
        <v>19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121</v>
      </c>
      <c r="AT84" s="214" t="s">
        <v>117</v>
      </c>
      <c r="AU84" s="214" t="s">
        <v>82</v>
      </c>
      <c r="AY84" s="16" t="s">
        <v>115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114</v>
      </c>
      <c r="BK84" s="215">
        <f>ROUND(I84*H84,2)</f>
        <v>0</v>
      </c>
      <c r="BL84" s="16" t="s">
        <v>121</v>
      </c>
      <c r="BM84" s="214" t="s">
        <v>122</v>
      </c>
    </row>
    <row r="85" s="2" customFormat="1">
      <c r="A85" s="37"/>
      <c r="B85" s="38"/>
      <c r="C85" s="39"/>
      <c r="D85" s="216" t="s">
        <v>123</v>
      </c>
      <c r="E85" s="39"/>
      <c r="F85" s="217" t="s">
        <v>119</v>
      </c>
      <c r="G85" s="39"/>
      <c r="H85" s="39"/>
      <c r="I85" s="218"/>
      <c r="J85" s="39"/>
      <c r="K85" s="39"/>
      <c r="L85" s="43"/>
      <c r="M85" s="219"/>
      <c r="N85" s="220"/>
      <c r="O85" s="83"/>
      <c r="P85" s="83"/>
      <c r="Q85" s="83"/>
      <c r="R85" s="83"/>
      <c r="S85" s="83"/>
      <c r="T85" s="83"/>
      <c r="U85" s="84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123</v>
      </c>
      <c r="AU85" s="16" t="s">
        <v>82</v>
      </c>
    </row>
    <row r="86" s="2" customFormat="1">
      <c r="A86" s="37"/>
      <c r="B86" s="38"/>
      <c r="C86" s="39"/>
      <c r="D86" s="216" t="s">
        <v>124</v>
      </c>
      <c r="E86" s="39"/>
      <c r="F86" s="221" t="s">
        <v>125</v>
      </c>
      <c r="G86" s="39"/>
      <c r="H86" s="39"/>
      <c r="I86" s="218"/>
      <c r="J86" s="39"/>
      <c r="K86" s="39"/>
      <c r="L86" s="43"/>
      <c r="M86" s="219"/>
      <c r="N86" s="220"/>
      <c r="O86" s="83"/>
      <c r="P86" s="83"/>
      <c r="Q86" s="83"/>
      <c r="R86" s="83"/>
      <c r="S86" s="83"/>
      <c r="T86" s="83"/>
      <c r="U86" s="84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124</v>
      </c>
      <c r="AU86" s="16" t="s">
        <v>82</v>
      </c>
    </row>
    <row r="87" s="2" customFormat="1" ht="16.5" customHeight="1">
      <c r="A87" s="37"/>
      <c r="B87" s="38"/>
      <c r="C87" s="202" t="s">
        <v>82</v>
      </c>
      <c r="D87" s="202" t="s">
        <v>117</v>
      </c>
      <c r="E87" s="203" t="s">
        <v>126</v>
      </c>
      <c r="F87" s="204" t="s">
        <v>127</v>
      </c>
      <c r="G87" s="205" t="s">
        <v>120</v>
      </c>
      <c r="H87" s="206">
        <v>48</v>
      </c>
      <c r="I87" s="207"/>
      <c r="J87" s="208">
        <f>ROUND(I87*H87,2)</f>
        <v>0</v>
      </c>
      <c r="K87" s="204" t="s">
        <v>19</v>
      </c>
      <c r="L87" s="209"/>
      <c r="M87" s="210" t="s">
        <v>19</v>
      </c>
      <c r="N87" s="211" t="s">
        <v>45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121</v>
      </c>
      <c r="AT87" s="214" t="s">
        <v>117</v>
      </c>
      <c r="AU87" s="214" t="s">
        <v>82</v>
      </c>
      <c r="AY87" s="16" t="s">
        <v>115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114</v>
      </c>
      <c r="BK87" s="215">
        <f>ROUND(I87*H87,2)</f>
        <v>0</v>
      </c>
      <c r="BL87" s="16" t="s">
        <v>121</v>
      </c>
      <c r="BM87" s="214" t="s">
        <v>128</v>
      </c>
    </row>
    <row r="88" s="2" customFormat="1">
      <c r="A88" s="37"/>
      <c r="B88" s="38"/>
      <c r="C88" s="39"/>
      <c r="D88" s="216" t="s">
        <v>123</v>
      </c>
      <c r="E88" s="39"/>
      <c r="F88" s="217" t="s">
        <v>127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123</v>
      </c>
      <c r="AU88" s="16" t="s">
        <v>82</v>
      </c>
    </row>
    <row r="89" s="2" customFormat="1">
      <c r="A89" s="37"/>
      <c r="B89" s="38"/>
      <c r="C89" s="39"/>
      <c r="D89" s="216" t="s">
        <v>124</v>
      </c>
      <c r="E89" s="39"/>
      <c r="F89" s="221" t="s">
        <v>129</v>
      </c>
      <c r="G89" s="39"/>
      <c r="H89" s="39"/>
      <c r="I89" s="218"/>
      <c r="J89" s="39"/>
      <c r="K89" s="39"/>
      <c r="L89" s="43"/>
      <c r="M89" s="219"/>
      <c r="N89" s="220"/>
      <c r="O89" s="83"/>
      <c r="P89" s="83"/>
      <c r="Q89" s="83"/>
      <c r="R89" s="83"/>
      <c r="S89" s="83"/>
      <c r="T89" s="83"/>
      <c r="U89" s="84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124</v>
      </c>
      <c r="AU89" s="16" t="s">
        <v>82</v>
      </c>
    </row>
    <row r="90" s="2" customFormat="1" ht="16.5" customHeight="1">
      <c r="A90" s="37"/>
      <c r="B90" s="38"/>
      <c r="C90" s="202" t="s">
        <v>130</v>
      </c>
      <c r="D90" s="202" t="s">
        <v>117</v>
      </c>
      <c r="E90" s="203" t="s">
        <v>131</v>
      </c>
      <c r="F90" s="204" t="s">
        <v>132</v>
      </c>
      <c r="G90" s="205" t="s">
        <v>120</v>
      </c>
      <c r="H90" s="206">
        <v>48</v>
      </c>
      <c r="I90" s="207"/>
      <c r="J90" s="208">
        <f>ROUND(I90*H90,2)</f>
        <v>0</v>
      </c>
      <c r="K90" s="204" t="s">
        <v>19</v>
      </c>
      <c r="L90" s="209"/>
      <c r="M90" s="210" t="s">
        <v>19</v>
      </c>
      <c r="N90" s="211" t="s">
        <v>45</v>
      </c>
      <c r="O90" s="83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2">
        <f>S90*H90</f>
        <v>0</v>
      </c>
      <c r="U90" s="213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4" t="s">
        <v>121</v>
      </c>
      <c r="AT90" s="214" t="s">
        <v>117</v>
      </c>
      <c r="AU90" s="214" t="s">
        <v>82</v>
      </c>
      <c r="AY90" s="16" t="s">
        <v>115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114</v>
      </c>
      <c r="BK90" s="215">
        <f>ROUND(I90*H90,2)</f>
        <v>0</v>
      </c>
      <c r="BL90" s="16" t="s">
        <v>121</v>
      </c>
      <c r="BM90" s="214" t="s">
        <v>133</v>
      </c>
    </row>
    <row r="91" s="2" customFormat="1">
      <c r="A91" s="37"/>
      <c r="B91" s="38"/>
      <c r="C91" s="39"/>
      <c r="D91" s="216" t="s">
        <v>123</v>
      </c>
      <c r="E91" s="39"/>
      <c r="F91" s="217" t="s">
        <v>132</v>
      </c>
      <c r="G91" s="39"/>
      <c r="H91" s="39"/>
      <c r="I91" s="218"/>
      <c r="J91" s="39"/>
      <c r="K91" s="39"/>
      <c r="L91" s="43"/>
      <c r="M91" s="219"/>
      <c r="N91" s="220"/>
      <c r="O91" s="83"/>
      <c r="P91" s="83"/>
      <c r="Q91" s="83"/>
      <c r="R91" s="83"/>
      <c r="S91" s="83"/>
      <c r="T91" s="83"/>
      <c r="U91" s="84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123</v>
      </c>
      <c r="AU91" s="16" t="s">
        <v>82</v>
      </c>
    </row>
    <row r="92" s="2" customFormat="1">
      <c r="A92" s="37"/>
      <c r="B92" s="38"/>
      <c r="C92" s="39"/>
      <c r="D92" s="216" t="s">
        <v>124</v>
      </c>
      <c r="E92" s="39"/>
      <c r="F92" s="221" t="s">
        <v>134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3"/>
      <c r="U92" s="8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124</v>
      </c>
      <c r="AU92" s="16" t="s">
        <v>82</v>
      </c>
    </row>
    <row r="93" s="2" customFormat="1" ht="16.5" customHeight="1">
      <c r="A93" s="37"/>
      <c r="B93" s="38"/>
      <c r="C93" s="202" t="s">
        <v>114</v>
      </c>
      <c r="D93" s="202" t="s">
        <v>117</v>
      </c>
      <c r="E93" s="203" t="s">
        <v>135</v>
      </c>
      <c r="F93" s="204" t="s">
        <v>136</v>
      </c>
      <c r="G93" s="205" t="s">
        <v>120</v>
      </c>
      <c r="H93" s="206">
        <v>48</v>
      </c>
      <c r="I93" s="207"/>
      <c r="J93" s="208">
        <f>ROUND(I93*H93,2)</f>
        <v>0</v>
      </c>
      <c r="K93" s="204" t="s">
        <v>19</v>
      </c>
      <c r="L93" s="209"/>
      <c r="M93" s="210" t="s">
        <v>19</v>
      </c>
      <c r="N93" s="211" t="s">
        <v>45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2">
        <f>S93*H93</f>
        <v>0</v>
      </c>
      <c r="U93" s="213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121</v>
      </c>
      <c r="AT93" s="214" t="s">
        <v>117</v>
      </c>
      <c r="AU93" s="214" t="s">
        <v>82</v>
      </c>
      <c r="AY93" s="16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114</v>
      </c>
      <c r="BK93" s="215">
        <f>ROUND(I93*H93,2)</f>
        <v>0</v>
      </c>
      <c r="BL93" s="16" t="s">
        <v>121</v>
      </c>
      <c r="BM93" s="214" t="s">
        <v>137</v>
      </c>
    </row>
    <row r="94" s="2" customFormat="1">
      <c r="A94" s="37"/>
      <c r="B94" s="38"/>
      <c r="C94" s="39"/>
      <c r="D94" s="216" t="s">
        <v>123</v>
      </c>
      <c r="E94" s="39"/>
      <c r="F94" s="217" t="s">
        <v>136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3"/>
      <c r="U94" s="84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123</v>
      </c>
      <c r="AU94" s="16" t="s">
        <v>82</v>
      </c>
    </row>
    <row r="95" s="2" customFormat="1">
      <c r="A95" s="37"/>
      <c r="B95" s="38"/>
      <c r="C95" s="39"/>
      <c r="D95" s="216" t="s">
        <v>124</v>
      </c>
      <c r="E95" s="39"/>
      <c r="F95" s="221" t="s">
        <v>138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124</v>
      </c>
      <c r="AU95" s="16" t="s">
        <v>82</v>
      </c>
    </row>
    <row r="96" s="2" customFormat="1" ht="16.5" customHeight="1">
      <c r="A96" s="37"/>
      <c r="B96" s="38"/>
      <c r="C96" s="202" t="s">
        <v>139</v>
      </c>
      <c r="D96" s="202" t="s">
        <v>117</v>
      </c>
      <c r="E96" s="203" t="s">
        <v>140</v>
      </c>
      <c r="F96" s="204" t="s">
        <v>141</v>
      </c>
      <c r="G96" s="205" t="s">
        <v>120</v>
      </c>
      <c r="H96" s="206">
        <v>48</v>
      </c>
      <c r="I96" s="207"/>
      <c r="J96" s="208">
        <f>ROUND(I96*H96,2)</f>
        <v>0</v>
      </c>
      <c r="K96" s="204" t="s">
        <v>19</v>
      </c>
      <c r="L96" s="209"/>
      <c r="M96" s="210" t="s">
        <v>19</v>
      </c>
      <c r="N96" s="211" t="s">
        <v>45</v>
      </c>
      <c r="O96" s="83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2">
        <f>S96*H96</f>
        <v>0</v>
      </c>
      <c r="U96" s="213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4" t="s">
        <v>121</v>
      </c>
      <c r="AT96" s="214" t="s">
        <v>117</v>
      </c>
      <c r="AU96" s="214" t="s">
        <v>82</v>
      </c>
      <c r="AY96" s="16" t="s">
        <v>115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114</v>
      </c>
      <c r="BK96" s="215">
        <f>ROUND(I96*H96,2)</f>
        <v>0</v>
      </c>
      <c r="BL96" s="16" t="s">
        <v>121</v>
      </c>
      <c r="BM96" s="214" t="s">
        <v>142</v>
      </c>
    </row>
    <row r="97" s="2" customFormat="1">
      <c r="A97" s="37"/>
      <c r="B97" s="38"/>
      <c r="C97" s="39"/>
      <c r="D97" s="216" t="s">
        <v>123</v>
      </c>
      <c r="E97" s="39"/>
      <c r="F97" s="217" t="s">
        <v>141</v>
      </c>
      <c r="G97" s="39"/>
      <c r="H97" s="39"/>
      <c r="I97" s="218"/>
      <c r="J97" s="39"/>
      <c r="K97" s="39"/>
      <c r="L97" s="43"/>
      <c r="M97" s="219"/>
      <c r="N97" s="220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123</v>
      </c>
      <c r="AU97" s="16" t="s">
        <v>82</v>
      </c>
    </row>
    <row r="98" s="2" customFormat="1">
      <c r="A98" s="37"/>
      <c r="B98" s="38"/>
      <c r="C98" s="39"/>
      <c r="D98" s="216" t="s">
        <v>124</v>
      </c>
      <c r="E98" s="39"/>
      <c r="F98" s="221" t="s">
        <v>143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3"/>
      <c r="U98" s="84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124</v>
      </c>
      <c r="AU98" s="16" t="s">
        <v>82</v>
      </c>
    </row>
    <row r="99" s="2" customFormat="1" ht="16.5" customHeight="1">
      <c r="A99" s="37"/>
      <c r="B99" s="38"/>
      <c r="C99" s="202" t="s">
        <v>144</v>
      </c>
      <c r="D99" s="202" t="s">
        <v>117</v>
      </c>
      <c r="E99" s="203" t="s">
        <v>145</v>
      </c>
      <c r="F99" s="204" t="s">
        <v>146</v>
      </c>
      <c r="G99" s="205" t="s">
        <v>120</v>
      </c>
      <c r="H99" s="206">
        <v>48</v>
      </c>
      <c r="I99" s="207"/>
      <c r="J99" s="208">
        <f>ROUND(I99*H99,2)</f>
        <v>0</v>
      </c>
      <c r="K99" s="204" t="s">
        <v>19</v>
      </c>
      <c r="L99" s="209"/>
      <c r="M99" s="210" t="s">
        <v>19</v>
      </c>
      <c r="N99" s="211" t="s">
        <v>45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2">
        <f>S99*H99</f>
        <v>0</v>
      </c>
      <c r="U99" s="213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121</v>
      </c>
      <c r="AT99" s="214" t="s">
        <v>117</v>
      </c>
      <c r="AU99" s="214" t="s">
        <v>82</v>
      </c>
      <c r="AY99" s="16" t="s">
        <v>115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114</v>
      </c>
      <c r="BK99" s="215">
        <f>ROUND(I99*H99,2)</f>
        <v>0</v>
      </c>
      <c r="BL99" s="16" t="s">
        <v>121</v>
      </c>
      <c r="BM99" s="214" t="s">
        <v>147</v>
      </c>
    </row>
    <row r="100" s="2" customFormat="1">
      <c r="A100" s="37"/>
      <c r="B100" s="38"/>
      <c r="C100" s="39"/>
      <c r="D100" s="216" t="s">
        <v>123</v>
      </c>
      <c r="E100" s="39"/>
      <c r="F100" s="217" t="s">
        <v>146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123</v>
      </c>
      <c r="AU100" s="16" t="s">
        <v>82</v>
      </c>
    </row>
    <row r="101" s="2" customFormat="1">
      <c r="A101" s="37"/>
      <c r="B101" s="38"/>
      <c r="C101" s="39"/>
      <c r="D101" s="216" t="s">
        <v>124</v>
      </c>
      <c r="E101" s="39"/>
      <c r="F101" s="221" t="s">
        <v>148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3"/>
      <c r="U101" s="84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124</v>
      </c>
      <c r="AU101" s="16" t="s">
        <v>82</v>
      </c>
    </row>
    <row r="102" s="2" customFormat="1" ht="16.5" customHeight="1">
      <c r="A102" s="37"/>
      <c r="B102" s="38"/>
      <c r="C102" s="202" t="s">
        <v>149</v>
      </c>
      <c r="D102" s="202" t="s">
        <v>117</v>
      </c>
      <c r="E102" s="203" t="s">
        <v>150</v>
      </c>
      <c r="F102" s="204" t="s">
        <v>151</v>
      </c>
      <c r="G102" s="205" t="s">
        <v>120</v>
      </c>
      <c r="H102" s="206">
        <v>48</v>
      </c>
      <c r="I102" s="207"/>
      <c r="J102" s="208">
        <f>ROUND(I102*H102,2)</f>
        <v>0</v>
      </c>
      <c r="K102" s="204" t="s">
        <v>19</v>
      </c>
      <c r="L102" s="209"/>
      <c r="M102" s="210" t="s">
        <v>19</v>
      </c>
      <c r="N102" s="211" t="s">
        <v>45</v>
      </c>
      <c r="O102" s="83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2">
        <f>S102*H102</f>
        <v>0</v>
      </c>
      <c r="U102" s="213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4" t="s">
        <v>121</v>
      </c>
      <c r="AT102" s="214" t="s">
        <v>117</v>
      </c>
      <c r="AU102" s="214" t="s">
        <v>82</v>
      </c>
      <c r="AY102" s="16" t="s">
        <v>115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114</v>
      </c>
      <c r="BK102" s="215">
        <f>ROUND(I102*H102,2)</f>
        <v>0</v>
      </c>
      <c r="BL102" s="16" t="s">
        <v>121</v>
      </c>
      <c r="BM102" s="214" t="s">
        <v>152</v>
      </c>
    </row>
    <row r="103" s="2" customFormat="1">
      <c r="A103" s="37"/>
      <c r="B103" s="38"/>
      <c r="C103" s="39"/>
      <c r="D103" s="216" t="s">
        <v>123</v>
      </c>
      <c r="E103" s="39"/>
      <c r="F103" s="217" t="s">
        <v>151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3"/>
      <c r="U103" s="84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123</v>
      </c>
      <c r="AU103" s="16" t="s">
        <v>82</v>
      </c>
    </row>
    <row r="104" s="2" customFormat="1">
      <c r="A104" s="37"/>
      <c r="B104" s="38"/>
      <c r="C104" s="39"/>
      <c r="D104" s="216" t="s">
        <v>124</v>
      </c>
      <c r="E104" s="39"/>
      <c r="F104" s="221" t="s">
        <v>153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124</v>
      </c>
      <c r="AU104" s="16" t="s">
        <v>82</v>
      </c>
    </row>
    <row r="105" s="2" customFormat="1" ht="16.5" customHeight="1">
      <c r="A105" s="37"/>
      <c r="B105" s="38"/>
      <c r="C105" s="202" t="s">
        <v>154</v>
      </c>
      <c r="D105" s="202" t="s">
        <v>117</v>
      </c>
      <c r="E105" s="203" t="s">
        <v>155</v>
      </c>
      <c r="F105" s="204" t="s">
        <v>156</v>
      </c>
      <c r="G105" s="205" t="s">
        <v>120</v>
      </c>
      <c r="H105" s="206">
        <v>48</v>
      </c>
      <c r="I105" s="207"/>
      <c r="J105" s="208">
        <f>ROUND(I105*H105,2)</f>
        <v>0</v>
      </c>
      <c r="K105" s="204" t="s">
        <v>19</v>
      </c>
      <c r="L105" s="209"/>
      <c r="M105" s="210" t="s">
        <v>19</v>
      </c>
      <c r="N105" s="211" t="s">
        <v>45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2">
        <f>S105*H105</f>
        <v>0</v>
      </c>
      <c r="U105" s="213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121</v>
      </c>
      <c r="AT105" s="214" t="s">
        <v>117</v>
      </c>
      <c r="AU105" s="214" t="s">
        <v>82</v>
      </c>
      <c r="AY105" s="16" t="s">
        <v>115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114</v>
      </c>
      <c r="BK105" s="215">
        <f>ROUND(I105*H105,2)</f>
        <v>0</v>
      </c>
      <c r="BL105" s="16" t="s">
        <v>121</v>
      </c>
      <c r="BM105" s="214" t="s">
        <v>157</v>
      </c>
    </row>
    <row r="106" s="2" customFormat="1">
      <c r="A106" s="37"/>
      <c r="B106" s="38"/>
      <c r="C106" s="39"/>
      <c r="D106" s="216" t="s">
        <v>123</v>
      </c>
      <c r="E106" s="39"/>
      <c r="F106" s="217" t="s">
        <v>156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123</v>
      </c>
      <c r="AU106" s="16" t="s">
        <v>82</v>
      </c>
    </row>
    <row r="107" s="2" customFormat="1">
      <c r="A107" s="37"/>
      <c r="B107" s="38"/>
      <c r="C107" s="39"/>
      <c r="D107" s="216" t="s">
        <v>124</v>
      </c>
      <c r="E107" s="39"/>
      <c r="F107" s="221" t="s">
        <v>158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3"/>
      <c r="U107" s="84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124</v>
      </c>
      <c r="AU107" s="16" t="s">
        <v>82</v>
      </c>
    </row>
    <row r="108" s="2" customFormat="1" ht="16.5" customHeight="1">
      <c r="A108" s="37"/>
      <c r="B108" s="38"/>
      <c r="C108" s="202" t="s">
        <v>159</v>
      </c>
      <c r="D108" s="202" t="s">
        <v>117</v>
      </c>
      <c r="E108" s="203" t="s">
        <v>160</v>
      </c>
      <c r="F108" s="204" t="s">
        <v>161</v>
      </c>
      <c r="G108" s="205" t="s">
        <v>120</v>
      </c>
      <c r="H108" s="206">
        <v>48</v>
      </c>
      <c r="I108" s="207"/>
      <c r="J108" s="208">
        <f>ROUND(I108*H108,2)</f>
        <v>0</v>
      </c>
      <c r="K108" s="204" t="s">
        <v>19</v>
      </c>
      <c r="L108" s="209"/>
      <c r="M108" s="210" t="s">
        <v>19</v>
      </c>
      <c r="N108" s="211" t="s">
        <v>45</v>
      </c>
      <c r="O108" s="83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2">
        <f>S108*H108</f>
        <v>0</v>
      </c>
      <c r="U108" s="213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4" t="s">
        <v>121</v>
      </c>
      <c r="AT108" s="214" t="s">
        <v>117</v>
      </c>
      <c r="AU108" s="214" t="s">
        <v>82</v>
      </c>
      <c r="AY108" s="16" t="s">
        <v>115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114</v>
      </c>
      <c r="BK108" s="215">
        <f>ROUND(I108*H108,2)</f>
        <v>0</v>
      </c>
      <c r="BL108" s="16" t="s">
        <v>121</v>
      </c>
      <c r="BM108" s="214" t="s">
        <v>162</v>
      </c>
    </row>
    <row r="109" s="2" customFormat="1">
      <c r="A109" s="37"/>
      <c r="B109" s="38"/>
      <c r="C109" s="39"/>
      <c r="D109" s="216" t="s">
        <v>123</v>
      </c>
      <c r="E109" s="39"/>
      <c r="F109" s="217" t="s">
        <v>161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3"/>
      <c r="U109" s="84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123</v>
      </c>
      <c r="AU109" s="16" t="s">
        <v>82</v>
      </c>
    </row>
    <row r="110" s="2" customFormat="1">
      <c r="A110" s="37"/>
      <c r="B110" s="38"/>
      <c r="C110" s="39"/>
      <c r="D110" s="216" t="s">
        <v>124</v>
      </c>
      <c r="E110" s="39"/>
      <c r="F110" s="221" t="s">
        <v>163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124</v>
      </c>
      <c r="AU110" s="16" t="s">
        <v>82</v>
      </c>
    </row>
    <row r="111" s="2" customFormat="1" ht="16.5" customHeight="1">
      <c r="A111" s="37"/>
      <c r="B111" s="38"/>
      <c r="C111" s="202" t="s">
        <v>164</v>
      </c>
      <c r="D111" s="202" t="s">
        <v>117</v>
      </c>
      <c r="E111" s="203" t="s">
        <v>165</v>
      </c>
      <c r="F111" s="204" t="s">
        <v>166</v>
      </c>
      <c r="G111" s="205" t="s">
        <v>120</v>
      </c>
      <c r="H111" s="206">
        <v>48</v>
      </c>
      <c r="I111" s="207"/>
      <c r="J111" s="208">
        <f>ROUND(I111*H111,2)</f>
        <v>0</v>
      </c>
      <c r="K111" s="204" t="s">
        <v>19</v>
      </c>
      <c r="L111" s="209"/>
      <c r="M111" s="210" t="s">
        <v>19</v>
      </c>
      <c r="N111" s="211" t="s">
        <v>45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2">
        <f>S111*H111</f>
        <v>0</v>
      </c>
      <c r="U111" s="213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121</v>
      </c>
      <c r="AT111" s="214" t="s">
        <v>117</v>
      </c>
      <c r="AU111" s="214" t="s">
        <v>82</v>
      </c>
      <c r="AY111" s="16" t="s">
        <v>115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114</v>
      </c>
      <c r="BK111" s="215">
        <f>ROUND(I111*H111,2)</f>
        <v>0</v>
      </c>
      <c r="BL111" s="16" t="s">
        <v>121</v>
      </c>
      <c r="BM111" s="214" t="s">
        <v>167</v>
      </c>
    </row>
    <row r="112" s="2" customFormat="1">
      <c r="A112" s="37"/>
      <c r="B112" s="38"/>
      <c r="C112" s="39"/>
      <c r="D112" s="216" t="s">
        <v>123</v>
      </c>
      <c r="E112" s="39"/>
      <c r="F112" s="217" t="s">
        <v>166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123</v>
      </c>
      <c r="AU112" s="16" t="s">
        <v>82</v>
      </c>
    </row>
    <row r="113" s="2" customFormat="1">
      <c r="A113" s="37"/>
      <c r="B113" s="38"/>
      <c r="C113" s="39"/>
      <c r="D113" s="216" t="s">
        <v>124</v>
      </c>
      <c r="E113" s="39"/>
      <c r="F113" s="221" t="s">
        <v>168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3"/>
      <c r="U113" s="84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124</v>
      </c>
      <c r="AU113" s="16" t="s">
        <v>82</v>
      </c>
    </row>
    <row r="114" s="2" customFormat="1" ht="16.5" customHeight="1">
      <c r="A114" s="37"/>
      <c r="B114" s="38"/>
      <c r="C114" s="202" t="s">
        <v>169</v>
      </c>
      <c r="D114" s="202" t="s">
        <v>117</v>
      </c>
      <c r="E114" s="203" t="s">
        <v>170</v>
      </c>
      <c r="F114" s="204" t="s">
        <v>171</v>
      </c>
      <c r="G114" s="205" t="s">
        <v>120</v>
      </c>
      <c r="H114" s="206">
        <v>48</v>
      </c>
      <c r="I114" s="207"/>
      <c r="J114" s="208">
        <f>ROUND(I114*H114,2)</f>
        <v>0</v>
      </c>
      <c r="K114" s="204" t="s">
        <v>19</v>
      </c>
      <c r="L114" s="209"/>
      <c r="M114" s="210" t="s">
        <v>19</v>
      </c>
      <c r="N114" s="211" t="s">
        <v>45</v>
      </c>
      <c r="O114" s="83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2">
        <f>S114*H114</f>
        <v>0</v>
      </c>
      <c r="U114" s="213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4" t="s">
        <v>121</v>
      </c>
      <c r="AT114" s="214" t="s">
        <v>117</v>
      </c>
      <c r="AU114" s="214" t="s">
        <v>82</v>
      </c>
      <c r="AY114" s="16" t="s">
        <v>115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114</v>
      </c>
      <c r="BK114" s="215">
        <f>ROUND(I114*H114,2)</f>
        <v>0</v>
      </c>
      <c r="BL114" s="16" t="s">
        <v>121</v>
      </c>
      <c r="BM114" s="214" t="s">
        <v>172</v>
      </c>
    </row>
    <row r="115" s="2" customFormat="1">
      <c r="A115" s="37"/>
      <c r="B115" s="38"/>
      <c r="C115" s="39"/>
      <c r="D115" s="216" t="s">
        <v>123</v>
      </c>
      <c r="E115" s="39"/>
      <c r="F115" s="217" t="s">
        <v>171</v>
      </c>
      <c r="G115" s="39"/>
      <c r="H115" s="39"/>
      <c r="I115" s="218"/>
      <c r="J115" s="39"/>
      <c r="K115" s="39"/>
      <c r="L115" s="43"/>
      <c r="M115" s="219"/>
      <c r="N115" s="220"/>
      <c r="O115" s="83"/>
      <c r="P115" s="83"/>
      <c r="Q115" s="83"/>
      <c r="R115" s="83"/>
      <c r="S115" s="83"/>
      <c r="T115" s="83"/>
      <c r="U115" s="84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123</v>
      </c>
      <c r="AU115" s="16" t="s">
        <v>82</v>
      </c>
    </row>
    <row r="116" s="2" customFormat="1">
      <c r="A116" s="37"/>
      <c r="B116" s="38"/>
      <c r="C116" s="39"/>
      <c r="D116" s="216" t="s">
        <v>124</v>
      </c>
      <c r="E116" s="39"/>
      <c r="F116" s="221" t="s">
        <v>173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124</v>
      </c>
      <c r="AU116" s="16" t="s">
        <v>82</v>
      </c>
    </row>
    <row r="117" s="2" customFormat="1" ht="16.5" customHeight="1">
      <c r="A117" s="37"/>
      <c r="B117" s="38"/>
      <c r="C117" s="202" t="s">
        <v>8</v>
      </c>
      <c r="D117" s="202" t="s">
        <v>117</v>
      </c>
      <c r="E117" s="203" t="s">
        <v>174</v>
      </c>
      <c r="F117" s="204" t="s">
        <v>175</v>
      </c>
      <c r="G117" s="205" t="s">
        <v>120</v>
      </c>
      <c r="H117" s="206">
        <v>48</v>
      </c>
      <c r="I117" s="207"/>
      <c r="J117" s="208">
        <f>ROUND(I117*H117,2)</f>
        <v>0</v>
      </c>
      <c r="K117" s="204" t="s">
        <v>19</v>
      </c>
      <c r="L117" s="209"/>
      <c r="M117" s="210" t="s">
        <v>19</v>
      </c>
      <c r="N117" s="211" t="s">
        <v>45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2">
        <f>S117*H117</f>
        <v>0</v>
      </c>
      <c r="U117" s="213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121</v>
      </c>
      <c r="AT117" s="214" t="s">
        <v>117</v>
      </c>
      <c r="AU117" s="214" t="s">
        <v>82</v>
      </c>
      <c r="AY117" s="16" t="s">
        <v>115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114</v>
      </c>
      <c r="BK117" s="215">
        <f>ROUND(I117*H117,2)</f>
        <v>0</v>
      </c>
      <c r="BL117" s="16" t="s">
        <v>121</v>
      </c>
      <c r="BM117" s="214" t="s">
        <v>176</v>
      </c>
    </row>
    <row r="118" s="2" customFormat="1">
      <c r="A118" s="37"/>
      <c r="B118" s="38"/>
      <c r="C118" s="39"/>
      <c r="D118" s="216" t="s">
        <v>123</v>
      </c>
      <c r="E118" s="39"/>
      <c r="F118" s="217" t="s">
        <v>175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123</v>
      </c>
      <c r="AU118" s="16" t="s">
        <v>82</v>
      </c>
    </row>
    <row r="119" s="2" customFormat="1">
      <c r="A119" s="37"/>
      <c r="B119" s="38"/>
      <c r="C119" s="39"/>
      <c r="D119" s="216" t="s">
        <v>124</v>
      </c>
      <c r="E119" s="39"/>
      <c r="F119" s="221" t="s">
        <v>177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3"/>
      <c r="U119" s="84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124</v>
      </c>
      <c r="AU119" s="16" t="s">
        <v>82</v>
      </c>
    </row>
    <row r="120" s="2" customFormat="1" ht="16.5" customHeight="1">
      <c r="A120" s="37"/>
      <c r="B120" s="38"/>
      <c r="C120" s="202" t="s">
        <v>178</v>
      </c>
      <c r="D120" s="202" t="s">
        <v>117</v>
      </c>
      <c r="E120" s="203" t="s">
        <v>179</v>
      </c>
      <c r="F120" s="204" t="s">
        <v>180</v>
      </c>
      <c r="G120" s="205" t="s">
        <v>120</v>
      </c>
      <c r="H120" s="206">
        <v>48</v>
      </c>
      <c r="I120" s="207"/>
      <c r="J120" s="208">
        <f>ROUND(I120*H120,2)</f>
        <v>0</v>
      </c>
      <c r="K120" s="204" t="s">
        <v>19</v>
      </c>
      <c r="L120" s="209"/>
      <c r="M120" s="210" t="s">
        <v>19</v>
      </c>
      <c r="N120" s="211" t="s">
        <v>45</v>
      </c>
      <c r="O120" s="83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2">
        <f>S120*H120</f>
        <v>0</v>
      </c>
      <c r="U120" s="213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4" t="s">
        <v>121</v>
      </c>
      <c r="AT120" s="214" t="s">
        <v>117</v>
      </c>
      <c r="AU120" s="214" t="s">
        <v>82</v>
      </c>
      <c r="AY120" s="16" t="s">
        <v>115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114</v>
      </c>
      <c r="BK120" s="215">
        <f>ROUND(I120*H120,2)</f>
        <v>0</v>
      </c>
      <c r="BL120" s="16" t="s">
        <v>121</v>
      </c>
      <c r="BM120" s="214" t="s">
        <v>181</v>
      </c>
    </row>
    <row r="121" s="2" customFormat="1">
      <c r="A121" s="37"/>
      <c r="B121" s="38"/>
      <c r="C121" s="39"/>
      <c r="D121" s="216" t="s">
        <v>123</v>
      </c>
      <c r="E121" s="39"/>
      <c r="F121" s="217" t="s">
        <v>180</v>
      </c>
      <c r="G121" s="39"/>
      <c r="H121" s="39"/>
      <c r="I121" s="218"/>
      <c r="J121" s="39"/>
      <c r="K121" s="39"/>
      <c r="L121" s="43"/>
      <c r="M121" s="219"/>
      <c r="N121" s="220"/>
      <c r="O121" s="83"/>
      <c r="P121" s="83"/>
      <c r="Q121" s="83"/>
      <c r="R121" s="83"/>
      <c r="S121" s="83"/>
      <c r="T121" s="83"/>
      <c r="U121" s="84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123</v>
      </c>
      <c r="AU121" s="16" t="s">
        <v>82</v>
      </c>
    </row>
    <row r="122" s="2" customFormat="1">
      <c r="A122" s="37"/>
      <c r="B122" s="38"/>
      <c r="C122" s="39"/>
      <c r="D122" s="216" t="s">
        <v>124</v>
      </c>
      <c r="E122" s="39"/>
      <c r="F122" s="221" t="s">
        <v>182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124</v>
      </c>
      <c r="AU122" s="16" t="s">
        <v>82</v>
      </c>
    </row>
    <row r="123" s="2" customFormat="1" ht="16.5" customHeight="1">
      <c r="A123" s="37"/>
      <c r="B123" s="38"/>
      <c r="C123" s="202" t="s">
        <v>183</v>
      </c>
      <c r="D123" s="202" t="s">
        <v>117</v>
      </c>
      <c r="E123" s="203" t="s">
        <v>184</v>
      </c>
      <c r="F123" s="204" t="s">
        <v>185</v>
      </c>
      <c r="G123" s="205" t="s">
        <v>120</v>
      </c>
      <c r="H123" s="206">
        <v>48</v>
      </c>
      <c r="I123" s="207"/>
      <c r="J123" s="208">
        <f>ROUND(I123*H123,2)</f>
        <v>0</v>
      </c>
      <c r="K123" s="204" t="s">
        <v>19</v>
      </c>
      <c r="L123" s="209"/>
      <c r="M123" s="210" t="s">
        <v>19</v>
      </c>
      <c r="N123" s="211" t="s">
        <v>45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121</v>
      </c>
      <c r="AT123" s="214" t="s">
        <v>117</v>
      </c>
      <c r="AU123" s="214" t="s">
        <v>82</v>
      </c>
      <c r="AY123" s="16" t="s">
        <v>115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114</v>
      </c>
      <c r="BK123" s="215">
        <f>ROUND(I123*H123,2)</f>
        <v>0</v>
      </c>
      <c r="BL123" s="16" t="s">
        <v>121</v>
      </c>
      <c r="BM123" s="214" t="s">
        <v>186</v>
      </c>
    </row>
    <row r="124" s="2" customFormat="1">
      <c r="A124" s="37"/>
      <c r="B124" s="38"/>
      <c r="C124" s="39"/>
      <c r="D124" s="216" t="s">
        <v>123</v>
      </c>
      <c r="E124" s="39"/>
      <c r="F124" s="217" t="s">
        <v>185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82</v>
      </c>
    </row>
    <row r="125" s="2" customFormat="1">
      <c r="A125" s="37"/>
      <c r="B125" s="38"/>
      <c r="C125" s="39"/>
      <c r="D125" s="216" t="s">
        <v>124</v>
      </c>
      <c r="E125" s="39"/>
      <c r="F125" s="221" t="s">
        <v>187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3"/>
      <c r="U125" s="84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124</v>
      </c>
      <c r="AU125" s="16" t="s">
        <v>82</v>
      </c>
    </row>
    <row r="126" s="2" customFormat="1" ht="16.5" customHeight="1">
      <c r="A126" s="37"/>
      <c r="B126" s="38"/>
      <c r="C126" s="202" t="s">
        <v>188</v>
      </c>
      <c r="D126" s="202" t="s">
        <v>117</v>
      </c>
      <c r="E126" s="203" t="s">
        <v>189</v>
      </c>
      <c r="F126" s="204" t="s">
        <v>190</v>
      </c>
      <c r="G126" s="205" t="s">
        <v>120</v>
      </c>
      <c r="H126" s="206">
        <v>48</v>
      </c>
      <c r="I126" s="207"/>
      <c r="J126" s="208">
        <f>ROUND(I126*H126,2)</f>
        <v>0</v>
      </c>
      <c r="K126" s="204" t="s">
        <v>19</v>
      </c>
      <c r="L126" s="209"/>
      <c r="M126" s="210" t="s">
        <v>19</v>
      </c>
      <c r="N126" s="211" t="s">
        <v>45</v>
      </c>
      <c r="O126" s="83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2">
        <f>S126*H126</f>
        <v>0</v>
      </c>
      <c r="U126" s="213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4" t="s">
        <v>121</v>
      </c>
      <c r="AT126" s="214" t="s">
        <v>117</v>
      </c>
      <c r="AU126" s="214" t="s">
        <v>82</v>
      </c>
      <c r="AY126" s="16" t="s">
        <v>115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114</v>
      </c>
      <c r="BK126" s="215">
        <f>ROUND(I126*H126,2)</f>
        <v>0</v>
      </c>
      <c r="BL126" s="16" t="s">
        <v>121</v>
      </c>
      <c r="BM126" s="214" t="s">
        <v>191</v>
      </c>
    </row>
    <row r="127" s="2" customFormat="1">
      <c r="A127" s="37"/>
      <c r="B127" s="38"/>
      <c r="C127" s="39"/>
      <c r="D127" s="216" t="s">
        <v>123</v>
      </c>
      <c r="E127" s="39"/>
      <c r="F127" s="217" t="s">
        <v>190</v>
      </c>
      <c r="G127" s="39"/>
      <c r="H127" s="39"/>
      <c r="I127" s="218"/>
      <c r="J127" s="39"/>
      <c r="K127" s="39"/>
      <c r="L127" s="43"/>
      <c r="M127" s="219"/>
      <c r="N127" s="220"/>
      <c r="O127" s="83"/>
      <c r="P127" s="83"/>
      <c r="Q127" s="83"/>
      <c r="R127" s="83"/>
      <c r="S127" s="83"/>
      <c r="T127" s="83"/>
      <c r="U127" s="84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123</v>
      </c>
      <c r="AU127" s="16" t="s">
        <v>82</v>
      </c>
    </row>
    <row r="128" s="2" customFormat="1">
      <c r="A128" s="37"/>
      <c r="B128" s="38"/>
      <c r="C128" s="39"/>
      <c r="D128" s="216" t="s">
        <v>124</v>
      </c>
      <c r="E128" s="39"/>
      <c r="F128" s="221" t="s">
        <v>192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3"/>
      <c r="U128" s="84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124</v>
      </c>
      <c r="AU128" s="16" t="s">
        <v>82</v>
      </c>
    </row>
    <row r="129" s="2" customFormat="1" ht="16.5" customHeight="1">
      <c r="A129" s="37"/>
      <c r="B129" s="38"/>
      <c r="C129" s="202" t="s">
        <v>193</v>
      </c>
      <c r="D129" s="202" t="s">
        <v>117</v>
      </c>
      <c r="E129" s="203" t="s">
        <v>194</v>
      </c>
      <c r="F129" s="204" t="s">
        <v>195</v>
      </c>
      <c r="G129" s="205" t="s">
        <v>120</v>
      </c>
      <c r="H129" s="206">
        <v>48</v>
      </c>
      <c r="I129" s="207"/>
      <c r="J129" s="208">
        <f>ROUND(I129*H129,2)</f>
        <v>0</v>
      </c>
      <c r="K129" s="204" t="s">
        <v>19</v>
      </c>
      <c r="L129" s="209"/>
      <c r="M129" s="210" t="s">
        <v>19</v>
      </c>
      <c r="N129" s="211" t="s">
        <v>45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2">
        <f>S129*H129</f>
        <v>0</v>
      </c>
      <c r="U129" s="213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121</v>
      </c>
      <c r="AT129" s="214" t="s">
        <v>117</v>
      </c>
      <c r="AU129" s="214" t="s">
        <v>82</v>
      </c>
      <c r="AY129" s="16" t="s">
        <v>115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114</v>
      </c>
      <c r="BK129" s="215">
        <f>ROUND(I129*H129,2)</f>
        <v>0</v>
      </c>
      <c r="BL129" s="16" t="s">
        <v>121</v>
      </c>
      <c r="BM129" s="214" t="s">
        <v>196</v>
      </c>
    </row>
    <row r="130" s="2" customFormat="1">
      <c r="A130" s="37"/>
      <c r="B130" s="38"/>
      <c r="C130" s="39"/>
      <c r="D130" s="216" t="s">
        <v>123</v>
      </c>
      <c r="E130" s="39"/>
      <c r="F130" s="217" t="s">
        <v>195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3"/>
      <c r="U130" s="84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82</v>
      </c>
    </row>
    <row r="131" s="2" customFormat="1">
      <c r="A131" s="37"/>
      <c r="B131" s="38"/>
      <c r="C131" s="39"/>
      <c r="D131" s="216" t="s">
        <v>124</v>
      </c>
      <c r="E131" s="39"/>
      <c r="F131" s="221" t="s">
        <v>197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3"/>
      <c r="U131" s="84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124</v>
      </c>
      <c r="AU131" s="16" t="s">
        <v>82</v>
      </c>
    </row>
    <row r="132" s="2" customFormat="1" ht="16.5" customHeight="1">
      <c r="A132" s="37"/>
      <c r="B132" s="38"/>
      <c r="C132" s="202" t="s">
        <v>198</v>
      </c>
      <c r="D132" s="202" t="s">
        <v>117</v>
      </c>
      <c r="E132" s="203" t="s">
        <v>199</v>
      </c>
      <c r="F132" s="204" t="s">
        <v>200</v>
      </c>
      <c r="G132" s="205" t="s">
        <v>120</v>
      </c>
      <c r="H132" s="206">
        <v>48</v>
      </c>
      <c r="I132" s="207"/>
      <c r="J132" s="208">
        <f>ROUND(I132*H132,2)</f>
        <v>0</v>
      </c>
      <c r="K132" s="204" t="s">
        <v>19</v>
      </c>
      <c r="L132" s="209"/>
      <c r="M132" s="210" t="s">
        <v>19</v>
      </c>
      <c r="N132" s="211" t="s">
        <v>45</v>
      </c>
      <c r="O132" s="83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2">
        <f>S132*H132</f>
        <v>0</v>
      </c>
      <c r="U132" s="213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4" t="s">
        <v>121</v>
      </c>
      <c r="AT132" s="214" t="s">
        <v>117</v>
      </c>
      <c r="AU132" s="214" t="s">
        <v>82</v>
      </c>
      <c r="AY132" s="16" t="s">
        <v>115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114</v>
      </c>
      <c r="BK132" s="215">
        <f>ROUND(I132*H132,2)</f>
        <v>0</v>
      </c>
      <c r="BL132" s="16" t="s">
        <v>121</v>
      </c>
      <c r="BM132" s="214" t="s">
        <v>201</v>
      </c>
    </row>
    <row r="133" s="2" customFormat="1">
      <c r="A133" s="37"/>
      <c r="B133" s="38"/>
      <c r="C133" s="39"/>
      <c r="D133" s="216" t="s">
        <v>123</v>
      </c>
      <c r="E133" s="39"/>
      <c r="F133" s="217" t="s">
        <v>200</v>
      </c>
      <c r="G133" s="39"/>
      <c r="H133" s="39"/>
      <c r="I133" s="218"/>
      <c r="J133" s="39"/>
      <c r="K133" s="39"/>
      <c r="L133" s="43"/>
      <c r="M133" s="219"/>
      <c r="N133" s="220"/>
      <c r="O133" s="83"/>
      <c r="P133" s="83"/>
      <c r="Q133" s="83"/>
      <c r="R133" s="83"/>
      <c r="S133" s="83"/>
      <c r="T133" s="83"/>
      <c r="U133" s="84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123</v>
      </c>
      <c r="AU133" s="16" t="s">
        <v>82</v>
      </c>
    </row>
    <row r="134" s="2" customFormat="1">
      <c r="A134" s="37"/>
      <c r="B134" s="38"/>
      <c r="C134" s="39"/>
      <c r="D134" s="216" t="s">
        <v>124</v>
      </c>
      <c r="E134" s="39"/>
      <c r="F134" s="221" t="s">
        <v>202</v>
      </c>
      <c r="G134" s="39"/>
      <c r="H134" s="39"/>
      <c r="I134" s="218"/>
      <c r="J134" s="39"/>
      <c r="K134" s="39"/>
      <c r="L134" s="43"/>
      <c r="M134" s="222"/>
      <c r="N134" s="223"/>
      <c r="O134" s="224"/>
      <c r="P134" s="224"/>
      <c r="Q134" s="224"/>
      <c r="R134" s="224"/>
      <c r="S134" s="224"/>
      <c r="T134" s="224"/>
      <c r="U134" s="225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124</v>
      </c>
      <c r="AU134" s="16" t="s">
        <v>82</v>
      </c>
    </row>
    <row r="135" s="2" customFormat="1" ht="6.96" customHeight="1">
      <c r="A135" s="37"/>
      <c r="B135" s="58"/>
      <c r="C135" s="59"/>
      <c r="D135" s="59"/>
      <c r="E135" s="59"/>
      <c r="F135" s="59"/>
      <c r="G135" s="59"/>
      <c r="H135" s="59"/>
      <c r="I135" s="59"/>
      <c r="J135" s="59"/>
      <c r="K135" s="59"/>
      <c r="L135" s="43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sheetProtection sheet="1" autoFilter="0" formatColumns="0" formatRows="0" objects="1" scenarios="1" spinCount="100000" saltValue="G4lx5pvj0nPpZYbch5Wsx7fYJ1aIObxVRfhwnLyaEyI6iNg7jDCgI+cvjKk9UTFggGNaOFFGgzAa5+h6V85Skg==" hashValue="oi7xeFyD+MovJGmPjr+jc8P7n85WXgCAi6Dij6ivm0iw5exbahp6wKDXI2Zj2n0IFBV+eEc47B0Iz+P57U23sQ==" algorithmName="SHA-512" password="CC35"/>
  <autoFilter ref="C80:K13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Servis a opravy výtahů a eskalátorů OŘ UNL 2025 - 2029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203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14. 1. 2025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ROUND(J82,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ROUND((SUM(BE82:BE94)),  2)</f>
        <v>0</v>
      </c>
      <c r="G33" s="37"/>
      <c r="H33" s="37"/>
      <c r="I33" s="147">
        <v>0.20999999999999999</v>
      </c>
      <c r="J33" s="146">
        <f>ROUND(((SUM(BE82:BE94))*I33),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ROUND((SUM(BF82:BF94)),  2)</f>
        <v>0</v>
      </c>
      <c r="G34" s="37"/>
      <c r="H34" s="37"/>
      <c r="I34" s="147">
        <v>0.12</v>
      </c>
      <c r="J34" s="146">
        <f>ROUND(((SUM(BF82:BF94))*I34),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ROUND((SUM(BG82:BG94)),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ROUND((SUM(BH82:BH94)),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ROUND((SUM(BI82:BI94)),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Servis a opravy výtahů a eskalátorů OŘ UNL 2025 - 2029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PS02b - Hodinové sazby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J82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204</v>
      </c>
      <c r="E60" s="167"/>
      <c r="F60" s="167"/>
      <c r="G60" s="167"/>
      <c r="H60" s="167"/>
      <c r="I60" s="167"/>
      <c r="J60" s="168">
        <f>J83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4"/>
      <c r="C61" s="165"/>
      <c r="D61" s="166" t="s">
        <v>205</v>
      </c>
      <c r="E61" s="167"/>
      <c r="F61" s="167"/>
      <c r="G61" s="167"/>
      <c r="H61" s="167"/>
      <c r="I61" s="167"/>
      <c r="J61" s="168">
        <f>J90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0"/>
      <c r="C62" s="171"/>
      <c r="D62" s="172" t="s">
        <v>206</v>
      </c>
      <c r="E62" s="173"/>
      <c r="F62" s="173"/>
      <c r="G62" s="173"/>
      <c r="H62" s="173"/>
      <c r="I62" s="173"/>
      <c r="J62" s="174">
        <f>J91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98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16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59" t="str">
        <f>E7</f>
        <v>Servis a opravy výtahů a eskalátorů OŘ UNL 2025 - 2029</v>
      </c>
      <c r="F72" s="31"/>
      <c r="G72" s="31"/>
      <c r="H72" s="31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90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PS02b - Hodinové sazby</v>
      </c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21</v>
      </c>
      <c r="D76" s="39"/>
      <c r="E76" s="39"/>
      <c r="F76" s="26" t="str">
        <f>F12</f>
        <v xml:space="preserve"> </v>
      </c>
      <c r="G76" s="39"/>
      <c r="H76" s="39"/>
      <c r="I76" s="31" t="s">
        <v>23</v>
      </c>
      <c r="J76" s="71" t="str">
        <f>IF(J12="","",J12)</f>
        <v>14. 1. 2025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25</v>
      </c>
      <c r="D78" s="39"/>
      <c r="E78" s="39"/>
      <c r="F78" s="26" t="str">
        <f>E15</f>
        <v>Správa železnic, státní organizace</v>
      </c>
      <c r="G78" s="39"/>
      <c r="H78" s="39"/>
      <c r="I78" s="31" t="s">
        <v>33</v>
      </c>
      <c r="J78" s="35" t="str">
        <f>E21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5.65" customHeight="1">
      <c r="A79" s="37"/>
      <c r="B79" s="38"/>
      <c r="C79" s="31" t="s">
        <v>31</v>
      </c>
      <c r="D79" s="39"/>
      <c r="E79" s="39"/>
      <c r="F79" s="26" t="str">
        <f>IF(E18="","",E18)</f>
        <v>Vyplň údaj</v>
      </c>
      <c r="G79" s="39"/>
      <c r="H79" s="39"/>
      <c r="I79" s="31" t="s">
        <v>35</v>
      </c>
      <c r="J79" s="35" t="str">
        <f>E24</f>
        <v>Správa železnic, státní organizace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1" customFormat="1" ht="29.28" customHeight="1">
      <c r="A81" s="176"/>
      <c r="B81" s="177"/>
      <c r="C81" s="178" t="s">
        <v>99</v>
      </c>
      <c r="D81" s="179" t="s">
        <v>57</v>
      </c>
      <c r="E81" s="179" t="s">
        <v>53</v>
      </c>
      <c r="F81" s="179" t="s">
        <v>54</v>
      </c>
      <c r="G81" s="179" t="s">
        <v>100</v>
      </c>
      <c r="H81" s="179" t="s">
        <v>101</v>
      </c>
      <c r="I81" s="179" t="s">
        <v>102</v>
      </c>
      <c r="J81" s="179" t="s">
        <v>94</v>
      </c>
      <c r="K81" s="180" t="s">
        <v>103</v>
      </c>
      <c r="L81" s="181"/>
      <c r="M81" s="91" t="s">
        <v>19</v>
      </c>
      <c r="N81" s="92" t="s">
        <v>42</v>
      </c>
      <c r="O81" s="92" t="s">
        <v>104</v>
      </c>
      <c r="P81" s="92" t="s">
        <v>105</v>
      </c>
      <c r="Q81" s="92" t="s">
        <v>106</v>
      </c>
      <c r="R81" s="92" t="s">
        <v>107</v>
      </c>
      <c r="S81" s="92" t="s">
        <v>108</v>
      </c>
      <c r="T81" s="92" t="s">
        <v>109</v>
      </c>
      <c r="U81" s="93" t="s">
        <v>110</v>
      </c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</row>
    <row r="82" s="2" customFormat="1" ht="22.8" customHeight="1">
      <c r="A82" s="37"/>
      <c r="B82" s="38"/>
      <c r="C82" s="98" t="s">
        <v>111</v>
      </c>
      <c r="D82" s="39"/>
      <c r="E82" s="39"/>
      <c r="F82" s="39"/>
      <c r="G82" s="39"/>
      <c r="H82" s="39"/>
      <c r="I82" s="39"/>
      <c r="J82" s="182">
        <f>BK82</f>
        <v>0</v>
      </c>
      <c r="K82" s="39"/>
      <c r="L82" s="43"/>
      <c r="M82" s="94"/>
      <c r="N82" s="183"/>
      <c r="O82" s="95"/>
      <c r="P82" s="184">
        <f>P83+P90</f>
        <v>0</v>
      </c>
      <c r="Q82" s="95"/>
      <c r="R82" s="184">
        <f>R83+R90</f>
        <v>0</v>
      </c>
      <c r="S82" s="95"/>
      <c r="T82" s="184">
        <f>T83+T90</f>
        <v>0</v>
      </c>
      <c r="U82" s="96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16" t="s">
        <v>71</v>
      </c>
      <c r="AU82" s="16" t="s">
        <v>95</v>
      </c>
      <c r="BK82" s="185">
        <f>BK83+BK90</f>
        <v>0</v>
      </c>
    </row>
    <row r="83" s="12" customFormat="1" ht="25.92" customHeight="1">
      <c r="A83" s="12"/>
      <c r="B83" s="186"/>
      <c r="C83" s="187"/>
      <c r="D83" s="188" t="s">
        <v>71</v>
      </c>
      <c r="E83" s="189" t="s">
        <v>207</v>
      </c>
      <c r="F83" s="189" t="s">
        <v>208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SUM(P84:P89)</f>
        <v>0</v>
      </c>
      <c r="Q83" s="194"/>
      <c r="R83" s="195">
        <f>SUM(R84:R89)</f>
        <v>0</v>
      </c>
      <c r="S83" s="194"/>
      <c r="T83" s="195">
        <f>SUM(T84:T89)</f>
        <v>0</v>
      </c>
      <c r="U83" s="196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114</v>
      </c>
      <c r="AT83" s="198" t="s">
        <v>71</v>
      </c>
      <c r="AU83" s="198" t="s">
        <v>72</v>
      </c>
      <c r="AY83" s="197" t="s">
        <v>115</v>
      </c>
      <c r="BK83" s="199">
        <f>SUM(BK84:BK89)</f>
        <v>0</v>
      </c>
    </row>
    <row r="84" s="2" customFormat="1" ht="21.75" customHeight="1">
      <c r="A84" s="37"/>
      <c r="B84" s="38"/>
      <c r="C84" s="226" t="s">
        <v>80</v>
      </c>
      <c r="D84" s="226" t="s">
        <v>209</v>
      </c>
      <c r="E84" s="227" t="s">
        <v>210</v>
      </c>
      <c r="F84" s="228" t="s">
        <v>211</v>
      </c>
      <c r="G84" s="229" t="s">
        <v>212</v>
      </c>
      <c r="H84" s="230">
        <v>96</v>
      </c>
      <c r="I84" s="231"/>
      <c r="J84" s="232">
        <f>ROUND(I84*H84,2)</f>
        <v>0</v>
      </c>
      <c r="K84" s="228" t="s">
        <v>19</v>
      </c>
      <c r="L84" s="43"/>
      <c r="M84" s="233" t="s">
        <v>19</v>
      </c>
      <c r="N84" s="234" t="s">
        <v>43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2">
        <f>S84*H84</f>
        <v>0</v>
      </c>
      <c r="U84" s="213" t="s">
        <v>19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121</v>
      </c>
      <c r="AT84" s="214" t="s">
        <v>209</v>
      </c>
      <c r="AU84" s="214" t="s">
        <v>80</v>
      </c>
      <c r="AY84" s="16" t="s">
        <v>115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80</v>
      </c>
      <c r="BK84" s="215">
        <f>ROUND(I84*H84,2)</f>
        <v>0</v>
      </c>
      <c r="BL84" s="16" t="s">
        <v>121</v>
      </c>
      <c r="BM84" s="214" t="s">
        <v>213</v>
      </c>
    </row>
    <row r="85" s="2" customFormat="1">
      <c r="A85" s="37"/>
      <c r="B85" s="38"/>
      <c r="C85" s="39"/>
      <c r="D85" s="216" t="s">
        <v>123</v>
      </c>
      <c r="E85" s="39"/>
      <c r="F85" s="217" t="s">
        <v>211</v>
      </c>
      <c r="G85" s="39"/>
      <c r="H85" s="39"/>
      <c r="I85" s="218"/>
      <c r="J85" s="39"/>
      <c r="K85" s="39"/>
      <c r="L85" s="43"/>
      <c r="M85" s="219"/>
      <c r="N85" s="220"/>
      <c r="O85" s="83"/>
      <c r="P85" s="83"/>
      <c r="Q85" s="83"/>
      <c r="R85" s="83"/>
      <c r="S85" s="83"/>
      <c r="T85" s="83"/>
      <c r="U85" s="84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123</v>
      </c>
      <c r="AU85" s="16" t="s">
        <v>80</v>
      </c>
    </row>
    <row r="86" s="2" customFormat="1">
      <c r="A86" s="37"/>
      <c r="B86" s="38"/>
      <c r="C86" s="39"/>
      <c r="D86" s="216" t="s">
        <v>124</v>
      </c>
      <c r="E86" s="39"/>
      <c r="F86" s="221" t="s">
        <v>214</v>
      </c>
      <c r="G86" s="39"/>
      <c r="H86" s="39"/>
      <c r="I86" s="218"/>
      <c r="J86" s="39"/>
      <c r="K86" s="39"/>
      <c r="L86" s="43"/>
      <c r="M86" s="219"/>
      <c r="N86" s="220"/>
      <c r="O86" s="83"/>
      <c r="P86" s="83"/>
      <c r="Q86" s="83"/>
      <c r="R86" s="83"/>
      <c r="S86" s="83"/>
      <c r="T86" s="83"/>
      <c r="U86" s="84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124</v>
      </c>
      <c r="AU86" s="16" t="s">
        <v>80</v>
      </c>
    </row>
    <row r="87" s="2" customFormat="1" ht="21.75" customHeight="1">
      <c r="A87" s="37"/>
      <c r="B87" s="38"/>
      <c r="C87" s="226" t="s">
        <v>82</v>
      </c>
      <c r="D87" s="226" t="s">
        <v>209</v>
      </c>
      <c r="E87" s="227" t="s">
        <v>215</v>
      </c>
      <c r="F87" s="228" t="s">
        <v>216</v>
      </c>
      <c r="G87" s="229" t="s">
        <v>212</v>
      </c>
      <c r="H87" s="230">
        <v>24</v>
      </c>
      <c r="I87" s="231"/>
      <c r="J87" s="232">
        <f>ROUND(I87*H87,2)</f>
        <v>0</v>
      </c>
      <c r="K87" s="228" t="s">
        <v>19</v>
      </c>
      <c r="L87" s="43"/>
      <c r="M87" s="233" t="s">
        <v>19</v>
      </c>
      <c r="N87" s="234" t="s">
        <v>43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121</v>
      </c>
      <c r="AT87" s="214" t="s">
        <v>209</v>
      </c>
      <c r="AU87" s="214" t="s">
        <v>80</v>
      </c>
      <c r="AY87" s="16" t="s">
        <v>115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80</v>
      </c>
      <c r="BK87" s="215">
        <f>ROUND(I87*H87,2)</f>
        <v>0</v>
      </c>
      <c r="BL87" s="16" t="s">
        <v>121</v>
      </c>
      <c r="BM87" s="214" t="s">
        <v>217</v>
      </c>
    </row>
    <row r="88" s="2" customFormat="1">
      <c r="A88" s="37"/>
      <c r="B88" s="38"/>
      <c r="C88" s="39"/>
      <c r="D88" s="216" t="s">
        <v>123</v>
      </c>
      <c r="E88" s="39"/>
      <c r="F88" s="217" t="s">
        <v>216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123</v>
      </c>
      <c r="AU88" s="16" t="s">
        <v>80</v>
      </c>
    </row>
    <row r="89" s="2" customFormat="1">
      <c r="A89" s="37"/>
      <c r="B89" s="38"/>
      <c r="C89" s="39"/>
      <c r="D89" s="216" t="s">
        <v>124</v>
      </c>
      <c r="E89" s="39"/>
      <c r="F89" s="221" t="s">
        <v>218</v>
      </c>
      <c r="G89" s="39"/>
      <c r="H89" s="39"/>
      <c r="I89" s="218"/>
      <c r="J89" s="39"/>
      <c r="K89" s="39"/>
      <c r="L89" s="43"/>
      <c r="M89" s="219"/>
      <c r="N89" s="220"/>
      <c r="O89" s="83"/>
      <c r="P89" s="83"/>
      <c r="Q89" s="83"/>
      <c r="R89" s="83"/>
      <c r="S89" s="83"/>
      <c r="T89" s="83"/>
      <c r="U89" s="84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124</v>
      </c>
      <c r="AU89" s="16" t="s">
        <v>80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219</v>
      </c>
      <c r="F90" s="189" t="s">
        <v>220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</f>
        <v>0</v>
      </c>
      <c r="Q90" s="194"/>
      <c r="R90" s="195">
        <f>R91</f>
        <v>0</v>
      </c>
      <c r="S90" s="194"/>
      <c r="T90" s="195">
        <f>T91</f>
        <v>0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139</v>
      </c>
      <c r="AT90" s="198" t="s">
        <v>71</v>
      </c>
      <c r="AU90" s="198" t="s">
        <v>72</v>
      </c>
      <c r="AY90" s="197" t="s">
        <v>115</v>
      </c>
      <c r="BK90" s="199">
        <f>BK91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221</v>
      </c>
      <c r="F91" s="200" t="s">
        <v>222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SUM(P92:P94)</f>
        <v>0</v>
      </c>
      <c r="Q91" s="194"/>
      <c r="R91" s="195">
        <f>SUM(R92:R94)</f>
        <v>0</v>
      </c>
      <c r="S91" s="194"/>
      <c r="T91" s="195">
        <f>SUM(T92:T94)</f>
        <v>0</v>
      </c>
      <c r="U91" s="19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139</v>
      </c>
      <c r="AT91" s="198" t="s">
        <v>71</v>
      </c>
      <c r="AU91" s="198" t="s">
        <v>80</v>
      </c>
      <c r="AY91" s="197" t="s">
        <v>115</v>
      </c>
      <c r="BK91" s="199">
        <f>SUM(BK92:BK94)</f>
        <v>0</v>
      </c>
    </row>
    <row r="92" s="2" customFormat="1" ht="16.5" customHeight="1">
      <c r="A92" s="37"/>
      <c r="B92" s="38"/>
      <c r="C92" s="226" t="s">
        <v>130</v>
      </c>
      <c r="D92" s="226" t="s">
        <v>209</v>
      </c>
      <c r="E92" s="227" t="s">
        <v>223</v>
      </c>
      <c r="F92" s="228" t="s">
        <v>224</v>
      </c>
      <c r="G92" s="229" t="s">
        <v>225</v>
      </c>
      <c r="H92" s="230">
        <v>120</v>
      </c>
      <c r="I92" s="231"/>
      <c r="J92" s="232">
        <f>ROUND(I92*H92,2)</f>
        <v>0</v>
      </c>
      <c r="K92" s="228" t="s">
        <v>19</v>
      </c>
      <c r="L92" s="43"/>
      <c r="M92" s="233" t="s">
        <v>19</v>
      </c>
      <c r="N92" s="234" t="s">
        <v>43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2">
        <f>S92*H92</f>
        <v>0</v>
      </c>
      <c r="U92" s="213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226</v>
      </c>
      <c r="AT92" s="214" t="s">
        <v>209</v>
      </c>
      <c r="AU92" s="214" t="s">
        <v>82</v>
      </c>
      <c r="AY92" s="16" t="s">
        <v>115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80</v>
      </c>
      <c r="BK92" s="215">
        <f>ROUND(I92*H92,2)</f>
        <v>0</v>
      </c>
      <c r="BL92" s="16" t="s">
        <v>226</v>
      </c>
      <c r="BM92" s="214" t="s">
        <v>227</v>
      </c>
    </row>
    <row r="93" s="2" customFormat="1">
      <c r="A93" s="37"/>
      <c r="B93" s="38"/>
      <c r="C93" s="39"/>
      <c r="D93" s="216" t="s">
        <v>123</v>
      </c>
      <c r="E93" s="39"/>
      <c r="F93" s="217" t="s">
        <v>224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123</v>
      </c>
      <c r="AU93" s="16" t="s">
        <v>82</v>
      </c>
    </row>
    <row r="94" s="2" customFormat="1">
      <c r="A94" s="37"/>
      <c r="B94" s="38"/>
      <c r="C94" s="39"/>
      <c r="D94" s="216" t="s">
        <v>124</v>
      </c>
      <c r="E94" s="39"/>
      <c r="F94" s="221" t="s">
        <v>228</v>
      </c>
      <c r="G94" s="39"/>
      <c r="H94" s="39"/>
      <c r="I94" s="218"/>
      <c r="J94" s="39"/>
      <c r="K94" s="39"/>
      <c r="L94" s="43"/>
      <c r="M94" s="222"/>
      <c r="N94" s="223"/>
      <c r="O94" s="224"/>
      <c r="P94" s="224"/>
      <c r="Q94" s="224"/>
      <c r="R94" s="224"/>
      <c r="S94" s="224"/>
      <c r="T94" s="224"/>
      <c r="U94" s="225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124</v>
      </c>
      <c r="AU94" s="16" t="s">
        <v>82</v>
      </c>
    </row>
    <row r="95" s="2" customFormat="1" ht="6.96" customHeight="1">
      <c r="A95" s="37"/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43"/>
      <c r="M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</sheetData>
  <sheetProtection sheet="1" autoFilter="0" formatColumns="0" formatRows="0" objects="1" scenarios="1" spinCount="100000" saltValue="X4LHeXXwzb1pFYDt2/MJxjzCYNbeRcxTHYdRhFEBNkQUgpe4eoW+8ZHiGl091/7MRkc5X4p0Y8moiwc/pbveUA==" hashValue="B+utLZimPl+o+x6/nIvd5MZy4plfGHzrt8OOFYQtpezKbPTKWqowYVHENsPKZApLfFQyQrB8x6Uppl24nhYt0Q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Servis a opravy výtahů a eskalátorů OŘ UNL 2025 - 2029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229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zakázky'!AN8</f>
        <v>14. 1. 2025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ROUND((SUM(BE84:BE242)),  2)</f>
        <v>0</v>
      </c>
      <c r="G33" s="37"/>
      <c r="H33" s="37"/>
      <c r="I33" s="147">
        <v>0.20999999999999999</v>
      </c>
      <c r="J33" s="146">
        <f>ROUND(((SUM(BE84:BE242))*I33),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ROUND((SUM(BF84:BF242)),  2)</f>
        <v>0</v>
      </c>
      <c r="G34" s="37"/>
      <c r="H34" s="37"/>
      <c r="I34" s="147">
        <v>0.12</v>
      </c>
      <c r="J34" s="146">
        <f>ROUND(((SUM(BF84:BF242))*I34),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ROUND((SUM(BG84:BG242)),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ROUND((SUM(BH84:BH242)),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ROUND((SUM(BI84:BI242)),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Servis a opravy výtahů a eskalátorů OŘ UNL 2025 - 2029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PS02c - Náhradní díly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230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231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232</v>
      </c>
      <c r="E62" s="173"/>
      <c r="F62" s="173"/>
      <c r="G62" s="173"/>
      <c r="H62" s="173"/>
      <c r="I62" s="173"/>
      <c r="J62" s="174">
        <f>J143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233</v>
      </c>
      <c r="E63" s="173"/>
      <c r="F63" s="173"/>
      <c r="G63" s="173"/>
      <c r="H63" s="173"/>
      <c r="I63" s="173"/>
      <c r="J63" s="174">
        <f>J178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204</v>
      </c>
      <c r="E64" s="167"/>
      <c r="F64" s="167"/>
      <c r="G64" s="167"/>
      <c r="H64" s="167"/>
      <c r="I64" s="167"/>
      <c r="J64" s="168">
        <f>J236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98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Servis a opravy výtahů a eskalátorů OŘ UNL 2025 - 2029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90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PS02c - Náhradní díly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 xml:space="preserve"> </v>
      </c>
      <c r="G78" s="39"/>
      <c r="H78" s="39"/>
      <c r="I78" s="31" t="s">
        <v>23</v>
      </c>
      <c r="J78" s="71" t="str">
        <f>IF(J12="","",J12)</f>
        <v>14. 1. 2025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Správa železnic, státní organizace</v>
      </c>
      <c r="G80" s="39"/>
      <c r="H80" s="39"/>
      <c r="I80" s="31" t="s">
        <v>33</v>
      </c>
      <c r="J80" s="35" t="str">
        <f>E21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35</v>
      </c>
      <c r="J81" s="35" t="str">
        <f>E24</f>
        <v>Správa železnic, státní organizace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99</v>
      </c>
      <c r="D83" s="179" t="s">
        <v>57</v>
      </c>
      <c r="E83" s="179" t="s">
        <v>53</v>
      </c>
      <c r="F83" s="179" t="s">
        <v>54</v>
      </c>
      <c r="G83" s="179" t="s">
        <v>100</v>
      </c>
      <c r="H83" s="179" t="s">
        <v>101</v>
      </c>
      <c r="I83" s="179" t="s">
        <v>102</v>
      </c>
      <c r="J83" s="179" t="s">
        <v>94</v>
      </c>
      <c r="K83" s="180" t="s">
        <v>103</v>
      </c>
      <c r="L83" s="181"/>
      <c r="M83" s="91" t="s">
        <v>19</v>
      </c>
      <c r="N83" s="92" t="s">
        <v>42</v>
      </c>
      <c r="O83" s="92" t="s">
        <v>104</v>
      </c>
      <c r="P83" s="92" t="s">
        <v>105</v>
      </c>
      <c r="Q83" s="92" t="s">
        <v>106</v>
      </c>
      <c r="R83" s="92" t="s">
        <v>107</v>
      </c>
      <c r="S83" s="92" t="s">
        <v>108</v>
      </c>
      <c r="T83" s="92" t="s">
        <v>109</v>
      </c>
      <c r="U83" s="93" t="s">
        <v>110</v>
      </c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111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P85+P236</f>
        <v>0</v>
      </c>
      <c r="Q84" s="95"/>
      <c r="R84" s="184">
        <f>R85+R236</f>
        <v>0</v>
      </c>
      <c r="S84" s="95"/>
      <c r="T84" s="184">
        <f>T85+T236</f>
        <v>0</v>
      </c>
      <c r="U84" s="96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71</v>
      </c>
      <c r="AU84" s="16" t="s">
        <v>95</v>
      </c>
      <c r="BK84" s="185">
        <f>BK85+BK236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234</v>
      </c>
      <c r="F85" s="189" t="s">
        <v>234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P86+P143+P178</f>
        <v>0</v>
      </c>
      <c r="Q85" s="194"/>
      <c r="R85" s="195">
        <f>R86+R143+R178</f>
        <v>0</v>
      </c>
      <c r="S85" s="194"/>
      <c r="T85" s="195">
        <f>T86+T143+T178</f>
        <v>0</v>
      </c>
      <c r="U85" s="196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115</v>
      </c>
      <c r="BK85" s="199">
        <f>BK86+BK143+BK178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235</v>
      </c>
      <c r="F86" s="200" t="s">
        <v>236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SUM(P87:P142)</f>
        <v>0</v>
      </c>
      <c r="Q86" s="194"/>
      <c r="R86" s="195">
        <f>SUM(R87:R142)</f>
        <v>0</v>
      </c>
      <c r="S86" s="194"/>
      <c r="T86" s="195">
        <f>SUM(T87:T142)</f>
        <v>0</v>
      </c>
      <c r="U86" s="196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115</v>
      </c>
      <c r="BK86" s="199">
        <f>SUM(BK87:BK142)</f>
        <v>0</v>
      </c>
    </row>
    <row r="87" s="2" customFormat="1" ht="16.5" customHeight="1">
      <c r="A87" s="37"/>
      <c r="B87" s="38"/>
      <c r="C87" s="202" t="s">
        <v>80</v>
      </c>
      <c r="D87" s="202" t="s">
        <v>117</v>
      </c>
      <c r="E87" s="203" t="s">
        <v>237</v>
      </c>
      <c r="F87" s="204" t="s">
        <v>238</v>
      </c>
      <c r="G87" s="205" t="s">
        <v>239</v>
      </c>
      <c r="H87" s="206">
        <v>3</v>
      </c>
      <c r="I87" s="207"/>
      <c r="J87" s="208">
        <f>ROUND(I87*H87,2)</f>
        <v>0</v>
      </c>
      <c r="K87" s="204" t="s">
        <v>19</v>
      </c>
      <c r="L87" s="209"/>
      <c r="M87" s="210" t="s">
        <v>19</v>
      </c>
      <c r="N87" s="211" t="s">
        <v>43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154</v>
      </c>
      <c r="AT87" s="214" t="s">
        <v>117</v>
      </c>
      <c r="AU87" s="214" t="s">
        <v>82</v>
      </c>
      <c r="AY87" s="16" t="s">
        <v>115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80</v>
      </c>
      <c r="BK87" s="215">
        <f>ROUND(I87*H87,2)</f>
        <v>0</v>
      </c>
      <c r="BL87" s="16" t="s">
        <v>114</v>
      </c>
      <c r="BM87" s="214" t="s">
        <v>240</v>
      </c>
    </row>
    <row r="88" s="2" customFormat="1">
      <c r="A88" s="37"/>
      <c r="B88" s="38"/>
      <c r="C88" s="39"/>
      <c r="D88" s="216" t="s">
        <v>123</v>
      </c>
      <c r="E88" s="39"/>
      <c r="F88" s="217" t="s">
        <v>238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123</v>
      </c>
      <c r="AU88" s="16" t="s">
        <v>82</v>
      </c>
    </row>
    <row r="89" s="2" customFormat="1" ht="16.5" customHeight="1">
      <c r="A89" s="37"/>
      <c r="B89" s="38"/>
      <c r="C89" s="202" t="s">
        <v>82</v>
      </c>
      <c r="D89" s="202" t="s">
        <v>117</v>
      </c>
      <c r="E89" s="203" t="s">
        <v>241</v>
      </c>
      <c r="F89" s="204" t="s">
        <v>242</v>
      </c>
      <c r="G89" s="205" t="s">
        <v>239</v>
      </c>
      <c r="H89" s="206">
        <v>3</v>
      </c>
      <c r="I89" s="207"/>
      <c r="J89" s="208">
        <f>ROUND(I89*H89,2)</f>
        <v>0</v>
      </c>
      <c r="K89" s="204" t="s">
        <v>19</v>
      </c>
      <c r="L89" s="209"/>
      <c r="M89" s="210" t="s">
        <v>19</v>
      </c>
      <c r="N89" s="211" t="s">
        <v>43</v>
      </c>
      <c r="O89" s="83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2">
        <f>S89*H89</f>
        <v>0</v>
      </c>
      <c r="U89" s="213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154</v>
      </c>
      <c r="AT89" s="214" t="s">
        <v>117</v>
      </c>
      <c r="AU89" s="214" t="s">
        <v>82</v>
      </c>
      <c r="AY89" s="16" t="s">
        <v>115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114</v>
      </c>
      <c r="BM89" s="214" t="s">
        <v>243</v>
      </c>
    </row>
    <row r="90" s="2" customFormat="1">
      <c r="A90" s="37"/>
      <c r="B90" s="38"/>
      <c r="C90" s="39"/>
      <c r="D90" s="216" t="s">
        <v>123</v>
      </c>
      <c r="E90" s="39"/>
      <c r="F90" s="217" t="s">
        <v>242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3"/>
      <c r="U90" s="84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123</v>
      </c>
      <c r="AU90" s="16" t="s">
        <v>82</v>
      </c>
    </row>
    <row r="91" s="2" customFormat="1" ht="16.5" customHeight="1">
      <c r="A91" s="37"/>
      <c r="B91" s="38"/>
      <c r="C91" s="202" t="s">
        <v>130</v>
      </c>
      <c r="D91" s="202" t="s">
        <v>117</v>
      </c>
      <c r="E91" s="203" t="s">
        <v>244</v>
      </c>
      <c r="F91" s="204" t="s">
        <v>245</v>
      </c>
      <c r="G91" s="205" t="s">
        <v>239</v>
      </c>
      <c r="H91" s="206">
        <v>6</v>
      </c>
      <c r="I91" s="207"/>
      <c r="J91" s="208">
        <f>ROUND(I91*H91,2)</f>
        <v>0</v>
      </c>
      <c r="K91" s="204" t="s">
        <v>19</v>
      </c>
      <c r="L91" s="209"/>
      <c r="M91" s="210" t="s">
        <v>19</v>
      </c>
      <c r="N91" s="211" t="s">
        <v>43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2">
        <f>S91*H91</f>
        <v>0</v>
      </c>
      <c r="U91" s="213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154</v>
      </c>
      <c r="AT91" s="214" t="s">
        <v>117</v>
      </c>
      <c r="AU91" s="214" t="s">
        <v>82</v>
      </c>
      <c r="AY91" s="16" t="s">
        <v>115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80</v>
      </c>
      <c r="BK91" s="215">
        <f>ROUND(I91*H91,2)</f>
        <v>0</v>
      </c>
      <c r="BL91" s="16" t="s">
        <v>114</v>
      </c>
      <c r="BM91" s="214" t="s">
        <v>246</v>
      </c>
    </row>
    <row r="92" s="2" customFormat="1">
      <c r="A92" s="37"/>
      <c r="B92" s="38"/>
      <c r="C92" s="39"/>
      <c r="D92" s="216" t="s">
        <v>123</v>
      </c>
      <c r="E92" s="39"/>
      <c r="F92" s="217" t="s">
        <v>245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3"/>
      <c r="U92" s="8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123</v>
      </c>
      <c r="AU92" s="16" t="s">
        <v>82</v>
      </c>
    </row>
    <row r="93" s="2" customFormat="1" ht="16.5" customHeight="1">
      <c r="A93" s="37"/>
      <c r="B93" s="38"/>
      <c r="C93" s="202" t="s">
        <v>114</v>
      </c>
      <c r="D93" s="202" t="s">
        <v>117</v>
      </c>
      <c r="E93" s="203" t="s">
        <v>247</v>
      </c>
      <c r="F93" s="204" t="s">
        <v>248</v>
      </c>
      <c r="G93" s="205" t="s">
        <v>239</v>
      </c>
      <c r="H93" s="206">
        <v>2</v>
      </c>
      <c r="I93" s="207"/>
      <c r="J93" s="208">
        <f>ROUND(I93*H93,2)</f>
        <v>0</v>
      </c>
      <c r="K93" s="204" t="s">
        <v>19</v>
      </c>
      <c r="L93" s="209"/>
      <c r="M93" s="210" t="s">
        <v>19</v>
      </c>
      <c r="N93" s="211" t="s">
        <v>43</v>
      </c>
      <c r="O93" s="83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2">
        <f>S93*H93</f>
        <v>0</v>
      </c>
      <c r="U93" s="213" t="s">
        <v>19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4" t="s">
        <v>154</v>
      </c>
      <c r="AT93" s="214" t="s">
        <v>117</v>
      </c>
      <c r="AU93" s="214" t="s">
        <v>82</v>
      </c>
      <c r="AY93" s="16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80</v>
      </c>
      <c r="BK93" s="215">
        <f>ROUND(I93*H93,2)</f>
        <v>0</v>
      </c>
      <c r="BL93" s="16" t="s">
        <v>114</v>
      </c>
      <c r="BM93" s="214" t="s">
        <v>249</v>
      </c>
    </row>
    <row r="94" s="2" customFormat="1">
      <c r="A94" s="37"/>
      <c r="B94" s="38"/>
      <c r="C94" s="39"/>
      <c r="D94" s="216" t="s">
        <v>123</v>
      </c>
      <c r="E94" s="39"/>
      <c r="F94" s="217" t="s">
        <v>248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3"/>
      <c r="U94" s="84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123</v>
      </c>
      <c r="AU94" s="16" t="s">
        <v>82</v>
      </c>
    </row>
    <row r="95" s="2" customFormat="1" ht="16.5" customHeight="1">
      <c r="A95" s="37"/>
      <c r="B95" s="38"/>
      <c r="C95" s="202" t="s">
        <v>139</v>
      </c>
      <c r="D95" s="202" t="s">
        <v>117</v>
      </c>
      <c r="E95" s="203" t="s">
        <v>250</v>
      </c>
      <c r="F95" s="204" t="s">
        <v>251</v>
      </c>
      <c r="G95" s="205" t="s">
        <v>239</v>
      </c>
      <c r="H95" s="206">
        <v>4</v>
      </c>
      <c r="I95" s="207"/>
      <c r="J95" s="208">
        <f>ROUND(I95*H95,2)</f>
        <v>0</v>
      </c>
      <c r="K95" s="204" t="s">
        <v>19</v>
      </c>
      <c r="L95" s="209"/>
      <c r="M95" s="210" t="s">
        <v>19</v>
      </c>
      <c r="N95" s="211" t="s">
        <v>43</v>
      </c>
      <c r="O95" s="83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2">
        <f>S95*H95</f>
        <v>0</v>
      </c>
      <c r="U95" s="213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154</v>
      </c>
      <c r="AT95" s="214" t="s">
        <v>117</v>
      </c>
      <c r="AU95" s="214" t="s">
        <v>82</v>
      </c>
      <c r="AY95" s="16" t="s">
        <v>115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80</v>
      </c>
      <c r="BK95" s="215">
        <f>ROUND(I95*H95,2)</f>
        <v>0</v>
      </c>
      <c r="BL95" s="16" t="s">
        <v>114</v>
      </c>
      <c r="BM95" s="214" t="s">
        <v>252</v>
      </c>
    </row>
    <row r="96" s="2" customFormat="1">
      <c r="A96" s="37"/>
      <c r="B96" s="38"/>
      <c r="C96" s="39"/>
      <c r="D96" s="216" t="s">
        <v>123</v>
      </c>
      <c r="E96" s="39"/>
      <c r="F96" s="217" t="s">
        <v>251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3"/>
      <c r="U96" s="84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123</v>
      </c>
      <c r="AU96" s="16" t="s">
        <v>82</v>
      </c>
    </row>
    <row r="97" s="2" customFormat="1" ht="16.5" customHeight="1">
      <c r="A97" s="37"/>
      <c r="B97" s="38"/>
      <c r="C97" s="202" t="s">
        <v>144</v>
      </c>
      <c r="D97" s="202" t="s">
        <v>117</v>
      </c>
      <c r="E97" s="203" t="s">
        <v>253</v>
      </c>
      <c r="F97" s="204" t="s">
        <v>254</v>
      </c>
      <c r="G97" s="205" t="s">
        <v>239</v>
      </c>
      <c r="H97" s="206">
        <v>4</v>
      </c>
      <c r="I97" s="207"/>
      <c r="J97" s="208">
        <f>ROUND(I97*H97,2)</f>
        <v>0</v>
      </c>
      <c r="K97" s="204" t="s">
        <v>19</v>
      </c>
      <c r="L97" s="209"/>
      <c r="M97" s="210" t="s">
        <v>19</v>
      </c>
      <c r="N97" s="211" t="s">
        <v>43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2">
        <f>S97*H97</f>
        <v>0</v>
      </c>
      <c r="U97" s="213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154</v>
      </c>
      <c r="AT97" s="214" t="s">
        <v>117</v>
      </c>
      <c r="AU97" s="214" t="s">
        <v>82</v>
      </c>
      <c r="AY97" s="16" t="s">
        <v>115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80</v>
      </c>
      <c r="BK97" s="215">
        <f>ROUND(I97*H97,2)</f>
        <v>0</v>
      </c>
      <c r="BL97" s="16" t="s">
        <v>114</v>
      </c>
      <c r="BM97" s="214" t="s">
        <v>255</v>
      </c>
    </row>
    <row r="98" s="2" customFormat="1">
      <c r="A98" s="37"/>
      <c r="B98" s="38"/>
      <c r="C98" s="39"/>
      <c r="D98" s="216" t="s">
        <v>123</v>
      </c>
      <c r="E98" s="39"/>
      <c r="F98" s="217" t="s">
        <v>254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3"/>
      <c r="U98" s="84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123</v>
      </c>
      <c r="AU98" s="16" t="s">
        <v>82</v>
      </c>
    </row>
    <row r="99" s="2" customFormat="1" ht="16.5" customHeight="1">
      <c r="A99" s="37"/>
      <c r="B99" s="38"/>
      <c r="C99" s="202" t="s">
        <v>149</v>
      </c>
      <c r="D99" s="202" t="s">
        <v>117</v>
      </c>
      <c r="E99" s="203" t="s">
        <v>256</v>
      </c>
      <c r="F99" s="204" t="s">
        <v>257</v>
      </c>
      <c r="G99" s="205" t="s">
        <v>239</v>
      </c>
      <c r="H99" s="206">
        <v>2</v>
      </c>
      <c r="I99" s="207"/>
      <c r="J99" s="208">
        <f>ROUND(I99*H99,2)</f>
        <v>0</v>
      </c>
      <c r="K99" s="204" t="s">
        <v>19</v>
      </c>
      <c r="L99" s="209"/>
      <c r="M99" s="210" t="s">
        <v>19</v>
      </c>
      <c r="N99" s="211" t="s">
        <v>43</v>
      </c>
      <c r="O99" s="83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2">
        <f>S99*H99</f>
        <v>0</v>
      </c>
      <c r="U99" s="213" t="s">
        <v>19</v>
      </c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4" t="s">
        <v>154</v>
      </c>
      <c r="AT99" s="214" t="s">
        <v>117</v>
      </c>
      <c r="AU99" s="214" t="s">
        <v>82</v>
      </c>
      <c r="AY99" s="16" t="s">
        <v>115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80</v>
      </c>
      <c r="BK99" s="215">
        <f>ROUND(I99*H99,2)</f>
        <v>0</v>
      </c>
      <c r="BL99" s="16" t="s">
        <v>114</v>
      </c>
      <c r="BM99" s="214" t="s">
        <v>258</v>
      </c>
    </row>
    <row r="100" s="2" customFormat="1">
      <c r="A100" s="37"/>
      <c r="B100" s="38"/>
      <c r="C100" s="39"/>
      <c r="D100" s="216" t="s">
        <v>123</v>
      </c>
      <c r="E100" s="39"/>
      <c r="F100" s="217" t="s">
        <v>257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123</v>
      </c>
      <c r="AU100" s="16" t="s">
        <v>82</v>
      </c>
    </row>
    <row r="101" s="2" customFormat="1" ht="16.5" customHeight="1">
      <c r="A101" s="37"/>
      <c r="B101" s="38"/>
      <c r="C101" s="202" t="s">
        <v>154</v>
      </c>
      <c r="D101" s="202" t="s">
        <v>117</v>
      </c>
      <c r="E101" s="203" t="s">
        <v>259</v>
      </c>
      <c r="F101" s="204" t="s">
        <v>260</v>
      </c>
      <c r="G101" s="205" t="s">
        <v>239</v>
      </c>
      <c r="H101" s="206">
        <v>1</v>
      </c>
      <c r="I101" s="207"/>
      <c r="J101" s="208">
        <f>ROUND(I101*H101,2)</f>
        <v>0</v>
      </c>
      <c r="K101" s="204" t="s">
        <v>19</v>
      </c>
      <c r="L101" s="209"/>
      <c r="M101" s="210" t="s">
        <v>19</v>
      </c>
      <c r="N101" s="211" t="s">
        <v>43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2">
        <f>S101*H101</f>
        <v>0</v>
      </c>
      <c r="U101" s="213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154</v>
      </c>
      <c r="AT101" s="214" t="s">
        <v>117</v>
      </c>
      <c r="AU101" s="214" t="s">
        <v>82</v>
      </c>
      <c r="AY101" s="16" t="s">
        <v>115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80</v>
      </c>
      <c r="BK101" s="215">
        <f>ROUND(I101*H101,2)</f>
        <v>0</v>
      </c>
      <c r="BL101" s="16" t="s">
        <v>114</v>
      </c>
      <c r="BM101" s="214" t="s">
        <v>261</v>
      </c>
    </row>
    <row r="102" s="2" customFormat="1">
      <c r="A102" s="37"/>
      <c r="B102" s="38"/>
      <c r="C102" s="39"/>
      <c r="D102" s="216" t="s">
        <v>123</v>
      </c>
      <c r="E102" s="39"/>
      <c r="F102" s="217" t="s">
        <v>260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3"/>
      <c r="U102" s="84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123</v>
      </c>
      <c r="AU102" s="16" t="s">
        <v>82</v>
      </c>
    </row>
    <row r="103" s="2" customFormat="1" ht="16.5" customHeight="1">
      <c r="A103" s="37"/>
      <c r="B103" s="38"/>
      <c r="C103" s="202" t="s">
        <v>159</v>
      </c>
      <c r="D103" s="202" t="s">
        <v>117</v>
      </c>
      <c r="E103" s="203" t="s">
        <v>164</v>
      </c>
      <c r="F103" s="204" t="s">
        <v>262</v>
      </c>
      <c r="G103" s="205" t="s">
        <v>239</v>
      </c>
      <c r="H103" s="206">
        <v>8</v>
      </c>
      <c r="I103" s="207"/>
      <c r="J103" s="208">
        <f>ROUND(I103*H103,2)</f>
        <v>0</v>
      </c>
      <c r="K103" s="204" t="s">
        <v>19</v>
      </c>
      <c r="L103" s="209"/>
      <c r="M103" s="210" t="s">
        <v>19</v>
      </c>
      <c r="N103" s="211" t="s">
        <v>43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2">
        <f>S103*H103</f>
        <v>0</v>
      </c>
      <c r="U103" s="213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154</v>
      </c>
      <c r="AT103" s="214" t="s">
        <v>117</v>
      </c>
      <c r="AU103" s="214" t="s">
        <v>82</v>
      </c>
      <c r="AY103" s="16" t="s">
        <v>115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80</v>
      </c>
      <c r="BK103" s="215">
        <f>ROUND(I103*H103,2)</f>
        <v>0</v>
      </c>
      <c r="BL103" s="16" t="s">
        <v>114</v>
      </c>
      <c r="BM103" s="214" t="s">
        <v>263</v>
      </c>
    </row>
    <row r="104" s="2" customFormat="1">
      <c r="A104" s="37"/>
      <c r="B104" s="38"/>
      <c r="C104" s="39"/>
      <c r="D104" s="216" t="s">
        <v>123</v>
      </c>
      <c r="E104" s="39"/>
      <c r="F104" s="217" t="s">
        <v>262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123</v>
      </c>
      <c r="AU104" s="16" t="s">
        <v>82</v>
      </c>
    </row>
    <row r="105" s="2" customFormat="1" ht="16.5" customHeight="1">
      <c r="A105" s="37"/>
      <c r="B105" s="38"/>
      <c r="C105" s="202" t="s">
        <v>164</v>
      </c>
      <c r="D105" s="202" t="s">
        <v>117</v>
      </c>
      <c r="E105" s="203" t="s">
        <v>169</v>
      </c>
      <c r="F105" s="204" t="s">
        <v>264</v>
      </c>
      <c r="G105" s="205" t="s">
        <v>239</v>
      </c>
      <c r="H105" s="206">
        <v>1</v>
      </c>
      <c r="I105" s="207"/>
      <c r="J105" s="208">
        <f>ROUND(I105*H105,2)</f>
        <v>0</v>
      </c>
      <c r="K105" s="204" t="s">
        <v>19</v>
      </c>
      <c r="L105" s="209"/>
      <c r="M105" s="210" t="s">
        <v>19</v>
      </c>
      <c r="N105" s="211" t="s">
        <v>43</v>
      </c>
      <c r="O105" s="83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2">
        <f>S105*H105</f>
        <v>0</v>
      </c>
      <c r="U105" s="213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4" t="s">
        <v>154</v>
      </c>
      <c r="AT105" s="214" t="s">
        <v>117</v>
      </c>
      <c r="AU105" s="214" t="s">
        <v>82</v>
      </c>
      <c r="AY105" s="16" t="s">
        <v>115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80</v>
      </c>
      <c r="BK105" s="215">
        <f>ROUND(I105*H105,2)</f>
        <v>0</v>
      </c>
      <c r="BL105" s="16" t="s">
        <v>114</v>
      </c>
      <c r="BM105" s="214" t="s">
        <v>265</v>
      </c>
    </row>
    <row r="106" s="2" customFormat="1">
      <c r="A106" s="37"/>
      <c r="B106" s="38"/>
      <c r="C106" s="39"/>
      <c r="D106" s="216" t="s">
        <v>123</v>
      </c>
      <c r="E106" s="39"/>
      <c r="F106" s="217" t="s">
        <v>264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123</v>
      </c>
      <c r="AU106" s="16" t="s">
        <v>82</v>
      </c>
    </row>
    <row r="107" s="2" customFormat="1" ht="16.5" customHeight="1">
      <c r="A107" s="37"/>
      <c r="B107" s="38"/>
      <c r="C107" s="202" t="s">
        <v>169</v>
      </c>
      <c r="D107" s="202" t="s">
        <v>117</v>
      </c>
      <c r="E107" s="203" t="s">
        <v>8</v>
      </c>
      <c r="F107" s="204" t="s">
        <v>266</v>
      </c>
      <c r="G107" s="205" t="s">
        <v>239</v>
      </c>
      <c r="H107" s="206">
        <v>1</v>
      </c>
      <c r="I107" s="207"/>
      <c r="J107" s="208">
        <f>ROUND(I107*H107,2)</f>
        <v>0</v>
      </c>
      <c r="K107" s="204" t="s">
        <v>19</v>
      </c>
      <c r="L107" s="209"/>
      <c r="M107" s="210" t="s">
        <v>19</v>
      </c>
      <c r="N107" s="211" t="s">
        <v>43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2">
        <f>S107*H107</f>
        <v>0</v>
      </c>
      <c r="U107" s="213" t="s">
        <v>19</v>
      </c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154</v>
      </c>
      <c r="AT107" s="214" t="s">
        <v>117</v>
      </c>
      <c r="AU107" s="214" t="s">
        <v>82</v>
      </c>
      <c r="AY107" s="16" t="s">
        <v>115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80</v>
      </c>
      <c r="BK107" s="215">
        <f>ROUND(I107*H107,2)</f>
        <v>0</v>
      </c>
      <c r="BL107" s="16" t="s">
        <v>114</v>
      </c>
      <c r="BM107" s="214" t="s">
        <v>267</v>
      </c>
    </row>
    <row r="108" s="2" customFormat="1">
      <c r="A108" s="37"/>
      <c r="B108" s="38"/>
      <c r="C108" s="39"/>
      <c r="D108" s="216" t="s">
        <v>123</v>
      </c>
      <c r="E108" s="39"/>
      <c r="F108" s="217" t="s">
        <v>266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3"/>
      <c r="U108" s="84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123</v>
      </c>
      <c r="AU108" s="16" t="s">
        <v>82</v>
      </c>
    </row>
    <row r="109" s="2" customFormat="1" ht="16.5" customHeight="1">
      <c r="A109" s="37"/>
      <c r="B109" s="38"/>
      <c r="C109" s="202" t="s">
        <v>8</v>
      </c>
      <c r="D109" s="202" t="s">
        <v>117</v>
      </c>
      <c r="E109" s="203" t="s">
        <v>178</v>
      </c>
      <c r="F109" s="204" t="s">
        <v>268</v>
      </c>
      <c r="G109" s="205" t="s">
        <v>239</v>
      </c>
      <c r="H109" s="206">
        <v>6</v>
      </c>
      <c r="I109" s="207"/>
      <c r="J109" s="208">
        <f>ROUND(I109*H109,2)</f>
        <v>0</v>
      </c>
      <c r="K109" s="204" t="s">
        <v>19</v>
      </c>
      <c r="L109" s="209"/>
      <c r="M109" s="210" t="s">
        <v>19</v>
      </c>
      <c r="N109" s="211" t="s">
        <v>43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2">
        <f>S109*H109</f>
        <v>0</v>
      </c>
      <c r="U109" s="213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154</v>
      </c>
      <c r="AT109" s="214" t="s">
        <v>117</v>
      </c>
      <c r="AU109" s="214" t="s">
        <v>82</v>
      </c>
      <c r="AY109" s="16" t="s">
        <v>115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80</v>
      </c>
      <c r="BK109" s="215">
        <f>ROUND(I109*H109,2)</f>
        <v>0</v>
      </c>
      <c r="BL109" s="16" t="s">
        <v>114</v>
      </c>
      <c r="BM109" s="214" t="s">
        <v>269</v>
      </c>
    </row>
    <row r="110" s="2" customFormat="1">
      <c r="A110" s="37"/>
      <c r="B110" s="38"/>
      <c r="C110" s="39"/>
      <c r="D110" s="216" t="s">
        <v>123</v>
      </c>
      <c r="E110" s="39"/>
      <c r="F110" s="217" t="s">
        <v>268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123</v>
      </c>
      <c r="AU110" s="16" t="s">
        <v>82</v>
      </c>
    </row>
    <row r="111" s="2" customFormat="1" ht="16.5" customHeight="1">
      <c r="A111" s="37"/>
      <c r="B111" s="38"/>
      <c r="C111" s="202" t="s">
        <v>178</v>
      </c>
      <c r="D111" s="202" t="s">
        <v>117</v>
      </c>
      <c r="E111" s="203" t="s">
        <v>183</v>
      </c>
      <c r="F111" s="204" t="s">
        <v>270</v>
      </c>
      <c r="G111" s="205" t="s">
        <v>239</v>
      </c>
      <c r="H111" s="206">
        <v>4</v>
      </c>
      <c r="I111" s="207"/>
      <c r="J111" s="208">
        <f>ROUND(I111*H111,2)</f>
        <v>0</v>
      </c>
      <c r="K111" s="204" t="s">
        <v>19</v>
      </c>
      <c r="L111" s="209"/>
      <c r="M111" s="210" t="s">
        <v>19</v>
      </c>
      <c r="N111" s="211" t="s">
        <v>43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2">
        <f>S111*H111</f>
        <v>0</v>
      </c>
      <c r="U111" s="213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154</v>
      </c>
      <c r="AT111" s="214" t="s">
        <v>117</v>
      </c>
      <c r="AU111" s="214" t="s">
        <v>82</v>
      </c>
      <c r="AY111" s="16" t="s">
        <v>115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80</v>
      </c>
      <c r="BK111" s="215">
        <f>ROUND(I111*H111,2)</f>
        <v>0</v>
      </c>
      <c r="BL111" s="16" t="s">
        <v>114</v>
      </c>
      <c r="BM111" s="214" t="s">
        <v>271</v>
      </c>
    </row>
    <row r="112" s="2" customFormat="1">
      <c r="A112" s="37"/>
      <c r="B112" s="38"/>
      <c r="C112" s="39"/>
      <c r="D112" s="216" t="s">
        <v>123</v>
      </c>
      <c r="E112" s="39"/>
      <c r="F112" s="217" t="s">
        <v>270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123</v>
      </c>
      <c r="AU112" s="16" t="s">
        <v>82</v>
      </c>
    </row>
    <row r="113" s="2" customFormat="1" ht="16.5" customHeight="1">
      <c r="A113" s="37"/>
      <c r="B113" s="38"/>
      <c r="C113" s="202" t="s">
        <v>183</v>
      </c>
      <c r="D113" s="202" t="s">
        <v>117</v>
      </c>
      <c r="E113" s="203" t="s">
        <v>188</v>
      </c>
      <c r="F113" s="204" t="s">
        <v>272</v>
      </c>
      <c r="G113" s="205" t="s">
        <v>239</v>
      </c>
      <c r="H113" s="206">
        <v>2</v>
      </c>
      <c r="I113" s="207"/>
      <c r="J113" s="208">
        <f>ROUND(I113*H113,2)</f>
        <v>0</v>
      </c>
      <c r="K113" s="204" t="s">
        <v>19</v>
      </c>
      <c r="L113" s="209"/>
      <c r="M113" s="210" t="s">
        <v>19</v>
      </c>
      <c r="N113" s="211" t="s">
        <v>43</v>
      </c>
      <c r="O113" s="83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2">
        <f>S113*H113</f>
        <v>0</v>
      </c>
      <c r="U113" s="213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154</v>
      </c>
      <c r="AT113" s="214" t="s">
        <v>117</v>
      </c>
      <c r="AU113" s="214" t="s">
        <v>82</v>
      </c>
      <c r="AY113" s="16" t="s">
        <v>115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80</v>
      </c>
      <c r="BK113" s="215">
        <f>ROUND(I113*H113,2)</f>
        <v>0</v>
      </c>
      <c r="BL113" s="16" t="s">
        <v>114</v>
      </c>
      <c r="BM113" s="214" t="s">
        <v>273</v>
      </c>
    </row>
    <row r="114" s="2" customFormat="1">
      <c r="A114" s="37"/>
      <c r="B114" s="38"/>
      <c r="C114" s="39"/>
      <c r="D114" s="216" t="s">
        <v>123</v>
      </c>
      <c r="E114" s="39"/>
      <c r="F114" s="217" t="s">
        <v>272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3"/>
      <c r="U114" s="84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123</v>
      </c>
      <c r="AU114" s="16" t="s">
        <v>82</v>
      </c>
    </row>
    <row r="115" s="2" customFormat="1" ht="16.5" customHeight="1">
      <c r="A115" s="37"/>
      <c r="B115" s="38"/>
      <c r="C115" s="202" t="s">
        <v>188</v>
      </c>
      <c r="D115" s="202" t="s">
        <v>117</v>
      </c>
      <c r="E115" s="203" t="s">
        <v>193</v>
      </c>
      <c r="F115" s="204" t="s">
        <v>274</v>
      </c>
      <c r="G115" s="205" t="s">
        <v>239</v>
      </c>
      <c r="H115" s="206">
        <v>4</v>
      </c>
      <c r="I115" s="207"/>
      <c r="J115" s="208">
        <f>ROUND(I115*H115,2)</f>
        <v>0</v>
      </c>
      <c r="K115" s="204" t="s">
        <v>19</v>
      </c>
      <c r="L115" s="209"/>
      <c r="M115" s="210" t="s">
        <v>19</v>
      </c>
      <c r="N115" s="211" t="s">
        <v>43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2">
        <f>S115*H115</f>
        <v>0</v>
      </c>
      <c r="U115" s="213" t="s">
        <v>19</v>
      </c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154</v>
      </c>
      <c r="AT115" s="214" t="s">
        <v>117</v>
      </c>
      <c r="AU115" s="214" t="s">
        <v>82</v>
      </c>
      <c r="AY115" s="16" t="s">
        <v>115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80</v>
      </c>
      <c r="BK115" s="215">
        <f>ROUND(I115*H115,2)</f>
        <v>0</v>
      </c>
      <c r="BL115" s="16" t="s">
        <v>114</v>
      </c>
      <c r="BM115" s="214" t="s">
        <v>275</v>
      </c>
    </row>
    <row r="116" s="2" customFormat="1">
      <c r="A116" s="37"/>
      <c r="B116" s="38"/>
      <c r="C116" s="39"/>
      <c r="D116" s="216" t="s">
        <v>123</v>
      </c>
      <c r="E116" s="39"/>
      <c r="F116" s="217" t="s">
        <v>274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123</v>
      </c>
      <c r="AU116" s="16" t="s">
        <v>82</v>
      </c>
    </row>
    <row r="117" s="2" customFormat="1" ht="16.5" customHeight="1">
      <c r="A117" s="37"/>
      <c r="B117" s="38"/>
      <c r="C117" s="202" t="s">
        <v>193</v>
      </c>
      <c r="D117" s="202" t="s">
        <v>117</v>
      </c>
      <c r="E117" s="203" t="s">
        <v>198</v>
      </c>
      <c r="F117" s="204" t="s">
        <v>276</v>
      </c>
      <c r="G117" s="205" t="s">
        <v>239</v>
      </c>
      <c r="H117" s="206">
        <v>8</v>
      </c>
      <c r="I117" s="207"/>
      <c r="J117" s="208">
        <f>ROUND(I117*H117,2)</f>
        <v>0</v>
      </c>
      <c r="K117" s="204" t="s">
        <v>19</v>
      </c>
      <c r="L117" s="209"/>
      <c r="M117" s="210" t="s">
        <v>19</v>
      </c>
      <c r="N117" s="211" t="s">
        <v>43</v>
      </c>
      <c r="O117" s="83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2">
        <f>S117*H117</f>
        <v>0</v>
      </c>
      <c r="U117" s="213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4" t="s">
        <v>154</v>
      </c>
      <c r="AT117" s="214" t="s">
        <v>117</v>
      </c>
      <c r="AU117" s="214" t="s">
        <v>82</v>
      </c>
      <c r="AY117" s="16" t="s">
        <v>115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80</v>
      </c>
      <c r="BK117" s="215">
        <f>ROUND(I117*H117,2)</f>
        <v>0</v>
      </c>
      <c r="BL117" s="16" t="s">
        <v>114</v>
      </c>
      <c r="BM117" s="214" t="s">
        <v>277</v>
      </c>
    </row>
    <row r="118" s="2" customFormat="1">
      <c r="A118" s="37"/>
      <c r="B118" s="38"/>
      <c r="C118" s="39"/>
      <c r="D118" s="216" t="s">
        <v>123</v>
      </c>
      <c r="E118" s="39"/>
      <c r="F118" s="217" t="s">
        <v>276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123</v>
      </c>
      <c r="AU118" s="16" t="s">
        <v>82</v>
      </c>
    </row>
    <row r="119" s="2" customFormat="1" ht="16.5" customHeight="1">
      <c r="A119" s="37"/>
      <c r="B119" s="38"/>
      <c r="C119" s="202" t="s">
        <v>198</v>
      </c>
      <c r="D119" s="202" t="s">
        <v>117</v>
      </c>
      <c r="E119" s="203" t="s">
        <v>278</v>
      </c>
      <c r="F119" s="204" t="s">
        <v>279</v>
      </c>
      <c r="G119" s="205" t="s">
        <v>239</v>
      </c>
      <c r="H119" s="206">
        <v>15</v>
      </c>
      <c r="I119" s="207"/>
      <c r="J119" s="208">
        <f>ROUND(I119*H119,2)</f>
        <v>0</v>
      </c>
      <c r="K119" s="204" t="s">
        <v>19</v>
      </c>
      <c r="L119" s="209"/>
      <c r="M119" s="210" t="s">
        <v>19</v>
      </c>
      <c r="N119" s="211" t="s">
        <v>43</v>
      </c>
      <c r="O119" s="83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2">
        <f>S119*H119</f>
        <v>0</v>
      </c>
      <c r="U119" s="213" t="s">
        <v>19</v>
      </c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154</v>
      </c>
      <c r="AT119" s="214" t="s">
        <v>117</v>
      </c>
      <c r="AU119" s="214" t="s">
        <v>82</v>
      </c>
      <c r="AY119" s="16" t="s">
        <v>115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80</v>
      </c>
      <c r="BK119" s="215">
        <f>ROUND(I119*H119,2)</f>
        <v>0</v>
      </c>
      <c r="BL119" s="16" t="s">
        <v>114</v>
      </c>
      <c r="BM119" s="214" t="s">
        <v>280</v>
      </c>
    </row>
    <row r="120" s="2" customFormat="1">
      <c r="A120" s="37"/>
      <c r="B120" s="38"/>
      <c r="C120" s="39"/>
      <c r="D120" s="216" t="s">
        <v>123</v>
      </c>
      <c r="E120" s="39"/>
      <c r="F120" s="217" t="s">
        <v>279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3"/>
      <c r="U120" s="84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123</v>
      </c>
      <c r="AU120" s="16" t="s">
        <v>82</v>
      </c>
    </row>
    <row r="121" s="2" customFormat="1" ht="16.5" customHeight="1">
      <c r="A121" s="37"/>
      <c r="B121" s="38"/>
      <c r="C121" s="202" t="s">
        <v>278</v>
      </c>
      <c r="D121" s="202" t="s">
        <v>117</v>
      </c>
      <c r="E121" s="203" t="s">
        <v>281</v>
      </c>
      <c r="F121" s="204" t="s">
        <v>282</v>
      </c>
      <c r="G121" s="205" t="s">
        <v>239</v>
      </c>
      <c r="H121" s="206">
        <v>1</v>
      </c>
      <c r="I121" s="207"/>
      <c r="J121" s="208">
        <f>ROUND(I121*H121,2)</f>
        <v>0</v>
      </c>
      <c r="K121" s="204" t="s">
        <v>19</v>
      </c>
      <c r="L121" s="209"/>
      <c r="M121" s="210" t="s">
        <v>19</v>
      </c>
      <c r="N121" s="211" t="s">
        <v>43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2">
        <f>S121*H121</f>
        <v>0</v>
      </c>
      <c r="U121" s="213" t="s">
        <v>19</v>
      </c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154</v>
      </c>
      <c r="AT121" s="214" t="s">
        <v>117</v>
      </c>
      <c r="AU121" s="214" t="s">
        <v>82</v>
      </c>
      <c r="AY121" s="16" t="s">
        <v>115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80</v>
      </c>
      <c r="BK121" s="215">
        <f>ROUND(I121*H121,2)</f>
        <v>0</v>
      </c>
      <c r="BL121" s="16" t="s">
        <v>114</v>
      </c>
      <c r="BM121" s="214" t="s">
        <v>283</v>
      </c>
    </row>
    <row r="122" s="2" customFormat="1">
      <c r="A122" s="37"/>
      <c r="B122" s="38"/>
      <c r="C122" s="39"/>
      <c r="D122" s="216" t="s">
        <v>123</v>
      </c>
      <c r="E122" s="39"/>
      <c r="F122" s="217" t="s">
        <v>282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123</v>
      </c>
      <c r="AU122" s="16" t="s">
        <v>82</v>
      </c>
    </row>
    <row r="123" s="2" customFormat="1" ht="16.5" customHeight="1">
      <c r="A123" s="37"/>
      <c r="B123" s="38"/>
      <c r="C123" s="202" t="s">
        <v>281</v>
      </c>
      <c r="D123" s="202" t="s">
        <v>117</v>
      </c>
      <c r="E123" s="203" t="s">
        <v>284</v>
      </c>
      <c r="F123" s="204" t="s">
        <v>285</v>
      </c>
      <c r="G123" s="205" t="s">
        <v>239</v>
      </c>
      <c r="H123" s="206">
        <v>1</v>
      </c>
      <c r="I123" s="207"/>
      <c r="J123" s="208">
        <f>ROUND(I123*H123,2)</f>
        <v>0</v>
      </c>
      <c r="K123" s="204" t="s">
        <v>19</v>
      </c>
      <c r="L123" s="209"/>
      <c r="M123" s="210" t="s">
        <v>19</v>
      </c>
      <c r="N123" s="211" t="s">
        <v>43</v>
      </c>
      <c r="O123" s="83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4" t="s">
        <v>154</v>
      </c>
      <c r="AT123" s="214" t="s">
        <v>117</v>
      </c>
      <c r="AU123" s="214" t="s">
        <v>82</v>
      </c>
      <c r="AY123" s="16" t="s">
        <v>115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80</v>
      </c>
      <c r="BK123" s="215">
        <f>ROUND(I123*H123,2)</f>
        <v>0</v>
      </c>
      <c r="BL123" s="16" t="s">
        <v>114</v>
      </c>
      <c r="BM123" s="214" t="s">
        <v>286</v>
      </c>
    </row>
    <row r="124" s="2" customFormat="1">
      <c r="A124" s="37"/>
      <c r="B124" s="38"/>
      <c r="C124" s="39"/>
      <c r="D124" s="216" t="s">
        <v>123</v>
      </c>
      <c r="E124" s="39"/>
      <c r="F124" s="217" t="s">
        <v>285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123</v>
      </c>
      <c r="AU124" s="16" t="s">
        <v>82</v>
      </c>
    </row>
    <row r="125" s="2" customFormat="1" ht="16.5" customHeight="1">
      <c r="A125" s="37"/>
      <c r="B125" s="38"/>
      <c r="C125" s="202" t="s">
        <v>284</v>
      </c>
      <c r="D125" s="202" t="s">
        <v>117</v>
      </c>
      <c r="E125" s="203" t="s">
        <v>7</v>
      </c>
      <c r="F125" s="204" t="s">
        <v>287</v>
      </c>
      <c r="G125" s="205" t="s">
        <v>239</v>
      </c>
      <c r="H125" s="206">
        <v>1</v>
      </c>
      <c r="I125" s="207"/>
      <c r="J125" s="208">
        <f>ROUND(I125*H125,2)</f>
        <v>0</v>
      </c>
      <c r="K125" s="204" t="s">
        <v>19</v>
      </c>
      <c r="L125" s="209"/>
      <c r="M125" s="210" t="s">
        <v>19</v>
      </c>
      <c r="N125" s="211" t="s">
        <v>43</v>
      </c>
      <c r="O125" s="83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2">
        <f>S125*H125</f>
        <v>0</v>
      </c>
      <c r="U125" s="213" t="s">
        <v>19</v>
      </c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154</v>
      </c>
      <c r="AT125" s="214" t="s">
        <v>117</v>
      </c>
      <c r="AU125" s="214" t="s">
        <v>82</v>
      </c>
      <c r="AY125" s="16" t="s">
        <v>115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80</v>
      </c>
      <c r="BK125" s="215">
        <f>ROUND(I125*H125,2)</f>
        <v>0</v>
      </c>
      <c r="BL125" s="16" t="s">
        <v>114</v>
      </c>
      <c r="BM125" s="214" t="s">
        <v>288</v>
      </c>
    </row>
    <row r="126" s="2" customFormat="1">
      <c r="A126" s="37"/>
      <c r="B126" s="38"/>
      <c r="C126" s="39"/>
      <c r="D126" s="216" t="s">
        <v>123</v>
      </c>
      <c r="E126" s="39"/>
      <c r="F126" s="217" t="s">
        <v>287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3"/>
      <c r="U126" s="84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123</v>
      </c>
      <c r="AU126" s="16" t="s">
        <v>82</v>
      </c>
    </row>
    <row r="127" s="2" customFormat="1" ht="16.5" customHeight="1">
      <c r="A127" s="37"/>
      <c r="B127" s="38"/>
      <c r="C127" s="202" t="s">
        <v>7</v>
      </c>
      <c r="D127" s="202" t="s">
        <v>117</v>
      </c>
      <c r="E127" s="203" t="s">
        <v>289</v>
      </c>
      <c r="F127" s="204" t="s">
        <v>290</v>
      </c>
      <c r="G127" s="205" t="s">
        <v>239</v>
      </c>
      <c r="H127" s="206">
        <v>1</v>
      </c>
      <c r="I127" s="207"/>
      <c r="J127" s="208">
        <f>ROUND(I127*H127,2)</f>
        <v>0</v>
      </c>
      <c r="K127" s="204" t="s">
        <v>19</v>
      </c>
      <c r="L127" s="209"/>
      <c r="M127" s="210" t="s">
        <v>19</v>
      </c>
      <c r="N127" s="211" t="s">
        <v>43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19</v>
      </c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154</v>
      </c>
      <c r="AT127" s="214" t="s">
        <v>117</v>
      </c>
      <c r="AU127" s="214" t="s">
        <v>82</v>
      </c>
      <c r="AY127" s="16" t="s">
        <v>115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80</v>
      </c>
      <c r="BK127" s="215">
        <f>ROUND(I127*H127,2)</f>
        <v>0</v>
      </c>
      <c r="BL127" s="16" t="s">
        <v>114</v>
      </c>
      <c r="BM127" s="214" t="s">
        <v>291</v>
      </c>
    </row>
    <row r="128" s="2" customFormat="1">
      <c r="A128" s="37"/>
      <c r="B128" s="38"/>
      <c r="C128" s="39"/>
      <c r="D128" s="216" t="s">
        <v>123</v>
      </c>
      <c r="E128" s="39"/>
      <c r="F128" s="217" t="s">
        <v>290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3"/>
      <c r="U128" s="84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123</v>
      </c>
      <c r="AU128" s="16" t="s">
        <v>82</v>
      </c>
    </row>
    <row r="129" s="2" customFormat="1" ht="16.5" customHeight="1">
      <c r="A129" s="37"/>
      <c r="B129" s="38"/>
      <c r="C129" s="202" t="s">
        <v>289</v>
      </c>
      <c r="D129" s="202" t="s">
        <v>117</v>
      </c>
      <c r="E129" s="203" t="s">
        <v>292</v>
      </c>
      <c r="F129" s="204" t="s">
        <v>293</v>
      </c>
      <c r="G129" s="205" t="s">
        <v>239</v>
      </c>
      <c r="H129" s="206">
        <v>1</v>
      </c>
      <c r="I129" s="207"/>
      <c r="J129" s="208">
        <f>ROUND(I129*H129,2)</f>
        <v>0</v>
      </c>
      <c r="K129" s="204" t="s">
        <v>19</v>
      </c>
      <c r="L129" s="209"/>
      <c r="M129" s="210" t="s">
        <v>19</v>
      </c>
      <c r="N129" s="211" t="s">
        <v>43</v>
      </c>
      <c r="O129" s="83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2">
        <f>S129*H129</f>
        <v>0</v>
      </c>
      <c r="U129" s="213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4" t="s">
        <v>154</v>
      </c>
      <c r="AT129" s="214" t="s">
        <v>117</v>
      </c>
      <c r="AU129" s="214" t="s">
        <v>82</v>
      </c>
      <c r="AY129" s="16" t="s">
        <v>115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80</v>
      </c>
      <c r="BK129" s="215">
        <f>ROUND(I129*H129,2)</f>
        <v>0</v>
      </c>
      <c r="BL129" s="16" t="s">
        <v>114</v>
      </c>
      <c r="BM129" s="214" t="s">
        <v>294</v>
      </c>
    </row>
    <row r="130" s="2" customFormat="1">
      <c r="A130" s="37"/>
      <c r="B130" s="38"/>
      <c r="C130" s="39"/>
      <c r="D130" s="216" t="s">
        <v>123</v>
      </c>
      <c r="E130" s="39"/>
      <c r="F130" s="217" t="s">
        <v>293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3"/>
      <c r="U130" s="84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123</v>
      </c>
      <c r="AU130" s="16" t="s">
        <v>82</v>
      </c>
    </row>
    <row r="131" s="2" customFormat="1" ht="16.5" customHeight="1">
      <c r="A131" s="37"/>
      <c r="B131" s="38"/>
      <c r="C131" s="202" t="s">
        <v>292</v>
      </c>
      <c r="D131" s="202" t="s">
        <v>117</v>
      </c>
      <c r="E131" s="203" t="s">
        <v>295</v>
      </c>
      <c r="F131" s="204" t="s">
        <v>296</v>
      </c>
      <c r="G131" s="205" t="s">
        <v>239</v>
      </c>
      <c r="H131" s="206">
        <v>2</v>
      </c>
      <c r="I131" s="207"/>
      <c r="J131" s="208">
        <f>ROUND(I131*H131,2)</f>
        <v>0</v>
      </c>
      <c r="K131" s="204" t="s">
        <v>19</v>
      </c>
      <c r="L131" s="209"/>
      <c r="M131" s="210" t="s">
        <v>19</v>
      </c>
      <c r="N131" s="211" t="s">
        <v>43</v>
      </c>
      <c r="O131" s="83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19</v>
      </c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154</v>
      </c>
      <c r="AT131" s="214" t="s">
        <v>117</v>
      </c>
      <c r="AU131" s="214" t="s">
        <v>82</v>
      </c>
      <c r="AY131" s="16" t="s">
        <v>115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80</v>
      </c>
      <c r="BK131" s="215">
        <f>ROUND(I131*H131,2)</f>
        <v>0</v>
      </c>
      <c r="BL131" s="16" t="s">
        <v>114</v>
      </c>
      <c r="BM131" s="214" t="s">
        <v>297</v>
      </c>
    </row>
    <row r="132" s="2" customFormat="1">
      <c r="A132" s="37"/>
      <c r="B132" s="38"/>
      <c r="C132" s="39"/>
      <c r="D132" s="216" t="s">
        <v>123</v>
      </c>
      <c r="E132" s="39"/>
      <c r="F132" s="217" t="s">
        <v>296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3"/>
      <c r="U132" s="84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123</v>
      </c>
      <c r="AU132" s="16" t="s">
        <v>82</v>
      </c>
    </row>
    <row r="133" s="2" customFormat="1" ht="16.5" customHeight="1">
      <c r="A133" s="37"/>
      <c r="B133" s="38"/>
      <c r="C133" s="202" t="s">
        <v>295</v>
      </c>
      <c r="D133" s="202" t="s">
        <v>117</v>
      </c>
      <c r="E133" s="203" t="s">
        <v>298</v>
      </c>
      <c r="F133" s="204" t="s">
        <v>299</v>
      </c>
      <c r="G133" s="205" t="s">
        <v>239</v>
      </c>
      <c r="H133" s="206">
        <v>2</v>
      </c>
      <c r="I133" s="207"/>
      <c r="J133" s="208">
        <f>ROUND(I133*H133,2)</f>
        <v>0</v>
      </c>
      <c r="K133" s="204" t="s">
        <v>19</v>
      </c>
      <c r="L133" s="209"/>
      <c r="M133" s="210" t="s">
        <v>19</v>
      </c>
      <c r="N133" s="211" t="s">
        <v>43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2">
        <f>S133*H133</f>
        <v>0</v>
      </c>
      <c r="U133" s="213" t="s">
        <v>19</v>
      </c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154</v>
      </c>
      <c r="AT133" s="214" t="s">
        <v>117</v>
      </c>
      <c r="AU133" s="214" t="s">
        <v>82</v>
      </c>
      <c r="AY133" s="16" t="s">
        <v>115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80</v>
      </c>
      <c r="BK133" s="215">
        <f>ROUND(I133*H133,2)</f>
        <v>0</v>
      </c>
      <c r="BL133" s="16" t="s">
        <v>114</v>
      </c>
      <c r="BM133" s="214" t="s">
        <v>300</v>
      </c>
    </row>
    <row r="134" s="2" customFormat="1">
      <c r="A134" s="37"/>
      <c r="B134" s="38"/>
      <c r="C134" s="39"/>
      <c r="D134" s="216" t="s">
        <v>123</v>
      </c>
      <c r="E134" s="39"/>
      <c r="F134" s="217" t="s">
        <v>299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3"/>
      <c r="U134" s="84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123</v>
      </c>
      <c r="AU134" s="16" t="s">
        <v>82</v>
      </c>
    </row>
    <row r="135" s="2" customFormat="1" ht="16.5" customHeight="1">
      <c r="A135" s="37"/>
      <c r="B135" s="38"/>
      <c r="C135" s="202" t="s">
        <v>298</v>
      </c>
      <c r="D135" s="202" t="s">
        <v>117</v>
      </c>
      <c r="E135" s="203" t="s">
        <v>301</v>
      </c>
      <c r="F135" s="204" t="s">
        <v>302</v>
      </c>
      <c r="G135" s="205" t="s">
        <v>239</v>
      </c>
      <c r="H135" s="206">
        <v>1</v>
      </c>
      <c r="I135" s="207"/>
      <c r="J135" s="208">
        <f>ROUND(I135*H135,2)</f>
        <v>0</v>
      </c>
      <c r="K135" s="204" t="s">
        <v>19</v>
      </c>
      <c r="L135" s="209"/>
      <c r="M135" s="210" t="s">
        <v>19</v>
      </c>
      <c r="N135" s="211" t="s">
        <v>43</v>
      </c>
      <c r="O135" s="83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2">
        <f>S135*H135</f>
        <v>0</v>
      </c>
      <c r="U135" s="213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4" t="s">
        <v>154</v>
      </c>
      <c r="AT135" s="214" t="s">
        <v>117</v>
      </c>
      <c r="AU135" s="214" t="s">
        <v>82</v>
      </c>
      <c r="AY135" s="16" t="s">
        <v>115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80</v>
      </c>
      <c r="BK135" s="215">
        <f>ROUND(I135*H135,2)</f>
        <v>0</v>
      </c>
      <c r="BL135" s="16" t="s">
        <v>114</v>
      </c>
      <c r="BM135" s="214" t="s">
        <v>303</v>
      </c>
    </row>
    <row r="136" s="2" customFormat="1">
      <c r="A136" s="37"/>
      <c r="B136" s="38"/>
      <c r="C136" s="39"/>
      <c r="D136" s="216" t="s">
        <v>123</v>
      </c>
      <c r="E136" s="39"/>
      <c r="F136" s="217" t="s">
        <v>302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3"/>
      <c r="U136" s="84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123</v>
      </c>
      <c r="AU136" s="16" t="s">
        <v>82</v>
      </c>
    </row>
    <row r="137" s="2" customFormat="1" ht="16.5" customHeight="1">
      <c r="A137" s="37"/>
      <c r="B137" s="38"/>
      <c r="C137" s="202" t="s">
        <v>301</v>
      </c>
      <c r="D137" s="202" t="s">
        <v>117</v>
      </c>
      <c r="E137" s="203" t="s">
        <v>304</v>
      </c>
      <c r="F137" s="204" t="s">
        <v>305</v>
      </c>
      <c r="G137" s="205" t="s">
        <v>239</v>
      </c>
      <c r="H137" s="206">
        <v>1</v>
      </c>
      <c r="I137" s="207"/>
      <c r="J137" s="208">
        <f>ROUND(I137*H137,2)</f>
        <v>0</v>
      </c>
      <c r="K137" s="204" t="s">
        <v>19</v>
      </c>
      <c r="L137" s="209"/>
      <c r="M137" s="210" t="s">
        <v>19</v>
      </c>
      <c r="N137" s="211" t="s">
        <v>43</v>
      </c>
      <c r="O137" s="83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2">
        <f>S137*H137</f>
        <v>0</v>
      </c>
      <c r="U137" s="213" t="s">
        <v>19</v>
      </c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154</v>
      </c>
      <c r="AT137" s="214" t="s">
        <v>117</v>
      </c>
      <c r="AU137" s="214" t="s">
        <v>82</v>
      </c>
      <c r="AY137" s="16" t="s">
        <v>115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80</v>
      </c>
      <c r="BK137" s="215">
        <f>ROUND(I137*H137,2)</f>
        <v>0</v>
      </c>
      <c r="BL137" s="16" t="s">
        <v>114</v>
      </c>
      <c r="BM137" s="214" t="s">
        <v>306</v>
      </c>
    </row>
    <row r="138" s="2" customFormat="1">
      <c r="A138" s="37"/>
      <c r="B138" s="38"/>
      <c r="C138" s="39"/>
      <c r="D138" s="216" t="s">
        <v>123</v>
      </c>
      <c r="E138" s="39"/>
      <c r="F138" s="217" t="s">
        <v>305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3"/>
      <c r="U138" s="84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123</v>
      </c>
      <c r="AU138" s="16" t="s">
        <v>82</v>
      </c>
    </row>
    <row r="139" s="2" customFormat="1" ht="16.5" customHeight="1">
      <c r="A139" s="37"/>
      <c r="B139" s="38"/>
      <c r="C139" s="202" t="s">
        <v>304</v>
      </c>
      <c r="D139" s="202" t="s">
        <v>117</v>
      </c>
      <c r="E139" s="203" t="s">
        <v>307</v>
      </c>
      <c r="F139" s="204" t="s">
        <v>308</v>
      </c>
      <c r="G139" s="205" t="s">
        <v>239</v>
      </c>
      <c r="H139" s="206">
        <v>1</v>
      </c>
      <c r="I139" s="207"/>
      <c r="J139" s="208">
        <f>ROUND(I139*H139,2)</f>
        <v>0</v>
      </c>
      <c r="K139" s="204" t="s">
        <v>19</v>
      </c>
      <c r="L139" s="209"/>
      <c r="M139" s="210" t="s">
        <v>19</v>
      </c>
      <c r="N139" s="211" t="s">
        <v>43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2">
        <f>S139*H139</f>
        <v>0</v>
      </c>
      <c r="U139" s="213" t="s">
        <v>19</v>
      </c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154</v>
      </c>
      <c r="AT139" s="214" t="s">
        <v>117</v>
      </c>
      <c r="AU139" s="214" t="s">
        <v>82</v>
      </c>
      <c r="AY139" s="16" t="s">
        <v>115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80</v>
      </c>
      <c r="BK139" s="215">
        <f>ROUND(I139*H139,2)</f>
        <v>0</v>
      </c>
      <c r="BL139" s="16" t="s">
        <v>114</v>
      </c>
      <c r="BM139" s="214" t="s">
        <v>309</v>
      </c>
    </row>
    <row r="140" s="2" customFormat="1">
      <c r="A140" s="37"/>
      <c r="B140" s="38"/>
      <c r="C140" s="39"/>
      <c r="D140" s="216" t="s">
        <v>123</v>
      </c>
      <c r="E140" s="39"/>
      <c r="F140" s="217" t="s">
        <v>308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3"/>
      <c r="U140" s="84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123</v>
      </c>
      <c r="AU140" s="16" t="s">
        <v>82</v>
      </c>
    </row>
    <row r="141" s="2" customFormat="1" ht="16.5" customHeight="1">
      <c r="A141" s="37"/>
      <c r="B141" s="38"/>
      <c r="C141" s="202" t="s">
        <v>307</v>
      </c>
      <c r="D141" s="202" t="s">
        <v>117</v>
      </c>
      <c r="E141" s="203" t="s">
        <v>310</v>
      </c>
      <c r="F141" s="204" t="s">
        <v>311</v>
      </c>
      <c r="G141" s="205" t="s">
        <v>239</v>
      </c>
      <c r="H141" s="206">
        <v>2</v>
      </c>
      <c r="I141" s="207"/>
      <c r="J141" s="208">
        <f>ROUND(I141*H141,2)</f>
        <v>0</v>
      </c>
      <c r="K141" s="204" t="s">
        <v>19</v>
      </c>
      <c r="L141" s="209"/>
      <c r="M141" s="210" t="s">
        <v>19</v>
      </c>
      <c r="N141" s="211" t="s">
        <v>43</v>
      </c>
      <c r="O141" s="83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2">
        <f>S141*H141</f>
        <v>0</v>
      </c>
      <c r="U141" s="213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4" t="s">
        <v>154</v>
      </c>
      <c r="AT141" s="214" t="s">
        <v>117</v>
      </c>
      <c r="AU141" s="214" t="s">
        <v>82</v>
      </c>
      <c r="AY141" s="16" t="s">
        <v>115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80</v>
      </c>
      <c r="BK141" s="215">
        <f>ROUND(I141*H141,2)</f>
        <v>0</v>
      </c>
      <c r="BL141" s="16" t="s">
        <v>114</v>
      </c>
      <c r="BM141" s="214" t="s">
        <v>312</v>
      </c>
    </row>
    <row r="142" s="2" customFormat="1">
      <c r="A142" s="37"/>
      <c r="B142" s="38"/>
      <c r="C142" s="39"/>
      <c r="D142" s="216" t="s">
        <v>123</v>
      </c>
      <c r="E142" s="39"/>
      <c r="F142" s="217" t="s">
        <v>311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3"/>
      <c r="U142" s="84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123</v>
      </c>
      <c r="AU142" s="16" t="s">
        <v>82</v>
      </c>
    </row>
    <row r="143" s="12" customFormat="1" ht="22.8" customHeight="1">
      <c r="A143" s="12"/>
      <c r="B143" s="186"/>
      <c r="C143" s="187"/>
      <c r="D143" s="188" t="s">
        <v>71</v>
      </c>
      <c r="E143" s="200" t="s">
        <v>313</v>
      </c>
      <c r="F143" s="200" t="s">
        <v>314</v>
      </c>
      <c r="G143" s="187"/>
      <c r="H143" s="187"/>
      <c r="I143" s="190"/>
      <c r="J143" s="201">
        <f>BK143</f>
        <v>0</v>
      </c>
      <c r="K143" s="187"/>
      <c r="L143" s="192"/>
      <c r="M143" s="193"/>
      <c r="N143" s="194"/>
      <c r="O143" s="194"/>
      <c r="P143" s="195">
        <f>SUM(P144:P177)</f>
        <v>0</v>
      </c>
      <c r="Q143" s="194"/>
      <c r="R143" s="195">
        <f>SUM(R144:R177)</f>
        <v>0</v>
      </c>
      <c r="S143" s="194"/>
      <c r="T143" s="195">
        <f>SUM(T144:T177)</f>
        <v>0</v>
      </c>
      <c r="U143" s="196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7" t="s">
        <v>80</v>
      </c>
      <c r="AT143" s="198" t="s">
        <v>71</v>
      </c>
      <c r="AU143" s="198" t="s">
        <v>80</v>
      </c>
      <c r="AY143" s="197" t="s">
        <v>115</v>
      </c>
      <c r="BK143" s="199">
        <f>SUM(BK144:BK177)</f>
        <v>0</v>
      </c>
    </row>
    <row r="144" s="2" customFormat="1" ht="16.5" customHeight="1">
      <c r="A144" s="37"/>
      <c r="B144" s="38"/>
      <c r="C144" s="202" t="s">
        <v>310</v>
      </c>
      <c r="D144" s="202" t="s">
        <v>117</v>
      </c>
      <c r="E144" s="203" t="s">
        <v>315</v>
      </c>
      <c r="F144" s="204" t="s">
        <v>316</v>
      </c>
      <c r="G144" s="205" t="s">
        <v>317</v>
      </c>
      <c r="H144" s="206">
        <v>1</v>
      </c>
      <c r="I144" s="207"/>
      <c r="J144" s="208">
        <f>ROUND(I144*H144,2)</f>
        <v>0</v>
      </c>
      <c r="K144" s="204" t="s">
        <v>19</v>
      </c>
      <c r="L144" s="209"/>
      <c r="M144" s="210" t="s">
        <v>19</v>
      </c>
      <c r="N144" s="211" t="s">
        <v>43</v>
      </c>
      <c r="O144" s="83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2">
        <f>S144*H144</f>
        <v>0</v>
      </c>
      <c r="U144" s="213" t="s">
        <v>19</v>
      </c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4" t="s">
        <v>154</v>
      </c>
      <c r="AT144" s="214" t="s">
        <v>117</v>
      </c>
      <c r="AU144" s="214" t="s">
        <v>82</v>
      </c>
      <c r="AY144" s="16" t="s">
        <v>115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80</v>
      </c>
      <c r="BK144" s="215">
        <f>ROUND(I144*H144,2)</f>
        <v>0</v>
      </c>
      <c r="BL144" s="16" t="s">
        <v>114</v>
      </c>
      <c r="BM144" s="214" t="s">
        <v>318</v>
      </c>
    </row>
    <row r="145" s="2" customFormat="1">
      <c r="A145" s="37"/>
      <c r="B145" s="38"/>
      <c r="C145" s="39"/>
      <c r="D145" s="216" t="s">
        <v>123</v>
      </c>
      <c r="E145" s="39"/>
      <c r="F145" s="217" t="s">
        <v>316</v>
      </c>
      <c r="G145" s="39"/>
      <c r="H145" s="39"/>
      <c r="I145" s="218"/>
      <c r="J145" s="39"/>
      <c r="K145" s="39"/>
      <c r="L145" s="43"/>
      <c r="M145" s="219"/>
      <c r="N145" s="220"/>
      <c r="O145" s="83"/>
      <c r="P145" s="83"/>
      <c r="Q145" s="83"/>
      <c r="R145" s="83"/>
      <c r="S145" s="83"/>
      <c r="T145" s="83"/>
      <c r="U145" s="84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123</v>
      </c>
      <c r="AU145" s="16" t="s">
        <v>82</v>
      </c>
    </row>
    <row r="146" s="2" customFormat="1" ht="16.5" customHeight="1">
      <c r="A146" s="37"/>
      <c r="B146" s="38"/>
      <c r="C146" s="202" t="s">
        <v>319</v>
      </c>
      <c r="D146" s="202" t="s">
        <v>117</v>
      </c>
      <c r="E146" s="203" t="s">
        <v>320</v>
      </c>
      <c r="F146" s="204" t="s">
        <v>321</v>
      </c>
      <c r="G146" s="205" t="s">
        <v>317</v>
      </c>
      <c r="H146" s="206">
        <v>1</v>
      </c>
      <c r="I146" s="207"/>
      <c r="J146" s="208">
        <f>ROUND(I146*H146,2)</f>
        <v>0</v>
      </c>
      <c r="K146" s="204" t="s">
        <v>19</v>
      </c>
      <c r="L146" s="209"/>
      <c r="M146" s="210" t="s">
        <v>19</v>
      </c>
      <c r="N146" s="211" t="s">
        <v>43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2">
        <f>S146*H146</f>
        <v>0</v>
      </c>
      <c r="U146" s="213" t="s">
        <v>19</v>
      </c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154</v>
      </c>
      <c r="AT146" s="214" t="s">
        <v>117</v>
      </c>
      <c r="AU146" s="214" t="s">
        <v>82</v>
      </c>
      <c r="AY146" s="16" t="s">
        <v>115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80</v>
      </c>
      <c r="BK146" s="215">
        <f>ROUND(I146*H146,2)</f>
        <v>0</v>
      </c>
      <c r="BL146" s="16" t="s">
        <v>114</v>
      </c>
      <c r="BM146" s="214" t="s">
        <v>322</v>
      </c>
    </row>
    <row r="147" s="2" customFormat="1">
      <c r="A147" s="37"/>
      <c r="B147" s="38"/>
      <c r="C147" s="39"/>
      <c r="D147" s="216" t="s">
        <v>123</v>
      </c>
      <c r="E147" s="39"/>
      <c r="F147" s="217" t="s">
        <v>321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3"/>
      <c r="U147" s="84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123</v>
      </c>
      <c r="AU147" s="16" t="s">
        <v>82</v>
      </c>
    </row>
    <row r="148" s="2" customFormat="1" ht="16.5" customHeight="1">
      <c r="A148" s="37"/>
      <c r="B148" s="38"/>
      <c r="C148" s="202" t="s">
        <v>323</v>
      </c>
      <c r="D148" s="202" t="s">
        <v>117</v>
      </c>
      <c r="E148" s="203" t="s">
        <v>324</v>
      </c>
      <c r="F148" s="204" t="s">
        <v>325</v>
      </c>
      <c r="G148" s="205" t="s">
        <v>317</v>
      </c>
      <c r="H148" s="206">
        <v>1</v>
      </c>
      <c r="I148" s="207"/>
      <c r="J148" s="208">
        <f>ROUND(I148*H148,2)</f>
        <v>0</v>
      </c>
      <c r="K148" s="204" t="s">
        <v>19</v>
      </c>
      <c r="L148" s="209"/>
      <c r="M148" s="210" t="s">
        <v>19</v>
      </c>
      <c r="N148" s="211" t="s">
        <v>43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2">
        <f>S148*H148</f>
        <v>0</v>
      </c>
      <c r="U148" s="213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154</v>
      </c>
      <c r="AT148" s="214" t="s">
        <v>117</v>
      </c>
      <c r="AU148" s="214" t="s">
        <v>82</v>
      </c>
      <c r="AY148" s="16" t="s">
        <v>115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80</v>
      </c>
      <c r="BK148" s="215">
        <f>ROUND(I148*H148,2)</f>
        <v>0</v>
      </c>
      <c r="BL148" s="16" t="s">
        <v>114</v>
      </c>
      <c r="BM148" s="214" t="s">
        <v>326</v>
      </c>
    </row>
    <row r="149" s="2" customFormat="1">
      <c r="A149" s="37"/>
      <c r="B149" s="38"/>
      <c r="C149" s="39"/>
      <c r="D149" s="216" t="s">
        <v>123</v>
      </c>
      <c r="E149" s="39"/>
      <c r="F149" s="217" t="s">
        <v>325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3"/>
      <c r="U149" s="84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123</v>
      </c>
      <c r="AU149" s="16" t="s">
        <v>82</v>
      </c>
    </row>
    <row r="150" s="2" customFormat="1" ht="16.5" customHeight="1">
      <c r="A150" s="37"/>
      <c r="B150" s="38"/>
      <c r="C150" s="202" t="s">
        <v>327</v>
      </c>
      <c r="D150" s="202" t="s">
        <v>117</v>
      </c>
      <c r="E150" s="203" t="s">
        <v>328</v>
      </c>
      <c r="F150" s="204" t="s">
        <v>329</v>
      </c>
      <c r="G150" s="205" t="s">
        <v>317</v>
      </c>
      <c r="H150" s="206">
        <v>1</v>
      </c>
      <c r="I150" s="207"/>
      <c r="J150" s="208">
        <f>ROUND(I150*H150,2)</f>
        <v>0</v>
      </c>
      <c r="K150" s="204" t="s">
        <v>19</v>
      </c>
      <c r="L150" s="209"/>
      <c r="M150" s="210" t="s">
        <v>19</v>
      </c>
      <c r="N150" s="211" t="s">
        <v>43</v>
      </c>
      <c r="O150" s="83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2">
        <f>S150*H150</f>
        <v>0</v>
      </c>
      <c r="U150" s="213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4" t="s">
        <v>154</v>
      </c>
      <c r="AT150" s="214" t="s">
        <v>117</v>
      </c>
      <c r="AU150" s="214" t="s">
        <v>82</v>
      </c>
      <c r="AY150" s="16" t="s">
        <v>115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80</v>
      </c>
      <c r="BK150" s="215">
        <f>ROUND(I150*H150,2)</f>
        <v>0</v>
      </c>
      <c r="BL150" s="16" t="s">
        <v>114</v>
      </c>
      <c r="BM150" s="214" t="s">
        <v>330</v>
      </c>
    </row>
    <row r="151" s="2" customFormat="1">
      <c r="A151" s="37"/>
      <c r="B151" s="38"/>
      <c r="C151" s="39"/>
      <c r="D151" s="216" t="s">
        <v>123</v>
      </c>
      <c r="E151" s="39"/>
      <c r="F151" s="217" t="s">
        <v>329</v>
      </c>
      <c r="G151" s="39"/>
      <c r="H151" s="39"/>
      <c r="I151" s="218"/>
      <c r="J151" s="39"/>
      <c r="K151" s="39"/>
      <c r="L151" s="43"/>
      <c r="M151" s="219"/>
      <c r="N151" s="220"/>
      <c r="O151" s="83"/>
      <c r="P151" s="83"/>
      <c r="Q151" s="83"/>
      <c r="R151" s="83"/>
      <c r="S151" s="83"/>
      <c r="T151" s="83"/>
      <c r="U151" s="84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123</v>
      </c>
      <c r="AU151" s="16" t="s">
        <v>82</v>
      </c>
    </row>
    <row r="152" s="2" customFormat="1" ht="16.5" customHeight="1">
      <c r="A152" s="37"/>
      <c r="B152" s="38"/>
      <c r="C152" s="202" t="s">
        <v>331</v>
      </c>
      <c r="D152" s="202" t="s">
        <v>117</v>
      </c>
      <c r="E152" s="203" t="s">
        <v>332</v>
      </c>
      <c r="F152" s="204" t="s">
        <v>333</v>
      </c>
      <c r="G152" s="205" t="s">
        <v>317</v>
      </c>
      <c r="H152" s="206">
        <v>1</v>
      </c>
      <c r="I152" s="207"/>
      <c r="J152" s="208">
        <f>ROUND(I152*H152,2)</f>
        <v>0</v>
      </c>
      <c r="K152" s="204" t="s">
        <v>19</v>
      </c>
      <c r="L152" s="209"/>
      <c r="M152" s="210" t="s">
        <v>19</v>
      </c>
      <c r="N152" s="211" t="s">
        <v>43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2">
        <f>S152*H152</f>
        <v>0</v>
      </c>
      <c r="U152" s="213" t="s">
        <v>19</v>
      </c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154</v>
      </c>
      <c r="AT152" s="214" t="s">
        <v>117</v>
      </c>
      <c r="AU152" s="214" t="s">
        <v>82</v>
      </c>
      <c r="AY152" s="16" t="s">
        <v>115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80</v>
      </c>
      <c r="BK152" s="215">
        <f>ROUND(I152*H152,2)</f>
        <v>0</v>
      </c>
      <c r="BL152" s="16" t="s">
        <v>114</v>
      </c>
      <c r="BM152" s="214" t="s">
        <v>334</v>
      </c>
    </row>
    <row r="153" s="2" customFormat="1">
      <c r="A153" s="37"/>
      <c r="B153" s="38"/>
      <c r="C153" s="39"/>
      <c r="D153" s="216" t="s">
        <v>123</v>
      </c>
      <c r="E153" s="39"/>
      <c r="F153" s="217" t="s">
        <v>333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3"/>
      <c r="U153" s="84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123</v>
      </c>
      <c r="AU153" s="16" t="s">
        <v>82</v>
      </c>
    </row>
    <row r="154" s="2" customFormat="1" ht="16.5" customHeight="1">
      <c r="A154" s="37"/>
      <c r="B154" s="38"/>
      <c r="C154" s="202" t="s">
        <v>335</v>
      </c>
      <c r="D154" s="202" t="s">
        <v>117</v>
      </c>
      <c r="E154" s="203" t="s">
        <v>336</v>
      </c>
      <c r="F154" s="204" t="s">
        <v>337</v>
      </c>
      <c r="G154" s="205" t="s">
        <v>317</v>
      </c>
      <c r="H154" s="206">
        <v>1</v>
      </c>
      <c r="I154" s="207"/>
      <c r="J154" s="208">
        <f>ROUND(I154*H154,2)</f>
        <v>0</v>
      </c>
      <c r="K154" s="204" t="s">
        <v>19</v>
      </c>
      <c r="L154" s="209"/>
      <c r="M154" s="210" t="s">
        <v>19</v>
      </c>
      <c r="N154" s="211" t="s">
        <v>43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2">
        <f>S154*H154</f>
        <v>0</v>
      </c>
      <c r="U154" s="213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154</v>
      </c>
      <c r="AT154" s="214" t="s">
        <v>117</v>
      </c>
      <c r="AU154" s="214" t="s">
        <v>82</v>
      </c>
      <c r="AY154" s="16" t="s">
        <v>115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80</v>
      </c>
      <c r="BK154" s="215">
        <f>ROUND(I154*H154,2)</f>
        <v>0</v>
      </c>
      <c r="BL154" s="16" t="s">
        <v>114</v>
      </c>
      <c r="BM154" s="214" t="s">
        <v>338</v>
      </c>
    </row>
    <row r="155" s="2" customFormat="1">
      <c r="A155" s="37"/>
      <c r="B155" s="38"/>
      <c r="C155" s="39"/>
      <c r="D155" s="216" t="s">
        <v>123</v>
      </c>
      <c r="E155" s="39"/>
      <c r="F155" s="217" t="s">
        <v>337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3"/>
      <c r="U155" s="84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123</v>
      </c>
      <c r="AU155" s="16" t="s">
        <v>82</v>
      </c>
    </row>
    <row r="156" s="2" customFormat="1" ht="16.5" customHeight="1">
      <c r="A156" s="37"/>
      <c r="B156" s="38"/>
      <c r="C156" s="202" t="s">
        <v>339</v>
      </c>
      <c r="D156" s="202" t="s">
        <v>117</v>
      </c>
      <c r="E156" s="203" t="s">
        <v>340</v>
      </c>
      <c r="F156" s="204" t="s">
        <v>341</v>
      </c>
      <c r="G156" s="205" t="s">
        <v>317</v>
      </c>
      <c r="H156" s="206">
        <v>1</v>
      </c>
      <c r="I156" s="207"/>
      <c r="J156" s="208">
        <f>ROUND(I156*H156,2)</f>
        <v>0</v>
      </c>
      <c r="K156" s="204" t="s">
        <v>19</v>
      </c>
      <c r="L156" s="209"/>
      <c r="M156" s="210" t="s">
        <v>19</v>
      </c>
      <c r="N156" s="211" t="s">
        <v>43</v>
      </c>
      <c r="O156" s="83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2">
        <f>S156*H156</f>
        <v>0</v>
      </c>
      <c r="U156" s="213" t="s">
        <v>19</v>
      </c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4" t="s">
        <v>154</v>
      </c>
      <c r="AT156" s="214" t="s">
        <v>117</v>
      </c>
      <c r="AU156" s="214" t="s">
        <v>82</v>
      </c>
      <c r="AY156" s="16" t="s">
        <v>115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80</v>
      </c>
      <c r="BK156" s="215">
        <f>ROUND(I156*H156,2)</f>
        <v>0</v>
      </c>
      <c r="BL156" s="16" t="s">
        <v>114</v>
      </c>
      <c r="BM156" s="214" t="s">
        <v>342</v>
      </c>
    </row>
    <row r="157" s="2" customFormat="1">
      <c r="A157" s="37"/>
      <c r="B157" s="38"/>
      <c r="C157" s="39"/>
      <c r="D157" s="216" t="s">
        <v>123</v>
      </c>
      <c r="E157" s="39"/>
      <c r="F157" s="217" t="s">
        <v>341</v>
      </c>
      <c r="G157" s="39"/>
      <c r="H157" s="39"/>
      <c r="I157" s="218"/>
      <c r="J157" s="39"/>
      <c r="K157" s="39"/>
      <c r="L157" s="43"/>
      <c r="M157" s="219"/>
      <c r="N157" s="220"/>
      <c r="O157" s="83"/>
      <c r="P157" s="83"/>
      <c r="Q157" s="83"/>
      <c r="R157" s="83"/>
      <c r="S157" s="83"/>
      <c r="T157" s="83"/>
      <c r="U157" s="84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123</v>
      </c>
      <c r="AU157" s="16" t="s">
        <v>82</v>
      </c>
    </row>
    <row r="158" s="2" customFormat="1" ht="16.5" customHeight="1">
      <c r="A158" s="37"/>
      <c r="B158" s="38"/>
      <c r="C158" s="202" t="s">
        <v>343</v>
      </c>
      <c r="D158" s="202" t="s">
        <v>117</v>
      </c>
      <c r="E158" s="203" t="s">
        <v>344</v>
      </c>
      <c r="F158" s="204" t="s">
        <v>345</v>
      </c>
      <c r="G158" s="205" t="s">
        <v>317</v>
      </c>
      <c r="H158" s="206">
        <v>1</v>
      </c>
      <c r="I158" s="207"/>
      <c r="J158" s="208">
        <f>ROUND(I158*H158,2)</f>
        <v>0</v>
      </c>
      <c r="K158" s="204" t="s">
        <v>19</v>
      </c>
      <c r="L158" s="209"/>
      <c r="M158" s="210" t="s">
        <v>19</v>
      </c>
      <c r="N158" s="211" t="s">
        <v>43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2">
        <f>S158*H158</f>
        <v>0</v>
      </c>
      <c r="U158" s="213" t="s">
        <v>19</v>
      </c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154</v>
      </c>
      <c r="AT158" s="214" t="s">
        <v>117</v>
      </c>
      <c r="AU158" s="214" t="s">
        <v>82</v>
      </c>
      <c r="AY158" s="16" t="s">
        <v>115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80</v>
      </c>
      <c r="BK158" s="215">
        <f>ROUND(I158*H158,2)</f>
        <v>0</v>
      </c>
      <c r="BL158" s="16" t="s">
        <v>114</v>
      </c>
      <c r="BM158" s="214" t="s">
        <v>346</v>
      </c>
    </row>
    <row r="159" s="2" customFormat="1">
      <c r="A159" s="37"/>
      <c r="B159" s="38"/>
      <c r="C159" s="39"/>
      <c r="D159" s="216" t="s">
        <v>123</v>
      </c>
      <c r="E159" s="39"/>
      <c r="F159" s="217" t="s">
        <v>345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3"/>
      <c r="U159" s="84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123</v>
      </c>
      <c r="AU159" s="16" t="s">
        <v>82</v>
      </c>
    </row>
    <row r="160" s="2" customFormat="1" ht="16.5" customHeight="1">
      <c r="A160" s="37"/>
      <c r="B160" s="38"/>
      <c r="C160" s="202" t="s">
        <v>347</v>
      </c>
      <c r="D160" s="202" t="s">
        <v>117</v>
      </c>
      <c r="E160" s="203" t="s">
        <v>348</v>
      </c>
      <c r="F160" s="204" t="s">
        <v>349</v>
      </c>
      <c r="G160" s="205" t="s">
        <v>317</v>
      </c>
      <c r="H160" s="206">
        <v>1</v>
      </c>
      <c r="I160" s="207"/>
      <c r="J160" s="208">
        <f>ROUND(I160*H160,2)</f>
        <v>0</v>
      </c>
      <c r="K160" s="204" t="s">
        <v>19</v>
      </c>
      <c r="L160" s="209"/>
      <c r="M160" s="210" t="s">
        <v>19</v>
      </c>
      <c r="N160" s="211" t="s">
        <v>43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2">
        <f>S160*H160</f>
        <v>0</v>
      </c>
      <c r="U160" s="213" t="s">
        <v>19</v>
      </c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154</v>
      </c>
      <c r="AT160" s="214" t="s">
        <v>117</v>
      </c>
      <c r="AU160" s="214" t="s">
        <v>82</v>
      </c>
      <c r="AY160" s="16" t="s">
        <v>115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80</v>
      </c>
      <c r="BK160" s="215">
        <f>ROUND(I160*H160,2)</f>
        <v>0</v>
      </c>
      <c r="BL160" s="16" t="s">
        <v>114</v>
      </c>
      <c r="BM160" s="214" t="s">
        <v>350</v>
      </c>
    </row>
    <row r="161" s="2" customFormat="1">
      <c r="A161" s="37"/>
      <c r="B161" s="38"/>
      <c r="C161" s="39"/>
      <c r="D161" s="216" t="s">
        <v>123</v>
      </c>
      <c r="E161" s="39"/>
      <c r="F161" s="217" t="s">
        <v>349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3"/>
      <c r="U161" s="84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123</v>
      </c>
      <c r="AU161" s="16" t="s">
        <v>82</v>
      </c>
    </row>
    <row r="162" s="2" customFormat="1" ht="16.5" customHeight="1">
      <c r="A162" s="37"/>
      <c r="B162" s="38"/>
      <c r="C162" s="202" t="s">
        <v>351</v>
      </c>
      <c r="D162" s="202" t="s">
        <v>117</v>
      </c>
      <c r="E162" s="203" t="s">
        <v>352</v>
      </c>
      <c r="F162" s="204" t="s">
        <v>353</v>
      </c>
      <c r="G162" s="205" t="s">
        <v>317</v>
      </c>
      <c r="H162" s="206">
        <v>1</v>
      </c>
      <c r="I162" s="207"/>
      <c r="J162" s="208">
        <f>ROUND(I162*H162,2)</f>
        <v>0</v>
      </c>
      <c r="K162" s="204" t="s">
        <v>19</v>
      </c>
      <c r="L162" s="209"/>
      <c r="M162" s="210" t="s">
        <v>19</v>
      </c>
      <c r="N162" s="211" t="s">
        <v>43</v>
      </c>
      <c r="O162" s="83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2">
        <f>S162*H162</f>
        <v>0</v>
      </c>
      <c r="U162" s="213" t="s">
        <v>19</v>
      </c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4" t="s">
        <v>154</v>
      </c>
      <c r="AT162" s="214" t="s">
        <v>117</v>
      </c>
      <c r="AU162" s="214" t="s">
        <v>82</v>
      </c>
      <c r="AY162" s="16" t="s">
        <v>115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80</v>
      </c>
      <c r="BK162" s="215">
        <f>ROUND(I162*H162,2)</f>
        <v>0</v>
      </c>
      <c r="BL162" s="16" t="s">
        <v>114</v>
      </c>
      <c r="BM162" s="214" t="s">
        <v>354</v>
      </c>
    </row>
    <row r="163" s="2" customFormat="1">
      <c r="A163" s="37"/>
      <c r="B163" s="38"/>
      <c r="C163" s="39"/>
      <c r="D163" s="216" t="s">
        <v>123</v>
      </c>
      <c r="E163" s="39"/>
      <c r="F163" s="217" t="s">
        <v>353</v>
      </c>
      <c r="G163" s="39"/>
      <c r="H163" s="39"/>
      <c r="I163" s="218"/>
      <c r="J163" s="39"/>
      <c r="K163" s="39"/>
      <c r="L163" s="43"/>
      <c r="M163" s="219"/>
      <c r="N163" s="220"/>
      <c r="O163" s="83"/>
      <c r="P163" s="83"/>
      <c r="Q163" s="83"/>
      <c r="R163" s="83"/>
      <c r="S163" s="83"/>
      <c r="T163" s="83"/>
      <c r="U163" s="84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123</v>
      </c>
      <c r="AU163" s="16" t="s">
        <v>82</v>
      </c>
    </row>
    <row r="164" s="2" customFormat="1" ht="21.75" customHeight="1">
      <c r="A164" s="37"/>
      <c r="B164" s="38"/>
      <c r="C164" s="202" t="s">
        <v>355</v>
      </c>
      <c r="D164" s="202" t="s">
        <v>117</v>
      </c>
      <c r="E164" s="203" t="s">
        <v>356</v>
      </c>
      <c r="F164" s="204" t="s">
        <v>357</v>
      </c>
      <c r="G164" s="205" t="s">
        <v>317</v>
      </c>
      <c r="H164" s="206">
        <v>1</v>
      </c>
      <c r="I164" s="207"/>
      <c r="J164" s="208">
        <f>ROUND(I164*H164,2)</f>
        <v>0</v>
      </c>
      <c r="K164" s="204" t="s">
        <v>19</v>
      </c>
      <c r="L164" s="209"/>
      <c r="M164" s="210" t="s">
        <v>19</v>
      </c>
      <c r="N164" s="211" t="s">
        <v>43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2">
        <f>S164*H164</f>
        <v>0</v>
      </c>
      <c r="U164" s="213" t="s">
        <v>19</v>
      </c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154</v>
      </c>
      <c r="AT164" s="214" t="s">
        <v>117</v>
      </c>
      <c r="AU164" s="214" t="s">
        <v>82</v>
      </c>
      <c r="AY164" s="16" t="s">
        <v>115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80</v>
      </c>
      <c r="BK164" s="215">
        <f>ROUND(I164*H164,2)</f>
        <v>0</v>
      </c>
      <c r="BL164" s="16" t="s">
        <v>114</v>
      </c>
      <c r="BM164" s="214" t="s">
        <v>358</v>
      </c>
    </row>
    <row r="165" s="2" customFormat="1">
      <c r="A165" s="37"/>
      <c r="B165" s="38"/>
      <c r="C165" s="39"/>
      <c r="D165" s="216" t="s">
        <v>123</v>
      </c>
      <c r="E165" s="39"/>
      <c r="F165" s="217" t="s">
        <v>357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3"/>
      <c r="U165" s="84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123</v>
      </c>
      <c r="AU165" s="16" t="s">
        <v>82</v>
      </c>
    </row>
    <row r="166" s="2" customFormat="1" ht="16.5" customHeight="1">
      <c r="A166" s="37"/>
      <c r="B166" s="38"/>
      <c r="C166" s="202" t="s">
        <v>359</v>
      </c>
      <c r="D166" s="202" t="s">
        <v>117</v>
      </c>
      <c r="E166" s="203" t="s">
        <v>360</v>
      </c>
      <c r="F166" s="204" t="s">
        <v>361</v>
      </c>
      <c r="G166" s="205" t="s">
        <v>317</v>
      </c>
      <c r="H166" s="206">
        <v>1</v>
      </c>
      <c r="I166" s="207"/>
      <c r="J166" s="208">
        <f>ROUND(I166*H166,2)</f>
        <v>0</v>
      </c>
      <c r="K166" s="204" t="s">
        <v>19</v>
      </c>
      <c r="L166" s="209"/>
      <c r="M166" s="210" t="s">
        <v>19</v>
      </c>
      <c r="N166" s="211" t="s">
        <v>43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2">
        <f>S166*H166</f>
        <v>0</v>
      </c>
      <c r="U166" s="213" t="s">
        <v>19</v>
      </c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154</v>
      </c>
      <c r="AT166" s="214" t="s">
        <v>117</v>
      </c>
      <c r="AU166" s="214" t="s">
        <v>82</v>
      </c>
      <c r="AY166" s="16" t="s">
        <v>115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80</v>
      </c>
      <c r="BK166" s="215">
        <f>ROUND(I166*H166,2)</f>
        <v>0</v>
      </c>
      <c r="BL166" s="16" t="s">
        <v>114</v>
      </c>
      <c r="BM166" s="214" t="s">
        <v>362</v>
      </c>
    </row>
    <row r="167" s="2" customFormat="1">
      <c r="A167" s="37"/>
      <c r="B167" s="38"/>
      <c r="C167" s="39"/>
      <c r="D167" s="216" t="s">
        <v>123</v>
      </c>
      <c r="E167" s="39"/>
      <c r="F167" s="217" t="s">
        <v>361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3"/>
      <c r="U167" s="84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123</v>
      </c>
      <c r="AU167" s="16" t="s">
        <v>82</v>
      </c>
    </row>
    <row r="168" s="2" customFormat="1" ht="16.5" customHeight="1">
      <c r="A168" s="37"/>
      <c r="B168" s="38"/>
      <c r="C168" s="202" t="s">
        <v>363</v>
      </c>
      <c r="D168" s="202" t="s">
        <v>117</v>
      </c>
      <c r="E168" s="203" t="s">
        <v>364</v>
      </c>
      <c r="F168" s="204" t="s">
        <v>365</v>
      </c>
      <c r="G168" s="205" t="s">
        <v>317</v>
      </c>
      <c r="H168" s="206">
        <v>1</v>
      </c>
      <c r="I168" s="207"/>
      <c r="J168" s="208">
        <f>ROUND(I168*H168,2)</f>
        <v>0</v>
      </c>
      <c r="K168" s="204" t="s">
        <v>19</v>
      </c>
      <c r="L168" s="209"/>
      <c r="M168" s="210" t="s">
        <v>19</v>
      </c>
      <c r="N168" s="211" t="s">
        <v>43</v>
      </c>
      <c r="O168" s="83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2">
        <f>S168*H168</f>
        <v>0</v>
      </c>
      <c r="U168" s="213" t="s">
        <v>19</v>
      </c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4" t="s">
        <v>154</v>
      </c>
      <c r="AT168" s="214" t="s">
        <v>117</v>
      </c>
      <c r="AU168" s="214" t="s">
        <v>82</v>
      </c>
      <c r="AY168" s="16" t="s">
        <v>115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80</v>
      </c>
      <c r="BK168" s="215">
        <f>ROUND(I168*H168,2)</f>
        <v>0</v>
      </c>
      <c r="BL168" s="16" t="s">
        <v>114</v>
      </c>
      <c r="BM168" s="214" t="s">
        <v>366</v>
      </c>
    </row>
    <row r="169" s="2" customFormat="1">
      <c r="A169" s="37"/>
      <c r="B169" s="38"/>
      <c r="C169" s="39"/>
      <c r="D169" s="216" t="s">
        <v>123</v>
      </c>
      <c r="E169" s="39"/>
      <c r="F169" s="217" t="s">
        <v>365</v>
      </c>
      <c r="G169" s="39"/>
      <c r="H169" s="39"/>
      <c r="I169" s="218"/>
      <c r="J169" s="39"/>
      <c r="K169" s="39"/>
      <c r="L169" s="43"/>
      <c r="M169" s="219"/>
      <c r="N169" s="220"/>
      <c r="O169" s="83"/>
      <c r="P169" s="83"/>
      <c r="Q169" s="83"/>
      <c r="R169" s="83"/>
      <c r="S169" s="83"/>
      <c r="T169" s="83"/>
      <c r="U169" s="84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123</v>
      </c>
      <c r="AU169" s="16" t="s">
        <v>82</v>
      </c>
    </row>
    <row r="170" s="2" customFormat="1" ht="16.5" customHeight="1">
      <c r="A170" s="37"/>
      <c r="B170" s="38"/>
      <c r="C170" s="202" t="s">
        <v>367</v>
      </c>
      <c r="D170" s="202" t="s">
        <v>117</v>
      </c>
      <c r="E170" s="203" t="s">
        <v>368</v>
      </c>
      <c r="F170" s="204" t="s">
        <v>369</v>
      </c>
      <c r="G170" s="205" t="s">
        <v>370</v>
      </c>
      <c r="H170" s="206">
        <v>1</v>
      </c>
      <c r="I170" s="207"/>
      <c r="J170" s="208">
        <f>ROUND(I170*H170,2)</f>
        <v>0</v>
      </c>
      <c r="K170" s="204" t="s">
        <v>19</v>
      </c>
      <c r="L170" s="209"/>
      <c r="M170" s="210" t="s">
        <v>19</v>
      </c>
      <c r="N170" s="211" t="s">
        <v>43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2">
        <f>S170*H170</f>
        <v>0</v>
      </c>
      <c r="U170" s="213" t="s">
        <v>19</v>
      </c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154</v>
      </c>
      <c r="AT170" s="214" t="s">
        <v>117</v>
      </c>
      <c r="AU170" s="214" t="s">
        <v>82</v>
      </c>
      <c r="AY170" s="16" t="s">
        <v>115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80</v>
      </c>
      <c r="BK170" s="215">
        <f>ROUND(I170*H170,2)</f>
        <v>0</v>
      </c>
      <c r="BL170" s="16" t="s">
        <v>114</v>
      </c>
      <c r="BM170" s="214" t="s">
        <v>371</v>
      </c>
    </row>
    <row r="171" s="2" customFormat="1">
      <c r="A171" s="37"/>
      <c r="B171" s="38"/>
      <c r="C171" s="39"/>
      <c r="D171" s="216" t="s">
        <v>123</v>
      </c>
      <c r="E171" s="39"/>
      <c r="F171" s="217" t="s">
        <v>369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3"/>
      <c r="U171" s="84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123</v>
      </c>
      <c r="AU171" s="16" t="s">
        <v>82</v>
      </c>
    </row>
    <row r="172" s="2" customFormat="1" ht="16.5" customHeight="1">
      <c r="A172" s="37"/>
      <c r="B172" s="38"/>
      <c r="C172" s="202" t="s">
        <v>372</v>
      </c>
      <c r="D172" s="202" t="s">
        <v>117</v>
      </c>
      <c r="E172" s="203" t="s">
        <v>373</v>
      </c>
      <c r="F172" s="204" t="s">
        <v>374</v>
      </c>
      <c r="G172" s="205" t="s">
        <v>317</v>
      </c>
      <c r="H172" s="206">
        <v>1</v>
      </c>
      <c r="I172" s="207"/>
      <c r="J172" s="208">
        <f>ROUND(I172*H172,2)</f>
        <v>0</v>
      </c>
      <c r="K172" s="204" t="s">
        <v>19</v>
      </c>
      <c r="L172" s="209"/>
      <c r="M172" s="210" t="s">
        <v>19</v>
      </c>
      <c r="N172" s="211" t="s">
        <v>43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2">
        <f>S172*H172</f>
        <v>0</v>
      </c>
      <c r="U172" s="213" t="s">
        <v>19</v>
      </c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154</v>
      </c>
      <c r="AT172" s="214" t="s">
        <v>117</v>
      </c>
      <c r="AU172" s="214" t="s">
        <v>82</v>
      </c>
      <c r="AY172" s="16" t="s">
        <v>115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80</v>
      </c>
      <c r="BK172" s="215">
        <f>ROUND(I172*H172,2)</f>
        <v>0</v>
      </c>
      <c r="BL172" s="16" t="s">
        <v>114</v>
      </c>
      <c r="BM172" s="214" t="s">
        <v>375</v>
      </c>
    </row>
    <row r="173" s="2" customFormat="1">
      <c r="A173" s="37"/>
      <c r="B173" s="38"/>
      <c r="C173" s="39"/>
      <c r="D173" s="216" t="s">
        <v>123</v>
      </c>
      <c r="E173" s="39"/>
      <c r="F173" s="217" t="s">
        <v>374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3"/>
      <c r="U173" s="84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123</v>
      </c>
      <c r="AU173" s="16" t="s">
        <v>82</v>
      </c>
    </row>
    <row r="174" s="2" customFormat="1" ht="16.5" customHeight="1">
      <c r="A174" s="37"/>
      <c r="B174" s="38"/>
      <c r="C174" s="202" t="s">
        <v>376</v>
      </c>
      <c r="D174" s="202" t="s">
        <v>117</v>
      </c>
      <c r="E174" s="203" t="s">
        <v>377</v>
      </c>
      <c r="F174" s="204" t="s">
        <v>378</v>
      </c>
      <c r="G174" s="205" t="s">
        <v>317</v>
      </c>
      <c r="H174" s="206">
        <v>1</v>
      </c>
      <c r="I174" s="207"/>
      <c r="J174" s="208">
        <f>ROUND(I174*H174,2)</f>
        <v>0</v>
      </c>
      <c r="K174" s="204" t="s">
        <v>19</v>
      </c>
      <c r="L174" s="209"/>
      <c r="M174" s="210" t="s">
        <v>19</v>
      </c>
      <c r="N174" s="211" t="s">
        <v>43</v>
      </c>
      <c r="O174" s="83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2">
        <f>S174*H174</f>
        <v>0</v>
      </c>
      <c r="U174" s="213" t="s">
        <v>19</v>
      </c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4" t="s">
        <v>154</v>
      </c>
      <c r="AT174" s="214" t="s">
        <v>117</v>
      </c>
      <c r="AU174" s="214" t="s">
        <v>82</v>
      </c>
      <c r="AY174" s="16" t="s">
        <v>115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80</v>
      </c>
      <c r="BK174" s="215">
        <f>ROUND(I174*H174,2)</f>
        <v>0</v>
      </c>
      <c r="BL174" s="16" t="s">
        <v>114</v>
      </c>
      <c r="BM174" s="214" t="s">
        <v>379</v>
      </c>
    </row>
    <row r="175" s="2" customFormat="1">
      <c r="A175" s="37"/>
      <c r="B175" s="38"/>
      <c r="C175" s="39"/>
      <c r="D175" s="216" t="s">
        <v>123</v>
      </c>
      <c r="E175" s="39"/>
      <c r="F175" s="217" t="s">
        <v>378</v>
      </c>
      <c r="G175" s="39"/>
      <c r="H175" s="39"/>
      <c r="I175" s="218"/>
      <c r="J175" s="39"/>
      <c r="K175" s="39"/>
      <c r="L175" s="43"/>
      <c r="M175" s="219"/>
      <c r="N175" s="220"/>
      <c r="O175" s="83"/>
      <c r="P175" s="83"/>
      <c r="Q175" s="83"/>
      <c r="R175" s="83"/>
      <c r="S175" s="83"/>
      <c r="T175" s="83"/>
      <c r="U175" s="84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123</v>
      </c>
      <c r="AU175" s="16" t="s">
        <v>82</v>
      </c>
    </row>
    <row r="176" s="2" customFormat="1" ht="16.5" customHeight="1">
      <c r="A176" s="37"/>
      <c r="B176" s="38"/>
      <c r="C176" s="202" t="s">
        <v>380</v>
      </c>
      <c r="D176" s="202" t="s">
        <v>117</v>
      </c>
      <c r="E176" s="203" t="s">
        <v>381</v>
      </c>
      <c r="F176" s="204" t="s">
        <v>382</v>
      </c>
      <c r="G176" s="205" t="s">
        <v>317</v>
      </c>
      <c r="H176" s="206">
        <v>1</v>
      </c>
      <c r="I176" s="207"/>
      <c r="J176" s="208">
        <f>ROUND(I176*H176,2)</f>
        <v>0</v>
      </c>
      <c r="K176" s="204" t="s">
        <v>19</v>
      </c>
      <c r="L176" s="209"/>
      <c r="M176" s="210" t="s">
        <v>19</v>
      </c>
      <c r="N176" s="211" t="s">
        <v>43</v>
      </c>
      <c r="O176" s="83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2">
        <f>S176*H176</f>
        <v>0</v>
      </c>
      <c r="U176" s="213" t="s">
        <v>19</v>
      </c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4" t="s">
        <v>154</v>
      </c>
      <c r="AT176" s="214" t="s">
        <v>117</v>
      </c>
      <c r="AU176" s="214" t="s">
        <v>82</v>
      </c>
      <c r="AY176" s="16" t="s">
        <v>115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80</v>
      </c>
      <c r="BK176" s="215">
        <f>ROUND(I176*H176,2)</f>
        <v>0</v>
      </c>
      <c r="BL176" s="16" t="s">
        <v>114</v>
      </c>
      <c r="BM176" s="214" t="s">
        <v>383</v>
      </c>
    </row>
    <row r="177" s="2" customFormat="1">
      <c r="A177" s="37"/>
      <c r="B177" s="38"/>
      <c r="C177" s="39"/>
      <c r="D177" s="216" t="s">
        <v>123</v>
      </c>
      <c r="E177" s="39"/>
      <c r="F177" s="217" t="s">
        <v>382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3"/>
      <c r="U177" s="84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123</v>
      </c>
      <c r="AU177" s="16" t="s">
        <v>82</v>
      </c>
    </row>
    <row r="178" s="12" customFormat="1" ht="22.8" customHeight="1">
      <c r="A178" s="12"/>
      <c r="B178" s="186"/>
      <c r="C178" s="187"/>
      <c r="D178" s="188" t="s">
        <v>71</v>
      </c>
      <c r="E178" s="200" t="s">
        <v>384</v>
      </c>
      <c r="F178" s="200" t="s">
        <v>385</v>
      </c>
      <c r="G178" s="187"/>
      <c r="H178" s="187"/>
      <c r="I178" s="190"/>
      <c r="J178" s="201">
        <f>BK178</f>
        <v>0</v>
      </c>
      <c r="K178" s="187"/>
      <c r="L178" s="192"/>
      <c r="M178" s="193"/>
      <c r="N178" s="194"/>
      <c r="O178" s="194"/>
      <c r="P178" s="195">
        <f>SUM(P179:P235)</f>
        <v>0</v>
      </c>
      <c r="Q178" s="194"/>
      <c r="R178" s="195">
        <f>SUM(R179:R235)</f>
        <v>0</v>
      </c>
      <c r="S178" s="194"/>
      <c r="T178" s="195">
        <f>SUM(T179:T235)</f>
        <v>0</v>
      </c>
      <c r="U178" s="196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7" t="s">
        <v>80</v>
      </c>
      <c r="AT178" s="198" t="s">
        <v>71</v>
      </c>
      <c r="AU178" s="198" t="s">
        <v>80</v>
      </c>
      <c r="AY178" s="197" t="s">
        <v>115</v>
      </c>
      <c r="BK178" s="199">
        <f>SUM(BK179:BK235)</f>
        <v>0</v>
      </c>
    </row>
    <row r="179" s="2" customFormat="1" ht="16.5" customHeight="1">
      <c r="A179" s="37"/>
      <c r="B179" s="38"/>
      <c r="C179" s="202" t="s">
        <v>386</v>
      </c>
      <c r="D179" s="202" t="s">
        <v>117</v>
      </c>
      <c r="E179" s="203" t="s">
        <v>387</v>
      </c>
      <c r="F179" s="204" t="s">
        <v>388</v>
      </c>
      <c r="G179" s="205" t="s">
        <v>239</v>
      </c>
      <c r="H179" s="206">
        <v>3</v>
      </c>
      <c r="I179" s="207"/>
      <c r="J179" s="208">
        <f>ROUND(I179*H179,2)</f>
        <v>0</v>
      </c>
      <c r="K179" s="204" t="s">
        <v>19</v>
      </c>
      <c r="L179" s="209"/>
      <c r="M179" s="210" t="s">
        <v>19</v>
      </c>
      <c r="N179" s="211" t="s">
        <v>43</v>
      </c>
      <c r="O179" s="83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2">
        <f>S179*H179</f>
        <v>0</v>
      </c>
      <c r="U179" s="213" t="s">
        <v>19</v>
      </c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4" t="s">
        <v>154</v>
      </c>
      <c r="AT179" s="214" t="s">
        <v>117</v>
      </c>
      <c r="AU179" s="214" t="s">
        <v>82</v>
      </c>
      <c r="AY179" s="16" t="s">
        <v>115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80</v>
      </c>
      <c r="BK179" s="215">
        <f>ROUND(I179*H179,2)</f>
        <v>0</v>
      </c>
      <c r="BL179" s="16" t="s">
        <v>114</v>
      </c>
      <c r="BM179" s="214" t="s">
        <v>389</v>
      </c>
    </row>
    <row r="180" s="2" customFormat="1">
      <c r="A180" s="37"/>
      <c r="B180" s="38"/>
      <c r="C180" s="39"/>
      <c r="D180" s="216" t="s">
        <v>123</v>
      </c>
      <c r="E180" s="39"/>
      <c r="F180" s="217" t="s">
        <v>388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3"/>
      <c r="U180" s="84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123</v>
      </c>
      <c r="AU180" s="16" t="s">
        <v>82</v>
      </c>
    </row>
    <row r="181" s="2" customFormat="1" ht="16.5" customHeight="1">
      <c r="A181" s="37"/>
      <c r="B181" s="38"/>
      <c r="C181" s="202" t="s">
        <v>390</v>
      </c>
      <c r="D181" s="202" t="s">
        <v>117</v>
      </c>
      <c r="E181" s="203" t="s">
        <v>391</v>
      </c>
      <c r="F181" s="204" t="s">
        <v>392</v>
      </c>
      <c r="G181" s="205" t="s">
        <v>239</v>
      </c>
      <c r="H181" s="206">
        <v>12</v>
      </c>
      <c r="I181" s="207"/>
      <c r="J181" s="208">
        <f>ROUND(I181*H181,2)</f>
        <v>0</v>
      </c>
      <c r="K181" s="204" t="s">
        <v>19</v>
      </c>
      <c r="L181" s="209"/>
      <c r="M181" s="210" t="s">
        <v>19</v>
      </c>
      <c r="N181" s="211" t="s">
        <v>43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2">
        <f>S181*H181</f>
        <v>0</v>
      </c>
      <c r="U181" s="213" t="s">
        <v>19</v>
      </c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154</v>
      </c>
      <c r="AT181" s="214" t="s">
        <v>117</v>
      </c>
      <c r="AU181" s="214" t="s">
        <v>82</v>
      </c>
      <c r="AY181" s="16" t="s">
        <v>115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80</v>
      </c>
      <c r="BK181" s="215">
        <f>ROUND(I181*H181,2)</f>
        <v>0</v>
      </c>
      <c r="BL181" s="16" t="s">
        <v>114</v>
      </c>
      <c r="BM181" s="214" t="s">
        <v>393</v>
      </c>
    </row>
    <row r="182" s="2" customFormat="1">
      <c r="A182" s="37"/>
      <c r="B182" s="38"/>
      <c r="C182" s="39"/>
      <c r="D182" s="216" t="s">
        <v>123</v>
      </c>
      <c r="E182" s="39"/>
      <c r="F182" s="217" t="s">
        <v>392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3"/>
      <c r="U182" s="84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123</v>
      </c>
      <c r="AU182" s="16" t="s">
        <v>82</v>
      </c>
    </row>
    <row r="183" s="2" customFormat="1">
      <c r="A183" s="37"/>
      <c r="B183" s="38"/>
      <c r="C183" s="39"/>
      <c r="D183" s="216" t="s">
        <v>124</v>
      </c>
      <c r="E183" s="39"/>
      <c r="F183" s="221" t="s">
        <v>394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3"/>
      <c r="U183" s="84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124</v>
      </c>
      <c r="AU183" s="16" t="s">
        <v>82</v>
      </c>
    </row>
    <row r="184" s="2" customFormat="1" ht="16.5" customHeight="1">
      <c r="A184" s="37"/>
      <c r="B184" s="38"/>
      <c r="C184" s="202" t="s">
        <v>395</v>
      </c>
      <c r="D184" s="202" t="s">
        <v>117</v>
      </c>
      <c r="E184" s="203" t="s">
        <v>396</v>
      </c>
      <c r="F184" s="204" t="s">
        <v>397</v>
      </c>
      <c r="G184" s="205" t="s">
        <v>239</v>
      </c>
      <c r="H184" s="206">
        <v>2</v>
      </c>
      <c r="I184" s="207"/>
      <c r="J184" s="208">
        <f>ROUND(I184*H184,2)</f>
        <v>0</v>
      </c>
      <c r="K184" s="204" t="s">
        <v>19</v>
      </c>
      <c r="L184" s="209"/>
      <c r="M184" s="210" t="s">
        <v>19</v>
      </c>
      <c r="N184" s="211" t="s">
        <v>43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2">
        <f>S184*H184</f>
        <v>0</v>
      </c>
      <c r="U184" s="213" t="s">
        <v>19</v>
      </c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154</v>
      </c>
      <c r="AT184" s="214" t="s">
        <v>117</v>
      </c>
      <c r="AU184" s="214" t="s">
        <v>82</v>
      </c>
      <c r="AY184" s="16" t="s">
        <v>115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80</v>
      </c>
      <c r="BK184" s="215">
        <f>ROUND(I184*H184,2)</f>
        <v>0</v>
      </c>
      <c r="BL184" s="16" t="s">
        <v>114</v>
      </c>
      <c r="BM184" s="214" t="s">
        <v>398</v>
      </c>
    </row>
    <row r="185" s="2" customFormat="1">
      <c r="A185" s="37"/>
      <c r="B185" s="38"/>
      <c r="C185" s="39"/>
      <c r="D185" s="216" t="s">
        <v>123</v>
      </c>
      <c r="E185" s="39"/>
      <c r="F185" s="217" t="s">
        <v>397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3"/>
      <c r="U185" s="84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123</v>
      </c>
      <c r="AU185" s="16" t="s">
        <v>82</v>
      </c>
    </row>
    <row r="186" s="2" customFormat="1">
      <c r="A186" s="37"/>
      <c r="B186" s="38"/>
      <c r="C186" s="39"/>
      <c r="D186" s="216" t="s">
        <v>124</v>
      </c>
      <c r="E186" s="39"/>
      <c r="F186" s="221" t="s">
        <v>399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3"/>
      <c r="U186" s="84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124</v>
      </c>
      <c r="AU186" s="16" t="s">
        <v>82</v>
      </c>
    </row>
    <row r="187" s="2" customFormat="1" ht="16.5" customHeight="1">
      <c r="A187" s="37"/>
      <c r="B187" s="38"/>
      <c r="C187" s="202" t="s">
        <v>400</v>
      </c>
      <c r="D187" s="202" t="s">
        <v>117</v>
      </c>
      <c r="E187" s="203" t="s">
        <v>401</v>
      </c>
      <c r="F187" s="204" t="s">
        <v>402</v>
      </c>
      <c r="G187" s="205" t="s">
        <v>239</v>
      </c>
      <c r="H187" s="206">
        <v>6</v>
      </c>
      <c r="I187" s="207"/>
      <c r="J187" s="208">
        <f>ROUND(I187*H187,2)</f>
        <v>0</v>
      </c>
      <c r="K187" s="204" t="s">
        <v>19</v>
      </c>
      <c r="L187" s="209"/>
      <c r="M187" s="210" t="s">
        <v>19</v>
      </c>
      <c r="N187" s="211" t="s">
        <v>43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2">
        <f>S187*H187</f>
        <v>0</v>
      </c>
      <c r="U187" s="213" t="s">
        <v>19</v>
      </c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154</v>
      </c>
      <c r="AT187" s="214" t="s">
        <v>117</v>
      </c>
      <c r="AU187" s="214" t="s">
        <v>82</v>
      </c>
      <c r="AY187" s="16" t="s">
        <v>115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80</v>
      </c>
      <c r="BK187" s="215">
        <f>ROUND(I187*H187,2)</f>
        <v>0</v>
      </c>
      <c r="BL187" s="16" t="s">
        <v>114</v>
      </c>
      <c r="BM187" s="214" t="s">
        <v>403</v>
      </c>
    </row>
    <row r="188" s="2" customFormat="1">
      <c r="A188" s="37"/>
      <c r="B188" s="38"/>
      <c r="C188" s="39"/>
      <c r="D188" s="216" t="s">
        <v>123</v>
      </c>
      <c r="E188" s="39"/>
      <c r="F188" s="217" t="s">
        <v>402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3"/>
      <c r="U188" s="84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123</v>
      </c>
      <c r="AU188" s="16" t="s">
        <v>82</v>
      </c>
    </row>
    <row r="189" s="2" customFormat="1">
      <c r="A189" s="37"/>
      <c r="B189" s="38"/>
      <c r="C189" s="39"/>
      <c r="D189" s="216" t="s">
        <v>124</v>
      </c>
      <c r="E189" s="39"/>
      <c r="F189" s="221" t="s">
        <v>404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3"/>
      <c r="U189" s="84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124</v>
      </c>
      <c r="AU189" s="16" t="s">
        <v>82</v>
      </c>
    </row>
    <row r="190" s="2" customFormat="1" ht="16.5" customHeight="1">
      <c r="A190" s="37"/>
      <c r="B190" s="38"/>
      <c r="C190" s="202" t="s">
        <v>405</v>
      </c>
      <c r="D190" s="202" t="s">
        <v>117</v>
      </c>
      <c r="E190" s="203" t="s">
        <v>406</v>
      </c>
      <c r="F190" s="204" t="s">
        <v>407</v>
      </c>
      <c r="G190" s="205" t="s">
        <v>239</v>
      </c>
      <c r="H190" s="206">
        <v>2</v>
      </c>
      <c r="I190" s="207"/>
      <c r="J190" s="208">
        <f>ROUND(I190*H190,2)</f>
        <v>0</v>
      </c>
      <c r="K190" s="204" t="s">
        <v>19</v>
      </c>
      <c r="L190" s="209"/>
      <c r="M190" s="210" t="s">
        <v>19</v>
      </c>
      <c r="N190" s="211" t="s">
        <v>43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2">
        <f>S190*H190</f>
        <v>0</v>
      </c>
      <c r="U190" s="213" t="s">
        <v>19</v>
      </c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154</v>
      </c>
      <c r="AT190" s="214" t="s">
        <v>117</v>
      </c>
      <c r="AU190" s="214" t="s">
        <v>82</v>
      </c>
      <c r="AY190" s="16" t="s">
        <v>115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80</v>
      </c>
      <c r="BK190" s="215">
        <f>ROUND(I190*H190,2)</f>
        <v>0</v>
      </c>
      <c r="BL190" s="16" t="s">
        <v>114</v>
      </c>
      <c r="BM190" s="214" t="s">
        <v>408</v>
      </c>
    </row>
    <row r="191" s="2" customFormat="1">
      <c r="A191" s="37"/>
      <c r="B191" s="38"/>
      <c r="C191" s="39"/>
      <c r="D191" s="216" t="s">
        <v>123</v>
      </c>
      <c r="E191" s="39"/>
      <c r="F191" s="217" t="s">
        <v>407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3"/>
      <c r="U191" s="84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123</v>
      </c>
      <c r="AU191" s="16" t="s">
        <v>82</v>
      </c>
    </row>
    <row r="192" s="2" customFormat="1">
      <c r="A192" s="37"/>
      <c r="B192" s="38"/>
      <c r="C192" s="39"/>
      <c r="D192" s="216" t="s">
        <v>124</v>
      </c>
      <c r="E192" s="39"/>
      <c r="F192" s="221" t="s">
        <v>409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3"/>
      <c r="U192" s="84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124</v>
      </c>
      <c r="AU192" s="16" t="s">
        <v>82</v>
      </c>
    </row>
    <row r="193" s="2" customFormat="1" ht="16.5" customHeight="1">
      <c r="A193" s="37"/>
      <c r="B193" s="38"/>
      <c r="C193" s="202" t="s">
        <v>410</v>
      </c>
      <c r="D193" s="202" t="s">
        <v>117</v>
      </c>
      <c r="E193" s="203" t="s">
        <v>411</v>
      </c>
      <c r="F193" s="204" t="s">
        <v>412</v>
      </c>
      <c r="G193" s="205" t="s">
        <v>239</v>
      </c>
      <c r="H193" s="206">
        <v>2</v>
      </c>
      <c r="I193" s="207"/>
      <c r="J193" s="208">
        <f>ROUND(I193*H193,2)</f>
        <v>0</v>
      </c>
      <c r="K193" s="204" t="s">
        <v>19</v>
      </c>
      <c r="L193" s="209"/>
      <c r="M193" s="210" t="s">
        <v>19</v>
      </c>
      <c r="N193" s="211" t="s">
        <v>43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2">
        <f>S193*H193</f>
        <v>0</v>
      </c>
      <c r="U193" s="213" t="s">
        <v>19</v>
      </c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154</v>
      </c>
      <c r="AT193" s="214" t="s">
        <v>117</v>
      </c>
      <c r="AU193" s="214" t="s">
        <v>82</v>
      </c>
      <c r="AY193" s="16" t="s">
        <v>115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80</v>
      </c>
      <c r="BK193" s="215">
        <f>ROUND(I193*H193,2)</f>
        <v>0</v>
      </c>
      <c r="BL193" s="16" t="s">
        <v>114</v>
      </c>
      <c r="BM193" s="214" t="s">
        <v>413</v>
      </c>
    </row>
    <row r="194" s="2" customFormat="1">
      <c r="A194" s="37"/>
      <c r="B194" s="38"/>
      <c r="C194" s="39"/>
      <c r="D194" s="216" t="s">
        <v>123</v>
      </c>
      <c r="E194" s="39"/>
      <c r="F194" s="217" t="s">
        <v>412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3"/>
      <c r="U194" s="84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123</v>
      </c>
      <c r="AU194" s="16" t="s">
        <v>82</v>
      </c>
    </row>
    <row r="195" s="2" customFormat="1">
      <c r="A195" s="37"/>
      <c r="B195" s="38"/>
      <c r="C195" s="39"/>
      <c r="D195" s="216" t="s">
        <v>124</v>
      </c>
      <c r="E195" s="39"/>
      <c r="F195" s="221" t="s">
        <v>414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3"/>
      <c r="U195" s="84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124</v>
      </c>
      <c r="AU195" s="16" t="s">
        <v>82</v>
      </c>
    </row>
    <row r="196" s="2" customFormat="1" ht="16.5" customHeight="1">
      <c r="A196" s="37"/>
      <c r="B196" s="38"/>
      <c r="C196" s="202" t="s">
        <v>415</v>
      </c>
      <c r="D196" s="202" t="s">
        <v>117</v>
      </c>
      <c r="E196" s="203" t="s">
        <v>416</v>
      </c>
      <c r="F196" s="204" t="s">
        <v>417</v>
      </c>
      <c r="G196" s="205" t="s">
        <v>239</v>
      </c>
      <c r="H196" s="206">
        <v>1</v>
      </c>
      <c r="I196" s="207"/>
      <c r="J196" s="208">
        <f>ROUND(I196*H196,2)</f>
        <v>0</v>
      </c>
      <c r="K196" s="204" t="s">
        <v>19</v>
      </c>
      <c r="L196" s="209"/>
      <c r="M196" s="210" t="s">
        <v>19</v>
      </c>
      <c r="N196" s="211" t="s">
        <v>43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2">
        <f>S196*H196</f>
        <v>0</v>
      </c>
      <c r="U196" s="213" t="s">
        <v>19</v>
      </c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154</v>
      </c>
      <c r="AT196" s="214" t="s">
        <v>117</v>
      </c>
      <c r="AU196" s="214" t="s">
        <v>82</v>
      </c>
      <c r="AY196" s="16" t="s">
        <v>115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80</v>
      </c>
      <c r="BK196" s="215">
        <f>ROUND(I196*H196,2)</f>
        <v>0</v>
      </c>
      <c r="BL196" s="16" t="s">
        <v>114</v>
      </c>
      <c r="BM196" s="214" t="s">
        <v>418</v>
      </c>
    </row>
    <row r="197" s="2" customFormat="1">
      <c r="A197" s="37"/>
      <c r="B197" s="38"/>
      <c r="C197" s="39"/>
      <c r="D197" s="216" t="s">
        <v>123</v>
      </c>
      <c r="E197" s="39"/>
      <c r="F197" s="217" t="s">
        <v>417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3"/>
      <c r="U197" s="84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123</v>
      </c>
      <c r="AU197" s="16" t="s">
        <v>82</v>
      </c>
    </row>
    <row r="198" s="2" customFormat="1" ht="16.5" customHeight="1">
      <c r="A198" s="37"/>
      <c r="B198" s="38"/>
      <c r="C198" s="202" t="s">
        <v>419</v>
      </c>
      <c r="D198" s="202" t="s">
        <v>117</v>
      </c>
      <c r="E198" s="203" t="s">
        <v>420</v>
      </c>
      <c r="F198" s="204" t="s">
        <v>421</v>
      </c>
      <c r="G198" s="205" t="s">
        <v>239</v>
      </c>
      <c r="H198" s="206">
        <v>1</v>
      </c>
      <c r="I198" s="207"/>
      <c r="J198" s="208">
        <f>ROUND(I198*H198,2)</f>
        <v>0</v>
      </c>
      <c r="K198" s="204" t="s">
        <v>19</v>
      </c>
      <c r="L198" s="209"/>
      <c r="M198" s="210" t="s">
        <v>19</v>
      </c>
      <c r="N198" s="211" t="s">
        <v>43</v>
      </c>
      <c r="O198" s="83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2">
        <f>S198*H198</f>
        <v>0</v>
      </c>
      <c r="U198" s="213" t="s">
        <v>19</v>
      </c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154</v>
      </c>
      <c r="AT198" s="214" t="s">
        <v>117</v>
      </c>
      <c r="AU198" s="214" t="s">
        <v>82</v>
      </c>
      <c r="AY198" s="16" t="s">
        <v>115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80</v>
      </c>
      <c r="BK198" s="215">
        <f>ROUND(I198*H198,2)</f>
        <v>0</v>
      </c>
      <c r="BL198" s="16" t="s">
        <v>114</v>
      </c>
      <c r="BM198" s="214" t="s">
        <v>422</v>
      </c>
    </row>
    <row r="199" s="2" customFormat="1">
      <c r="A199" s="37"/>
      <c r="B199" s="38"/>
      <c r="C199" s="39"/>
      <c r="D199" s="216" t="s">
        <v>123</v>
      </c>
      <c r="E199" s="39"/>
      <c r="F199" s="217" t="s">
        <v>421</v>
      </c>
      <c r="G199" s="39"/>
      <c r="H199" s="39"/>
      <c r="I199" s="218"/>
      <c r="J199" s="39"/>
      <c r="K199" s="39"/>
      <c r="L199" s="43"/>
      <c r="M199" s="219"/>
      <c r="N199" s="220"/>
      <c r="O199" s="83"/>
      <c r="P199" s="83"/>
      <c r="Q199" s="83"/>
      <c r="R199" s="83"/>
      <c r="S199" s="83"/>
      <c r="T199" s="83"/>
      <c r="U199" s="84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123</v>
      </c>
      <c r="AU199" s="16" t="s">
        <v>82</v>
      </c>
    </row>
    <row r="200" s="2" customFormat="1" ht="16.5" customHeight="1">
      <c r="A200" s="37"/>
      <c r="B200" s="38"/>
      <c r="C200" s="202" t="s">
        <v>423</v>
      </c>
      <c r="D200" s="202" t="s">
        <v>117</v>
      </c>
      <c r="E200" s="203" t="s">
        <v>424</v>
      </c>
      <c r="F200" s="204" t="s">
        <v>425</v>
      </c>
      <c r="G200" s="205" t="s">
        <v>239</v>
      </c>
      <c r="H200" s="206">
        <v>1</v>
      </c>
      <c r="I200" s="207"/>
      <c r="J200" s="208">
        <f>ROUND(I200*H200,2)</f>
        <v>0</v>
      </c>
      <c r="K200" s="204" t="s">
        <v>19</v>
      </c>
      <c r="L200" s="209"/>
      <c r="M200" s="210" t="s">
        <v>19</v>
      </c>
      <c r="N200" s="211" t="s">
        <v>43</v>
      </c>
      <c r="O200" s="83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2">
        <f>S200*H200</f>
        <v>0</v>
      </c>
      <c r="U200" s="213" t="s">
        <v>19</v>
      </c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4" t="s">
        <v>154</v>
      </c>
      <c r="AT200" s="214" t="s">
        <v>117</v>
      </c>
      <c r="AU200" s="214" t="s">
        <v>82</v>
      </c>
      <c r="AY200" s="16" t="s">
        <v>115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80</v>
      </c>
      <c r="BK200" s="215">
        <f>ROUND(I200*H200,2)</f>
        <v>0</v>
      </c>
      <c r="BL200" s="16" t="s">
        <v>114</v>
      </c>
      <c r="BM200" s="214" t="s">
        <v>426</v>
      </c>
    </row>
    <row r="201" s="2" customFormat="1">
      <c r="A201" s="37"/>
      <c r="B201" s="38"/>
      <c r="C201" s="39"/>
      <c r="D201" s="216" t="s">
        <v>123</v>
      </c>
      <c r="E201" s="39"/>
      <c r="F201" s="217" t="s">
        <v>425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3"/>
      <c r="U201" s="84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123</v>
      </c>
      <c r="AU201" s="16" t="s">
        <v>82</v>
      </c>
    </row>
    <row r="202" s="2" customFormat="1">
      <c r="A202" s="37"/>
      <c r="B202" s="38"/>
      <c r="C202" s="39"/>
      <c r="D202" s="216" t="s">
        <v>124</v>
      </c>
      <c r="E202" s="39"/>
      <c r="F202" s="221" t="s">
        <v>427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3"/>
      <c r="U202" s="84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124</v>
      </c>
      <c r="AU202" s="16" t="s">
        <v>82</v>
      </c>
    </row>
    <row r="203" s="2" customFormat="1" ht="16.5" customHeight="1">
      <c r="A203" s="37"/>
      <c r="B203" s="38"/>
      <c r="C203" s="202" t="s">
        <v>428</v>
      </c>
      <c r="D203" s="202" t="s">
        <v>117</v>
      </c>
      <c r="E203" s="203" t="s">
        <v>429</v>
      </c>
      <c r="F203" s="204" t="s">
        <v>430</v>
      </c>
      <c r="G203" s="205" t="s">
        <v>239</v>
      </c>
      <c r="H203" s="206">
        <v>1</v>
      </c>
      <c r="I203" s="207"/>
      <c r="J203" s="208">
        <f>ROUND(I203*H203,2)</f>
        <v>0</v>
      </c>
      <c r="K203" s="204" t="s">
        <v>19</v>
      </c>
      <c r="L203" s="209"/>
      <c r="M203" s="210" t="s">
        <v>19</v>
      </c>
      <c r="N203" s="211" t="s">
        <v>43</v>
      </c>
      <c r="O203" s="83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2">
        <f>S203*H203</f>
        <v>0</v>
      </c>
      <c r="U203" s="213" t="s">
        <v>19</v>
      </c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4" t="s">
        <v>154</v>
      </c>
      <c r="AT203" s="214" t="s">
        <v>117</v>
      </c>
      <c r="AU203" s="214" t="s">
        <v>82</v>
      </c>
      <c r="AY203" s="16" t="s">
        <v>115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80</v>
      </c>
      <c r="BK203" s="215">
        <f>ROUND(I203*H203,2)</f>
        <v>0</v>
      </c>
      <c r="BL203" s="16" t="s">
        <v>114</v>
      </c>
      <c r="BM203" s="214" t="s">
        <v>431</v>
      </c>
    </row>
    <row r="204" s="2" customFormat="1">
      <c r="A204" s="37"/>
      <c r="B204" s="38"/>
      <c r="C204" s="39"/>
      <c r="D204" s="216" t="s">
        <v>123</v>
      </c>
      <c r="E204" s="39"/>
      <c r="F204" s="217" t="s">
        <v>430</v>
      </c>
      <c r="G204" s="39"/>
      <c r="H204" s="39"/>
      <c r="I204" s="218"/>
      <c r="J204" s="39"/>
      <c r="K204" s="39"/>
      <c r="L204" s="43"/>
      <c r="M204" s="219"/>
      <c r="N204" s="220"/>
      <c r="O204" s="83"/>
      <c r="P204" s="83"/>
      <c r="Q204" s="83"/>
      <c r="R204" s="83"/>
      <c r="S204" s="83"/>
      <c r="T204" s="83"/>
      <c r="U204" s="84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123</v>
      </c>
      <c r="AU204" s="16" t="s">
        <v>82</v>
      </c>
    </row>
    <row r="205" s="2" customFormat="1" ht="16.5" customHeight="1">
      <c r="A205" s="37"/>
      <c r="B205" s="38"/>
      <c r="C205" s="202" t="s">
        <v>432</v>
      </c>
      <c r="D205" s="202" t="s">
        <v>117</v>
      </c>
      <c r="E205" s="203" t="s">
        <v>433</v>
      </c>
      <c r="F205" s="204" t="s">
        <v>434</v>
      </c>
      <c r="G205" s="205" t="s">
        <v>239</v>
      </c>
      <c r="H205" s="206">
        <v>2</v>
      </c>
      <c r="I205" s="207"/>
      <c r="J205" s="208">
        <f>ROUND(I205*H205,2)</f>
        <v>0</v>
      </c>
      <c r="K205" s="204" t="s">
        <v>19</v>
      </c>
      <c r="L205" s="209"/>
      <c r="M205" s="210" t="s">
        <v>19</v>
      </c>
      <c r="N205" s="211" t="s">
        <v>43</v>
      </c>
      <c r="O205" s="83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2">
        <f>S205*H205</f>
        <v>0</v>
      </c>
      <c r="U205" s="213" t="s">
        <v>19</v>
      </c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154</v>
      </c>
      <c r="AT205" s="214" t="s">
        <v>117</v>
      </c>
      <c r="AU205" s="214" t="s">
        <v>82</v>
      </c>
      <c r="AY205" s="16" t="s">
        <v>115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80</v>
      </c>
      <c r="BK205" s="215">
        <f>ROUND(I205*H205,2)</f>
        <v>0</v>
      </c>
      <c r="BL205" s="16" t="s">
        <v>114</v>
      </c>
      <c r="BM205" s="214" t="s">
        <v>435</v>
      </c>
    </row>
    <row r="206" s="2" customFormat="1">
      <c r="A206" s="37"/>
      <c r="B206" s="38"/>
      <c r="C206" s="39"/>
      <c r="D206" s="216" t="s">
        <v>123</v>
      </c>
      <c r="E206" s="39"/>
      <c r="F206" s="217" t="s">
        <v>434</v>
      </c>
      <c r="G206" s="39"/>
      <c r="H206" s="39"/>
      <c r="I206" s="218"/>
      <c r="J206" s="39"/>
      <c r="K206" s="39"/>
      <c r="L206" s="43"/>
      <c r="M206" s="219"/>
      <c r="N206" s="220"/>
      <c r="O206" s="83"/>
      <c r="P206" s="83"/>
      <c r="Q206" s="83"/>
      <c r="R206" s="83"/>
      <c r="S206" s="83"/>
      <c r="T206" s="83"/>
      <c r="U206" s="84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123</v>
      </c>
      <c r="AU206" s="16" t="s">
        <v>82</v>
      </c>
    </row>
    <row r="207" s="2" customFormat="1">
      <c r="A207" s="37"/>
      <c r="B207" s="38"/>
      <c r="C207" s="39"/>
      <c r="D207" s="216" t="s">
        <v>124</v>
      </c>
      <c r="E207" s="39"/>
      <c r="F207" s="221" t="s">
        <v>436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3"/>
      <c r="U207" s="84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124</v>
      </c>
      <c r="AU207" s="16" t="s">
        <v>82</v>
      </c>
    </row>
    <row r="208" s="2" customFormat="1" ht="16.5" customHeight="1">
      <c r="A208" s="37"/>
      <c r="B208" s="38"/>
      <c r="C208" s="202" t="s">
        <v>437</v>
      </c>
      <c r="D208" s="202" t="s">
        <v>117</v>
      </c>
      <c r="E208" s="203" t="s">
        <v>438</v>
      </c>
      <c r="F208" s="204" t="s">
        <v>439</v>
      </c>
      <c r="G208" s="205" t="s">
        <v>239</v>
      </c>
      <c r="H208" s="206">
        <v>1</v>
      </c>
      <c r="I208" s="207"/>
      <c r="J208" s="208">
        <f>ROUND(I208*H208,2)</f>
        <v>0</v>
      </c>
      <c r="K208" s="204" t="s">
        <v>19</v>
      </c>
      <c r="L208" s="209"/>
      <c r="M208" s="210" t="s">
        <v>19</v>
      </c>
      <c r="N208" s="211" t="s">
        <v>43</v>
      </c>
      <c r="O208" s="83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2">
        <f>S208*H208</f>
        <v>0</v>
      </c>
      <c r="U208" s="213" t="s">
        <v>19</v>
      </c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154</v>
      </c>
      <c r="AT208" s="214" t="s">
        <v>117</v>
      </c>
      <c r="AU208" s="214" t="s">
        <v>82</v>
      </c>
      <c r="AY208" s="16" t="s">
        <v>115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80</v>
      </c>
      <c r="BK208" s="215">
        <f>ROUND(I208*H208,2)</f>
        <v>0</v>
      </c>
      <c r="BL208" s="16" t="s">
        <v>114</v>
      </c>
      <c r="BM208" s="214" t="s">
        <v>440</v>
      </c>
    </row>
    <row r="209" s="2" customFormat="1">
      <c r="A209" s="37"/>
      <c r="B209" s="38"/>
      <c r="C209" s="39"/>
      <c r="D209" s="216" t="s">
        <v>123</v>
      </c>
      <c r="E209" s="39"/>
      <c r="F209" s="217" t="s">
        <v>439</v>
      </c>
      <c r="G209" s="39"/>
      <c r="H209" s="39"/>
      <c r="I209" s="218"/>
      <c r="J209" s="39"/>
      <c r="K209" s="39"/>
      <c r="L209" s="43"/>
      <c r="M209" s="219"/>
      <c r="N209" s="220"/>
      <c r="O209" s="83"/>
      <c r="P209" s="83"/>
      <c r="Q209" s="83"/>
      <c r="R209" s="83"/>
      <c r="S209" s="83"/>
      <c r="T209" s="83"/>
      <c r="U209" s="84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123</v>
      </c>
      <c r="AU209" s="16" t="s">
        <v>82</v>
      </c>
    </row>
    <row r="210" s="2" customFormat="1">
      <c r="A210" s="37"/>
      <c r="B210" s="38"/>
      <c r="C210" s="39"/>
      <c r="D210" s="216" t="s">
        <v>124</v>
      </c>
      <c r="E210" s="39"/>
      <c r="F210" s="221" t="s">
        <v>441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3"/>
      <c r="U210" s="84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124</v>
      </c>
      <c r="AU210" s="16" t="s">
        <v>82</v>
      </c>
    </row>
    <row r="211" s="2" customFormat="1" ht="16.5" customHeight="1">
      <c r="A211" s="37"/>
      <c r="B211" s="38"/>
      <c r="C211" s="202" t="s">
        <v>442</v>
      </c>
      <c r="D211" s="202" t="s">
        <v>117</v>
      </c>
      <c r="E211" s="203" t="s">
        <v>443</v>
      </c>
      <c r="F211" s="204" t="s">
        <v>444</v>
      </c>
      <c r="G211" s="205" t="s">
        <v>239</v>
      </c>
      <c r="H211" s="206">
        <v>1</v>
      </c>
      <c r="I211" s="207"/>
      <c r="J211" s="208">
        <f>ROUND(I211*H211,2)</f>
        <v>0</v>
      </c>
      <c r="K211" s="204" t="s">
        <v>19</v>
      </c>
      <c r="L211" s="209"/>
      <c r="M211" s="210" t="s">
        <v>19</v>
      </c>
      <c r="N211" s="211" t="s">
        <v>43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2">
        <f>S211*H211</f>
        <v>0</v>
      </c>
      <c r="U211" s="213" t="s">
        <v>19</v>
      </c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154</v>
      </c>
      <c r="AT211" s="214" t="s">
        <v>117</v>
      </c>
      <c r="AU211" s="214" t="s">
        <v>82</v>
      </c>
      <c r="AY211" s="16" t="s">
        <v>115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80</v>
      </c>
      <c r="BK211" s="215">
        <f>ROUND(I211*H211,2)</f>
        <v>0</v>
      </c>
      <c r="BL211" s="16" t="s">
        <v>114</v>
      </c>
      <c r="BM211" s="214" t="s">
        <v>445</v>
      </c>
    </row>
    <row r="212" s="2" customFormat="1">
      <c r="A212" s="37"/>
      <c r="B212" s="38"/>
      <c r="C212" s="39"/>
      <c r="D212" s="216" t="s">
        <v>123</v>
      </c>
      <c r="E212" s="39"/>
      <c r="F212" s="217" t="s">
        <v>444</v>
      </c>
      <c r="G212" s="39"/>
      <c r="H212" s="39"/>
      <c r="I212" s="218"/>
      <c r="J212" s="39"/>
      <c r="K212" s="39"/>
      <c r="L212" s="43"/>
      <c r="M212" s="219"/>
      <c r="N212" s="220"/>
      <c r="O212" s="83"/>
      <c r="P212" s="83"/>
      <c r="Q212" s="83"/>
      <c r="R212" s="83"/>
      <c r="S212" s="83"/>
      <c r="T212" s="83"/>
      <c r="U212" s="84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123</v>
      </c>
      <c r="AU212" s="16" t="s">
        <v>82</v>
      </c>
    </row>
    <row r="213" s="2" customFormat="1" ht="16.5" customHeight="1">
      <c r="A213" s="37"/>
      <c r="B213" s="38"/>
      <c r="C213" s="202" t="s">
        <v>446</v>
      </c>
      <c r="D213" s="202" t="s">
        <v>117</v>
      </c>
      <c r="E213" s="203" t="s">
        <v>447</v>
      </c>
      <c r="F213" s="204" t="s">
        <v>448</v>
      </c>
      <c r="G213" s="205" t="s">
        <v>239</v>
      </c>
      <c r="H213" s="206">
        <v>1</v>
      </c>
      <c r="I213" s="207"/>
      <c r="J213" s="208">
        <f>ROUND(I213*H213,2)</f>
        <v>0</v>
      </c>
      <c r="K213" s="204" t="s">
        <v>19</v>
      </c>
      <c r="L213" s="209"/>
      <c r="M213" s="210" t="s">
        <v>19</v>
      </c>
      <c r="N213" s="211" t="s">
        <v>43</v>
      </c>
      <c r="O213" s="83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2">
        <f>S213*H213</f>
        <v>0</v>
      </c>
      <c r="U213" s="213" t="s">
        <v>19</v>
      </c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154</v>
      </c>
      <c r="AT213" s="214" t="s">
        <v>117</v>
      </c>
      <c r="AU213" s="214" t="s">
        <v>82</v>
      </c>
      <c r="AY213" s="16" t="s">
        <v>115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80</v>
      </c>
      <c r="BK213" s="215">
        <f>ROUND(I213*H213,2)</f>
        <v>0</v>
      </c>
      <c r="BL213" s="16" t="s">
        <v>114</v>
      </c>
      <c r="BM213" s="214" t="s">
        <v>449</v>
      </c>
    </row>
    <row r="214" s="2" customFormat="1">
      <c r="A214" s="37"/>
      <c r="B214" s="38"/>
      <c r="C214" s="39"/>
      <c r="D214" s="216" t="s">
        <v>123</v>
      </c>
      <c r="E214" s="39"/>
      <c r="F214" s="217" t="s">
        <v>448</v>
      </c>
      <c r="G214" s="39"/>
      <c r="H214" s="39"/>
      <c r="I214" s="218"/>
      <c r="J214" s="39"/>
      <c r="K214" s="39"/>
      <c r="L214" s="43"/>
      <c r="M214" s="219"/>
      <c r="N214" s="220"/>
      <c r="O214" s="83"/>
      <c r="P214" s="83"/>
      <c r="Q214" s="83"/>
      <c r="R214" s="83"/>
      <c r="S214" s="83"/>
      <c r="T214" s="83"/>
      <c r="U214" s="84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123</v>
      </c>
      <c r="AU214" s="16" t="s">
        <v>82</v>
      </c>
    </row>
    <row r="215" s="2" customFormat="1">
      <c r="A215" s="37"/>
      <c r="B215" s="38"/>
      <c r="C215" s="39"/>
      <c r="D215" s="216" t="s">
        <v>124</v>
      </c>
      <c r="E215" s="39"/>
      <c r="F215" s="221" t="s">
        <v>450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3"/>
      <c r="U215" s="84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124</v>
      </c>
      <c r="AU215" s="16" t="s">
        <v>82</v>
      </c>
    </row>
    <row r="216" s="2" customFormat="1" ht="16.5" customHeight="1">
      <c r="A216" s="37"/>
      <c r="B216" s="38"/>
      <c r="C216" s="202" t="s">
        <v>451</v>
      </c>
      <c r="D216" s="202" t="s">
        <v>117</v>
      </c>
      <c r="E216" s="203" t="s">
        <v>452</v>
      </c>
      <c r="F216" s="204" t="s">
        <v>453</v>
      </c>
      <c r="G216" s="205" t="s">
        <v>239</v>
      </c>
      <c r="H216" s="206">
        <v>1</v>
      </c>
      <c r="I216" s="207"/>
      <c r="J216" s="208">
        <f>ROUND(I216*H216,2)</f>
        <v>0</v>
      </c>
      <c r="K216" s="204" t="s">
        <v>19</v>
      </c>
      <c r="L216" s="209"/>
      <c r="M216" s="210" t="s">
        <v>19</v>
      </c>
      <c r="N216" s="211" t="s">
        <v>43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2">
        <f>S216*H216</f>
        <v>0</v>
      </c>
      <c r="U216" s="213" t="s">
        <v>19</v>
      </c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154</v>
      </c>
      <c r="AT216" s="214" t="s">
        <v>117</v>
      </c>
      <c r="AU216" s="214" t="s">
        <v>82</v>
      </c>
      <c r="AY216" s="16" t="s">
        <v>115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80</v>
      </c>
      <c r="BK216" s="215">
        <f>ROUND(I216*H216,2)</f>
        <v>0</v>
      </c>
      <c r="BL216" s="16" t="s">
        <v>114</v>
      </c>
      <c r="BM216" s="214" t="s">
        <v>454</v>
      </c>
    </row>
    <row r="217" s="2" customFormat="1">
      <c r="A217" s="37"/>
      <c r="B217" s="38"/>
      <c r="C217" s="39"/>
      <c r="D217" s="216" t="s">
        <v>123</v>
      </c>
      <c r="E217" s="39"/>
      <c r="F217" s="217" t="s">
        <v>453</v>
      </c>
      <c r="G217" s="39"/>
      <c r="H217" s="39"/>
      <c r="I217" s="218"/>
      <c r="J217" s="39"/>
      <c r="K217" s="39"/>
      <c r="L217" s="43"/>
      <c r="M217" s="219"/>
      <c r="N217" s="220"/>
      <c r="O217" s="83"/>
      <c r="P217" s="83"/>
      <c r="Q217" s="83"/>
      <c r="R217" s="83"/>
      <c r="S217" s="83"/>
      <c r="T217" s="83"/>
      <c r="U217" s="84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123</v>
      </c>
      <c r="AU217" s="16" t="s">
        <v>82</v>
      </c>
    </row>
    <row r="218" s="2" customFormat="1" ht="16.5" customHeight="1">
      <c r="A218" s="37"/>
      <c r="B218" s="38"/>
      <c r="C218" s="202" t="s">
        <v>455</v>
      </c>
      <c r="D218" s="202" t="s">
        <v>117</v>
      </c>
      <c r="E218" s="203" t="s">
        <v>456</v>
      </c>
      <c r="F218" s="204" t="s">
        <v>457</v>
      </c>
      <c r="G218" s="205" t="s">
        <v>239</v>
      </c>
      <c r="H218" s="206">
        <v>4</v>
      </c>
      <c r="I218" s="207"/>
      <c r="J218" s="208">
        <f>ROUND(I218*H218,2)</f>
        <v>0</v>
      </c>
      <c r="K218" s="204" t="s">
        <v>19</v>
      </c>
      <c r="L218" s="209"/>
      <c r="M218" s="210" t="s">
        <v>19</v>
      </c>
      <c r="N218" s="211" t="s">
        <v>43</v>
      </c>
      <c r="O218" s="83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2">
        <f>S218*H218</f>
        <v>0</v>
      </c>
      <c r="U218" s="213" t="s">
        <v>19</v>
      </c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4" t="s">
        <v>154</v>
      </c>
      <c r="AT218" s="214" t="s">
        <v>117</v>
      </c>
      <c r="AU218" s="214" t="s">
        <v>82</v>
      </c>
      <c r="AY218" s="16" t="s">
        <v>115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80</v>
      </c>
      <c r="BK218" s="215">
        <f>ROUND(I218*H218,2)</f>
        <v>0</v>
      </c>
      <c r="BL218" s="16" t="s">
        <v>114</v>
      </c>
      <c r="BM218" s="214" t="s">
        <v>458</v>
      </c>
    </row>
    <row r="219" s="2" customFormat="1">
      <c r="A219" s="37"/>
      <c r="B219" s="38"/>
      <c r="C219" s="39"/>
      <c r="D219" s="216" t="s">
        <v>123</v>
      </c>
      <c r="E219" s="39"/>
      <c r="F219" s="217" t="s">
        <v>457</v>
      </c>
      <c r="G219" s="39"/>
      <c r="H219" s="39"/>
      <c r="I219" s="218"/>
      <c r="J219" s="39"/>
      <c r="K219" s="39"/>
      <c r="L219" s="43"/>
      <c r="M219" s="219"/>
      <c r="N219" s="220"/>
      <c r="O219" s="83"/>
      <c r="P219" s="83"/>
      <c r="Q219" s="83"/>
      <c r="R219" s="83"/>
      <c r="S219" s="83"/>
      <c r="T219" s="83"/>
      <c r="U219" s="84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123</v>
      </c>
      <c r="AU219" s="16" t="s">
        <v>82</v>
      </c>
    </row>
    <row r="220" s="2" customFormat="1" ht="16.5" customHeight="1">
      <c r="A220" s="37"/>
      <c r="B220" s="38"/>
      <c r="C220" s="202" t="s">
        <v>459</v>
      </c>
      <c r="D220" s="202" t="s">
        <v>117</v>
      </c>
      <c r="E220" s="203" t="s">
        <v>460</v>
      </c>
      <c r="F220" s="204" t="s">
        <v>461</v>
      </c>
      <c r="G220" s="205" t="s">
        <v>239</v>
      </c>
      <c r="H220" s="206">
        <v>1</v>
      </c>
      <c r="I220" s="207"/>
      <c r="J220" s="208">
        <f>ROUND(I220*H220,2)</f>
        <v>0</v>
      </c>
      <c r="K220" s="204" t="s">
        <v>19</v>
      </c>
      <c r="L220" s="209"/>
      <c r="M220" s="210" t="s">
        <v>19</v>
      </c>
      <c r="N220" s="211" t="s">
        <v>43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2">
        <f>S220*H220</f>
        <v>0</v>
      </c>
      <c r="U220" s="213" t="s">
        <v>19</v>
      </c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154</v>
      </c>
      <c r="AT220" s="214" t="s">
        <v>117</v>
      </c>
      <c r="AU220" s="214" t="s">
        <v>82</v>
      </c>
      <c r="AY220" s="16" t="s">
        <v>115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80</v>
      </c>
      <c r="BK220" s="215">
        <f>ROUND(I220*H220,2)</f>
        <v>0</v>
      </c>
      <c r="BL220" s="16" t="s">
        <v>114</v>
      </c>
      <c r="BM220" s="214" t="s">
        <v>462</v>
      </c>
    </row>
    <row r="221" s="2" customFormat="1">
      <c r="A221" s="37"/>
      <c r="B221" s="38"/>
      <c r="C221" s="39"/>
      <c r="D221" s="216" t="s">
        <v>123</v>
      </c>
      <c r="E221" s="39"/>
      <c r="F221" s="217" t="s">
        <v>461</v>
      </c>
      <c r="G221" s="39"/>
      <c r="H221" s="39"/>
      <c r="I221" s="218"/>
      <c r="J221" s="39"/>
      <c r="K221" s="39"/>
      <c r="L221" s="43"/>
      <c r="M221" s="219"/>
      <c r="N221" s="220"/>
      <c r="O221" s="83"/>
      <c r="P221" s="83"/>
      <c r="Q221" s="83"/>
      <c r="R221" s="83"/>
      <c r="S221" s="83"/>
      <c r="T221" s="83"/>
      <c r="U221" s="84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123</v>
      </c>
      <c r="AU221" s="16" t="s">
        <v>82</v>
      </c>
    </row>
    <row r="222" s="2" customFormat="1" ht="16.5" customHeight="1">
      <c r="A222" s="37"/>
      <c r="B222" s="38"/>
      <c r="C222" s="202" t="s">
        <v>463</v>
      </c>
      <c r="D222" s="202" t="s">
        <v>117</v>
      </c>
      <c r="E222" s="203" t="s">
        <v>464</v>
      </c>
      <c r="F222" s="204" t="s">
        <v>465</v>
      </c>
      <c r="G222" s="205" t="s">
        <v>239</v>
      </c>
      <c r="H222" s="206">
        <v>8</v>
      </c>
      <c r="I222" s="207"/>
      <c r="J222" s="208">
        <f>ROUND(I222*H222,2)</f>
        <v>0</v>
      </c>
      <c r="K222" s="204" t="s">
        <v>19</v>
      </c>
      <c r="L222" s="209"/>
      <c r="M222" s="210" t="s">
        <v>19</v>
      </c>
      <c r="N222" s="211" t="s">
        <v>43</v>
      </c>
      <c r="O222" s="83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2">
        <f>S222*H222</f>
        <v>0</v>
      </c>
      <c r="U222" s="213" t="s">
        <v>19</v>
      </c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154</v>
      </c>
      <c r="AT222" s="214" t="s">
        <v>117</v>
      </c>
      <c r="AU222" s="214" t="s">
        <v>82</v>
      </c>
      <c r="AY222" s="16" t="s">
        <v>115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80</v>
      </c>
      <c r="BK222" s="215">
        <f>ROUND(I222*H222,2)</f>
        <v>0</v>
      </c>
      <c r="BL222" s="16" t="s">
        <v>114</v>
      </c>
      <c r="BM222" s="214" t="s">
        <v>466</v>
      </c>
    </row>
    <row r="223" s="2" customFormat="1">
      <c r="A223" s="37"/>
      <c r="B223" s="38"/>
      <c r="C223" s="39"/>
      <c r="D223" s="216" t="s">
        <v>123</v>
      </c>
      <c r="E223" s="39"/>
      <c r="F223" s="217" t="s">
        <v>465</v>
      </c>
      <c r="G223" s="39"/>
      <c r="H223" s="39"/>
      <c r="I223" s="218"/>
      <c r="J223" s="39"/>
      <c r="K223" s="39"/>
      <c r="L223" s="43"/>
      <c r="M223" s="219"/>
      <c r="N223" s="220"/>
      <c r="O223" s="83"/>
      <c r="P223" s="83"/>
      <c r="Q223" s="83"/>
      <c r="R223" s="83"/>
      <c r="S223" s="83"/>
      <c r="T223" s="83"/>
      <c r="U223" s="84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123</v>
      </c>
      <c r="AU223" s="16" t="s">
        <v>82</v>
      </c>
    </row>
    <row r="224" s="2" customFormat="1" ht="16.5" customHeight="1">
      <c r="A224" s="37"/>
      <c r="B224" s="38"/>
      <c r="C224" s="202" t="s">
        <v>467</v>
      </c>
      <c r="D224" s="202" t="s">
        <v>117</v>
      </c>
      <c r="E224" s="203" t="s">
        <v>468</v>
      </c>
      <c r="F224" s="204" t="s">
        <v>469</v>
      </c>
      <c r="G224" s="205" t="s">
        <v>239</v>
      </c>
      <c r="H224" s="206">
        <v>1</v>
      </c>
      <c r="I224" s="207"/>
      <c r="J224" s="208">
        <f>ROUND(I224*H224,2)</f>
        <v>0</v>
      </c>
      <c r="K224" s="204" t="s">
        <v>19</v>
      </c>
      <c r="L224" s="209"/>
      <c r="M224" s="210" t="s">
        <v>19</v>
      </c>
      <c r="N224" s="211" t="s">
        <v>43</v>
      </c>
      <c r="O224" s="83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2">
        <f>S224*H224</f>
        <v>0</v>
      </c>
      <c r="U224" s="213" t="s">
        <v>19</v>
      </c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4" t="s">
        <v>154</v>
      </c>
      <c r="AT224" s="214" t="s">
        <v>117</v>
      </c>
      <c r="AU224" s="214" t="s">
        <v>82</v>
      </c>
      <c r="AY224" s="16" t="s">
        <v>115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80</v>
      </c>
      <c r="BK224" s="215">
        <f>ROUND(I224*H224,2)</f>
        <v>0</v>
      </c>
      <c r="BL224" s="16" t="s">
        <v>114</v>
      </c>
      <c r="BM224" s="214" t="s">
        <v>470</v>
      </c>
    </row>
    <row r="225" s="2" customFormat="1">
      <c r="A225" s="37"/>
      <c r="B225" s="38"/>
      <c r="C225" s="39"/>
      <c r="D225" s="216" t="s">
        <v>123</v>
      </c>
      <c r="E225" s="39"/>
      <c r="F225" s="217" t="s">
        <v>469</v>
      </c>
      <c r="G225" s="39"/>
      <c r="H225" s="39"/>
      <c r="I225" s="218"/>
      <c r="J225" s="39"/>
      <c r="K225" s="39"/>
      <c r="L225" s="43"/>
      <c r="M225" s="219"/>
      <c r="N225" s="220"/>
      <c r="O225" s="83"/>
      <c r="P225" s="83"/>
      <c r="Q225" s="83"/>
      <c r="R225" s="83"/>
      <c r="S225" s="83"/>
      <c r="T225" s="83"/>
      <c r="U225" s="84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123</v>
      </c>
      <c r="AU225" s="16" t="s">
        <v>82</v>
      </c>
    </row>
    <row r="226" s="2" customFormat="1">
      <c r="A226" s="37"/>
      <c r="B226" s="38"/>
      <c r="C226" s="39"/>
      <c r="D226" s="216" t="s">
        <v>124</v>
      </c>
      <c r="E226" s="39"/>
      <c r="F226" s="221" t="s">
        <v>471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3"/>
      <c r="U226" s="84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124</v>
      </c>
      <c r="AU226" s="16" t="s">
        <v>82</v>
      </c>
    </row>
    <row r="227" s="2" customFormat="1" ht="16.5" customHeight="1">
      <c r="A227" s="37"/>
      <c r="B227" s="38"/>
      <c r="C227" s="202" t="s">
        <v>472</v>
      </c>
      <c r="D227" s="202" t="s">
        <v>117</v>
      </c>
      <c r="E227" s="203" t="s">
        <v>473</v>
      </c>
      <c r="F227" s="204" t="s">
        <v>474</v>
      </c>
      <c r="G227" s="205" t="s">
        <v>239</v>
      </c>
      <c r="H227" s="206">
        <v>1</v>
      </c>
      <c r="I227" s="207"/>
      <c r="J227" s="208">
        <f>ROUND(I227*H227,2)</f>
        <v>0</v>
      </c>
      <c r="K227" s="204" t="s">
        <v>19</v>
      </c>
      <c r="L227" s="209"/>
      <c r="M227" s="210" t="s">
        <v>19</v>
      </c>
      <c r="N227" s="211" t="s">
        <v>43</v>
      </c>
      <c r="O227" s="83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2">
        <f>S227*H227</f>
        <v>0</v>
      </c>
      <c r="U227" s="213" t="s">
        <v>19</v>
      </c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4" t="s">
        <v>154</v>
      </c>
      <c r="AT227" s="214" t="s">
        <v>117</v>
      </c>
      <c r="AU227" s="214" t="s">
        <v>82</v>
      </c>
      <c r="AY227" s="16" t="s">
        <v>115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80</v>
      </c>
      <c r="BK227" s="215">
        <f>ROUND(I227*H227,2)</f>
        <v>0</v>
      </c>
      <c r="BL227" s="16" t="s">
        <v>114</v>
      </c>
      <c r="BM227" s="214" t="s">
        <v>475</v>
      </c>
    </row>
    <row r="228" s="2" customFormat="1">
      <c r="A228" s="37"/>
      <c r="B228" s="38"/>
      <c r="C228" s="39"/>
      <c r="D228" s="216" t="s">
        <v>123</v>
      </c>
      <c r="E228" s="39"/>
      <c r="F228" s="217" t="s">
        <v>474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3"/>
      <c r="U228" s="84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123</v>
      </c>
      <c r="AU228" s="16" t="s">
        <v>82</v>
      </c>
    </row>
    <row r="229" s="2" customFormat="1">
      <c r="A229" s="37"/>
      <c r="B229" s="38"/>
      <c r="C229" s="39"/>
      <c r="D229" s="216" t="s">
        <v>124</v>
      </c>
      <c r="E229" s="39"/>
      <c r="F229" s="221" t="s">
        <v>476</v>
      </c>
      <c r="G229" s="39"/>
      <c r="H229" s="39"/>
      <c r="I229" s="218"/>
      <c r="J229" s="39"/>
      <c r="K229" s="39"/>
      <c r="L229" s="43"/>
      <c r="M229" s="219"/>
      <c r="N229" s="220"/>
      <c r="O229" s="83"/>
      <c r="P229" s="83"/>
      <c r="Q229" s="83"/>
      <c r="R229" s="83"/>
      <c r="S229" s="83"/>
      <c r="T229" s="83"/>
      <c r="U229" s="84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124</v>
      </c>
      <c r="AU229" s="16" t="s">
        <v>82</v>
      </c>
    </row>
    <row r="230" s="2" customFormat="1" ht="16.5" customHeight="1">
      <c r="A230" s="37"/>
      <c r="B230" s="38"/>
      <c r="C230" s="202" t="s">
        <v>477</v>
      </c>
      <c r="D230" s="202" t="s">
        <v>117</v>
      </c>
      <c r="E230" s="203" t="s">
        <v>478</v>
      </c>
      <c r="F230" s="204" t="s">
        <v>479</v>
      </c>
      <c r="G230" s="205" t="s">
        <v>239</v>
      </c>
      <c r="H230" s="206">
        <v>1</v>
      </c>
      <c r="I230" s="207"/>
      <c r="J230" s="208">
        <f>ROUND(I230*H230,2)</f>
        <v>0</v>
      </c>
      <c r="K230" s="204" t="s">
        <v>19</v>
      </c>
      <c r="L230" s="209"/>
      <c r="M230" s="210" t="s">
        <v>19</v>
      </c>
      <c r="N230" s="211" t="s">
        <v>43</v>
      </c>
      <c r="O230" s="83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2">
        <f>S230*H230</f>
        <v>0</v>
      </c>
      <c r="U230" s="213" t="s">
        <v>19</v>
      </c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4" t="s">
        <v>154</v>
      </c>
      <c r="AT230" s="214" t="s">
        <v>117</v>
      </c>
      <c r="AU230" s="214" t="s">
        <v>82</v>
      </c>
      <c r="AY230" s="16" t="s">
        <v>115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6" t="s">
        <v>80</v>
      </c>
      <c r="BK230" s="215">
        <f>ROUND(I230*H230,2)</f>
        <v>0</v>
      </c>
      <c r="BL230" s="16" t="s">
        <v>114</v>
      </c>
      <c r="BM230" s="214" t="s">
        <v>480</v>
      </c>
    </row>
    <row r="231" s="2" customFormat="1">
      <c r="A231" s="37"/>
      <c r="B231" s="38"/>
      <c r="C231" s="39"/>
      <c r="D231" s="216" t="s">
        <v>123</v>
      </c>
      <c r="E231" s="39"/>
      <c r="F231" s="217" t="s">
        <v>479</v>
      </c>
      <c r="G231" s="39"/>
      <c r="H231" s="39"/>
      <c r="I231" s="218"/>
      <c r="J231" s="39"/>
      <c r="K231" s="39"/>
      <c r="L231" s="43"/>
      <c r="M231" s="219"/>
      <c r="N231" s="220"/>
      <c r="O231" s="83"/>
      <c r="P231" s="83"/>
      <c r="Q231" s="83"/>
      <c r="R231" s="83"/>
      <c r="S231" s="83"/>
      <c r="T231" s="83"/>
      <c r="U231" s="84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123</v>
      </c>
      <c r="AU231" s="16" t="s">
        <v>82</v>
      </c>
    </row>
    <row r="232" s="2" customFormat="1" ht="16.5" customHeight="1">
      <c r="A232" s="37"/>
      <c r="B232" s="38"/>
      <c r="C232" s="202" t="s">
        <v>481</v>
      </c>
      <c r="D232" s="202" t="s">
        <v>117</v>
      </c>
      <c r="E232" s="203" t="s">
        <v>482</v>
      </c>
      <c r="F232" s="204" t="s">
        <v>483</v>
      </c>
      <c r="G232" s="205" t="s">
        <v>239</v>
      </c>
      <c r="H232" s="206">
        <v>1</v>
      </c>
      <c r="I232" s="207"/>
      <c r="J232" s="208">
        <f>ROUND(I232*H232,2)</f>
        <v>0</v>
      </c>
      <c r="K232" s="204" t="s">
        <v>19</v>
      </c>
      <c r="L232" s="209"/>
      <c r="M232" s="210" t="s">
        <v>19</v>
      </c>
      <c r="N232" s="211" t="s">
        <v>43</v>
      </c>
      <c r="O232" s="83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2">
        <f>S232*H232</f>
        <v>0</v>
      </c>
      <c r="U232" s="213" t="s">
        <v>19</v>
      </c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4" t="s">
        <v>154</v>
      </c>
      <c r="AT232" s="214" t="s">
        <v>117</v>
      </c>
      <c r="AU232" s="214" t="s">
        <v>82</v>
      </c>
      <c r="AY232" s="16" t="s">
        <v>115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80</v>
      </c>
      <c r="BK232" s="215">
        <f>ROUND(I232*H232,2)</f>
        <v>0</v>
      </c>
      <c r="BL232" s="16" t="s">
        <v>114</v>
      </c>
      <c r="BM232" s="214" t="s">
        <v>484</v>
      </c>
    </row>
    <row r="233" s="2" customFormat="1">
      <c r="A233" s="37"/>
      <c r="B233" s="38"/>
      <c r="C233" s="39"/>
      <c r="D233" s="216" t="s">
        <v>123</v>
      </c>
      <c r="E233" s="39"/>
      <c r="F233" s="217" t="s">
        <v>483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3"/>
      <c r="U233" s="84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123</v>
      </c>
      <c r="AU233" s="16" t="s">
        <v>82</v>
      </c>
    </row>
    <row r="234" s="2" customFormat="1" ht="16.5" customHeight="1">
      <c r="A234" s="37"/>
      <c r="B234" s="38"/>
      <c r="C234" s="202" t="s">
        <v>485</v>
      </c>
      <c r="D234" s="202" t="s">
        <v>117</v>
      </c>
      <c r="E234" s="203" t="s">
        <v>486</v>
      </c>
      <c r="F234" s="204" t="s">
        <v>487</v>
      </c>
      <c r="G234" s="205" t="s">
        <v>239</v>
      </c>
      <c r="H234" s="206">
        <v>1</v>
      </c>
      <c r="I234" s="207"/>
      <c r="J234" s="208">
        <f>ROUND(I234*H234,2)</f>
        <v>0</v>
      </c>
      <c r="K234" s="204" t="s">
        <v>19</v>
      </c>
      <c r="L234" s="209"/>
      <c r="M234" s="210" t="s">
        <v>19</v>
      </c>
      <c r="N234" s="211" t="s">
        <v>43</v>
      </c>
      <c r="O234" s="83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2">
        <f>S234*H234</f>
        <v>0</v>
      </c>
      <c r="U234" s="213" t="s">
        <v>19</v>
      </c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154</v>
      </c>
      <c r="AT234" s="214" t="s">
        <v>117</v>
      </c>
      <c r="AU234" s="214" t="s">
        <v>82</v>
      </c>
      <c r="AY234" s="16" t="s">
        <v>115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80</v>
      </c>
      <c r="BK234" s="215">
        <f>ROUND(I234*H234,2)</f>
        <v>0</v>
      </c>
      <c r="BL234" s="16" t="s">
        <v>114</v>
      </c>
      <c r="BM234" s="214" t="s">
        <v>488</v>
      </c>
    </row>
    <row r="235" s="2" customFormat="1">
      <c r="A235" s="37"/>
      <c r="B235" s="38"/>
      <c r="C235" s="39"/>
      <c r="D235" s="216" t="s">
        <v>123</v>
      </c>
      <c r="E235" s="39"/>
      <c r="F235" s="217" t="s">
        <v>487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3"/>
      <c r="U235" s="84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123</v>
      </c>
      <c r="AU235" s="16" t="s">
        <v>82</v>
      </c>
    </row>
    <row r="236" s="12" customFormat="1" ht="25.92" customHeight="1">
      <c r="A236" s="12"/>
      <c r="B236" s="186"/>
      <c r="C236" s="187"/>
      <c r="D236" s="188" t="s">
        <v>71</v>
      </c>
      <c r="E236" s="189" t="s">
        <v>207</v>
      </c>
      <c r="F236" s="189" t="s">
        <v>208</v>
      </c>
      <c r="G236" s="187"/>
      <c r="H236" s="187"/>
      <c r="I236" s="190"/>
      <c r="J236" s="191">
        <f>BK236</f>
        <v>0</v>
      </c>
      <c r="K236" s="187"/>
      <c r="L236" s="192"/>
      <c r="M236" s="193"/>
      <c r="N236" s="194"/>
      <c r="O236" s="194"/>
      <c r="P236" s="195">
        <f>SUM(P237:P242)</f>
        <v>0</v>
      </c>
      <c r="Q236" s="194"/>
      <c r="R236" s="195">
        <f>SUM(R237:R242)</f>
        <v>0</v>
      </c>
      <c r="S236" s="194"/>
      <c r="T236" s="195">
        <f>SUM(T237:T242)</f>
        <v>0</v>
      </c>
      <c r="U236" s="196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7" t="s">
        <v>114</v>
      </c>
      <c r="AT236" s="198" t="s">
        <v>71</v>
      </c>
      <c r="AU236" s="198" t="s">
        <v>72</v>
      </c>
      <c r="AY236" s="197" t="s">
        <v>115</v>
      </c>
      <c r="BK236" s="199">
        <f>SUM(BK237:BK242)</f>
        <v>0</v>
      </c>
    </row>
    <row r="237" s="2" customFormat="1" ht="16.5" customHeight="1">
      <c r="A237" s="37"/>
      <c r="B237" s="38"/>
      <c r="C237" s="226" t="s">
        <v>489</v>
      </c>
      <c r="D237" s="226" t="s">
        <v>209</v>
      </c>
      <c r="E237" s="227" t="s">
        <v>490</v>
      </c>
      <c r="F237" s="228" t="s">
        <v>491</v>
      </c>
      <c r="G237" s="229" t="s">
        <v>212</v>
      </c>
      <c r="H237" s="230">
        <v>96</v>
      </c>
      <c r="I237" s="231"/>
      <c r="J237" s="232">
        <f>ROUND(I237*H237,2)</f>
        <v>0</v>
      </c>
      <c r="K237" s="228" t="s">
        <v>19</v>
      </c>
      <c r="L237" s="43"/>
      <c r="M237" s="233" t="s">
        <v>19</v>
      </c>
      <c r="N237" s="234" t="s">
        <v>43</v>
      </c>
      <c r="O237" s="83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2">
        <f>S237*H237</f>
        <v>0</v>
      </c>
      <c r="U237" s="213" t="s">
        <v>19</v>
      </c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4" t="s">
        <v>121</v>
      </c>
      <c r="AT237" s="214" t="s">
        <v>209</v>
      </c>
      <c r="AU237" s="214" t="s">
        <v>80</v>
      </c>
      <c r="AY237" s="16" t="s">
        <v>115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80</v>
      </c>
      <c r="BK237" s="215">
        <f>ROUND(I237*H237,2)</f>
        <v>0</v>
      </c>
      <c r="BL237" s="16" t="s">
        <v>121</v>
      </c>
      <c r="BM237" s="214" t="s">
        <v>492</v>
      </c>
    </row>
    <row r="238" s="2" customFormat="1">
      <c r="A238" s="37"/>
      <c r="B238" s="38"/>
      <c r="C238" s="39"/>
      <c r="D238" s="216" t="s">
        <v>123</v>
      </c>
      <c r="E238" s="39"/>
      <c r="F238" s="217" t="s">
        <v>491</v>
      </c>
      <c r="G238" s="39"/>
      <c r="H238" s="39"/>
      <c r="I238" s="218"/>
      <c r="J238" s="39"/>
      <c r="K238" s="39"/>
      <c r="L238" s="43"/>
      <c r="M238" s="219"/>
      <c r="N238" s="220"/>
      <c r="O238" s="83"/>
      <c r="P238" s="83"/>
      <c r="Q238" s="83"/>
      <c r="R238" s="83"/>
      <c r="S238" s="83"/>
      <c r="T238" s="83"/>
      <c r="U238" s="84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123</v>
      </c>
      <c r="AU238" s="16" t="s">
        <v>80</v>
      </c>
    </row>
    <row r="239" s="2" customFormat="1">
      <c r="A239" s="37"/>
      <c r="B239" s="38"/>
      <c r="C239" s="39"/>
      <c r="D239" s="216" t="s">
        <v>124</v>
      </c>
      <c r="E239" s="39"/>
      <c r="F239" s="221" t="s">
        <v>493</v>
      </c>
      <c r="G239" s="39"/>
      <c r="H239" s="39"/>
      <c r="I239" s="218"/>
      <c r="J239" s="39"/>
      <c r="K239" s="39"/>
      <c r="L239" s="43"/>
      <c r="M239" s="219"/>
      <c r="N239" s="220"/>
      <c r="O239" s="83"/>
      <c r="P239" s="83"/>
      <c r="Q239" s="83"/>
      <c r="R239" s="83"/>
      <c r="S239" s="83"/>
      <c r="T239" s="83"/>
      <c r="U239" s="84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124</v>
      </c>
      <c r="AU239" s="16" t="s">
        <v>80</v>
      </c>
    </row>
    <row r="240" s="2" customFormat="1" ht="16.5" customHeight="1">
      <c r="A240" s="37"/>
      <c r="B240" s="38"/>
      <c r="C240" s="226" t="s">
        <v>494</v>
      </c>
      <c r="D240" s="226" t="s">
        <v>209</v>
      </c>
      <c r="E240" s="227" t="s">
        <v>495</v>
      </c>
      <c r="F240" s="228" t="s">
        <v>496</v>
      </c>
      <c r="G240" s="229" t="s">
        <v>212</v>
      </c>
      <c r="H240" s="230">
        <v>96</v>
      </c>
      <c r="I240" s="231"/>
      <c r="J240" s="232">
        <f>ROUND(I240*H240,2)</f>
        <v>0</v>
      </c>
      <c r="K240" s="228" t="s">
        <v>19</v>
      </c>
      <c r="L240" s="43"/>
      <c r="M240" s="233" t="s">
        <v>19</v>
      </c>
      <c r="N240" s="234" t="s">
        <v>43</v>
      </c>
      <c r="O240" s="83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2">
        <f>S240*H240</f>
        <v>0</v>
      </c>
      <c r="U240" s="213" t="s">
        <v>19</v>
      </c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4" t="s">
        <v>121</v>
      </c>
      <c r="AT240" s="214" t="s">
        <v>209</v>
      </c>
      <c r="AU240" s="214" t="s">
        <v>80</v>
      </c>
      <c r="AY240" s="16" t="s">
        <v>115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80</v>
      </c>
      <c r="BK240" s="215">
        <f>ROUND(I240*H240,2)</f>
        <v>0</v>
      </c>
      <c r="BL240" s="16" t="s">
        <v>121</v>
      </c>
      <c r="BM240" s="214" t="s">
        <v>497</v>
      </c>
    </row>
    <row r="241" s="2" customFormat="1">
      <c r="A241" s="37"/>
      <c r="B241" s="38"/>
      <c r="C241" s="39"/>
      <c r="D241" s="216" t="s">
        <v>123</v>
      </c>
      <c r="E241" s="39"/>
      <c r="F241" s="217" t="s">
        <v>496</v>
      </c>
      <c r="G241" s="39"/>
      <c r="H241" s="39"/>
      <c r="I241" s="218"/>
      <c r="J241" s="39"/>
      <c r="K241" s="39"/>
      <c r="L241" s="43"/>
      <c r="M241" s="219"/>
      <c r="N241" s="220"/>
      <c r="O241" s="83"/>
      <c r="P241" s="83"/>
      <c r="Q241" s="83"/>
      <c r="R241" s="83"/>
      <c r="S241" s="83"/>
      <c r="T241" s="83"/>
      <c r="U241" s="84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123</v>
      </c>
      <c r="AU241" s="16" t="s">
        <v>80</v>
      </c>
    </row>
    <row r="242" s="2" customFormat="1">
      <c r="A242" s="37"/>
      <c r="B242" s="38"/>
      <c r="C242" s="39"/>
      <c r="D242" s="216" t="s">
        <v>124</v>
      </c>
      <c r="E242" s="39"/>
      <c r="F242" s="221" t="s">
        <v>493</v>
      </c>
      <c r="G242" s="39"/>
      <c r="H242" s="39"/>
      <c r="I242" s="218"/>
      <c r="J242" s="39"/>
      <c r="K242" s="39"/>
      <c r="L242" s="43"/>
      <c r="M242" s="222"/>
      <c r="N242" s="223"/>
      <c r="O242" s="224"/>
      <c r="P242" s="224"/>
      <c r="Q242" s="224"/>
      <c r="R242" s="224"/>
      <c r="S242" s="224"/>
      <c r="T242" s="224"/>
      <c r="U242" s="225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124</v>
      </c>
      <c r="AU242" s="16" t="s">
        <v>80</v>
      </c>
    </row>
    <row r="243" s="2" customFormat="1" ht="6.96" customHeight="1">
      <c r="A243" s="37"/>
      <c r="B243" s="58"/>
      <c r="C243" s="59"/>
      <c r="D243" s="59"/>
      <c r="E243" s="59"/>
      <c r="F243" s="59"/>
      <c r="G243" s="59"/>
      <c r="H243" s="59"/>
      <c r="I243" s="59"/>
      <c r="J243" s="59"/>
      <c r="K243" s="59"/>
      <c r="L243" s="43"/>
      <c r="M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</row>
  </sheetData>
  <sheetProtection sheet="1" autoFilter="0" formatColumns="0" formatRows="0" objects="1" scenarios="1" spinCount="100000" saltValue="6IMOliQ5tsJWvz1xU4mehMijKJqOLAMBFnWR7ZpJk54ZWVeCIjKpsm2mDuOJBkBg/6BmkyxndYvspzwnkJdT3A==" hashValue="o9TzPK05HP5XWA8inqWeE+eCMFSOCvpAvuuFtwHQpDhebaos3X0snzsBvb1qH1DR1uXqRAKT+b7iA2pJpEfxgQ==" algorithmName="SHA-512" password="CC35"/>
  <autoFilter ref="C83:K24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35" customWidth="1"/>
    <col min="2" max="2" width="1.667969" style="235" customWidth="1"/>
    <col min="3" max="4" width="5" style="235" customWidth="1"/>
    <col min="5" max="5" width="11.66016" style="235" customWidth="1"/>
    <col min="6" max="6" width="9.160156" style="235" customWidth="1"/>
    <col min="7" max="7" width="5" style="235" customWidth="1"/>
    <col min="8" max="8" width="77.83203" style="235" customWidth="1"/>
    <col min="9" max="10" width="20" style="235" customWidth="1"/>
    <col min="11" max="11" width="1.667969" style="235" customWidth="1"/>
  </cols>
  <sheetData>
    <row r="1" s="1" customFormat="1" ht="37.5" customHeight="1"/>
    <row r="2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="13" customFormat="1" ht="45" customHeight="1">
      <c r="B3" s="239"/>
      <c r="C3" s="240" t="s">
        <v>498</v>
      </c>
      <c r="D3" s="240"/>
      <c r="E3" s="240"/>
      <c r="F3" s="240"/>
      <c r="G3" s="240"/>
      <c r="H3" s="240"/>
      <c r="I3" s="240"/>
      <c r="J3" s="240"/>
      <c r="K3" s="241"/>
    </row>
    <row r="4" s="1" customFormat="1" ht="25.5" customHeight="1">
      <c r="B4" s="242"/>
      <c r="C4" s="243" t="s">
        <v>499</v>
      </c>
      <c r="D4" s="243"/>
      <c r="E4" s="243"/>
      <c r="F4" s="243"/>
      <c r="G4" s="243"/>
      <c r="H4" s="243"/>
      <c r="I4" s="243"/>
      <c r="J4" s="243"/>
      <c r="K4" s="244"/>
    </row>
    <row r="5" s="1" customFormat="1" ht="5.25" customHeight="1">
      <c r="B5" s="242"/>
      <c r="C5" s="245"/>
      <c r="D5" s="245"/>
      <c r="E5" s="245"/>
      <c r="F5" s="245"/>
      <c r="G5" s="245"/>
      <c r="H5" s="245"/>
      <c r="I5" s="245"/>
      <c r="J5" s="245"/>
      <c r="K5" s="244"/>
    </row>
    <row r="6" s="1" customFormat="1" ht="15" customHeight="1">
      <c r="B6" s="242"/>
      <c r="C6" s="246" t="s">
        <v>500</v>
      </c>
      <c r="D6" s="246"/>
      <c r="E6" s="246"/>
      <c r="F6" s="246"/>
      <c r="G6" s="246"/>
      <c r="H6" s="246"/>
      <c r="I6" s="246"/>
      <c r="J6" s="246"/>
      <c r="K6" s="244"/>
    </row>
    <row r="7" s="1" customFormat="1" ht="15" customHeight="1">
      <c r="B7" s="247"/>
      <c r="C7" s="246" t="s">
        <v>501</v>
      </c>
      <c r="D7" s="246"/>
      <c r="E7" s="246"/>
      <c r="F7" s="246"/>
      <c r="G7" s="246"/>
      <c r="H7" s="246"/>
      <c r="I7" s="246"/>
      <c r="J7" s="246"/>
      <c r="K7" s="244"/>
    </row>
    <row r="8" s="1" customFormat="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="1" customFormat="1" ht="15" customHeight="1">
      <c r="B9" s="247"/>
      <c r="C9" s="246" t="s">
        <v>502</v>
      </c>
      <c r="D9" s="246"/>
      <c r="E9" s="246"/>
      <c r="F9" s="246"/>
      <c r="G9" s="246"/>
      <c r="H9" s="246"/>
      <c r="I9" s="246"/>
      <c r="J9" s="246"/>
      <c r="K9" s="244"/>
    </row>
    <row r="10" s="1" customFormat="1" ht="15" customHeight="1">
      <c r="B10" s="247"/>
      <c r="C10" s="246"/>
      <c r="D10" s="246" t="s">
        <v>503</v>
      </c>
      <c r="E10" s="246"/>
      <c r="F10" s="246"/>
      <c r="G10" s="246"/>
      <c r="H10" s="246"/>
      <c r="I10" s="246"/>
      <c r="J10" s="246"/>
      <c r="K10" s="244"/>
    </row>
    <row r="11" s="1" customFormat="1" ht="15" customHeight="1">
      <c r="B11" s="247"/>
      <c r="C11" s="248"/>
      <c r="D11" s="246" t="s">
        <v>504</v>
      </c>
      <c r="E11" s="246"/>
      <c r="F11" s="246"/>
      <c r="G11" s="246"/>
      <c r="H11" s="246"/>
      <c r="I11" s="246"/>
      <c r="J11" s="246"/>
      <c r="K11" s="244"/>
    </row>
    <row r="12" s="1" customFormat="1" ht="15" customHeight="1">
      <c r="B12" s="247"/>
      <c r="C12" s="248"/>
      <c r="D12" s="246"/>
      <c r="E12" s="246"/>
      <c r="F12" s="246"/>
      <c r="G12" s="246"/>
      <c r="H12" s="246"/>
      <c r="I12" s="246"/>
      <c r="J12" s="246"/>
      <c r="K12" s="244"/>
    </row>
    <row r="13" s="1" customFormat="1" ht="15" customHeight="1">
      <c r="B13" s="247"/>
      <c r="C13" s="248"/>
      <c r="D13" s="249" t="s">
        <v>505</v>
      </c>
      <c r="E13" s="246"/>
      <c r="F13" s="246"/>
      <c r="G13" s="246"/>
      <c r="H13" s="246"/>
      <c r="I13" s="246"/>
      <c r="J13" s="246"/>
      <c r="K13" s="244"/>
    </row>
    <row r="14" s="1" customFormat="1" ht="12.75" customHeight="1">
      <c r="B14" s="247"/>
      <c r="C14" s="248"/>
      <c r="D14" s="248"/>
      <c r="E14" s="248"/>
      <c r="F14" s="248"/>
      <c r="G14" s="248"/>
      <c r="H14" s="248"/>
      <c r="I14" s="248"/>
      <c r="J14" s="248"/>
      <c r="K14" s="244"/>
    </row>
    <row r="15" s="1" customFormat="1" ht="15" customHeight="1">
      <c r="B15" s="247"/>
      <c r="C15" s="248"/>
      <c r="D15" s="246" t="s">
        <v>506</v>
      </c>
      <c r="E15" s="246"/>
      <c r="F15" s="246"/>
      <c r="G15" s="246"/>
      <c r="H15" s="246"/>
      <c r="I15" s="246"/>
      <c r="J15" s="246"/>
      <c r="K15" s="244"/>
    </row>
    <row r="16" s="1" customFormat="1" ht="15" customHeight="1">
      <c r="B16" s="247"/>
      <c r="C16" s="248"/>
      <c r="D16" s="246" t="s">
        <v>507</v>
      </c>
      <c r="E16" s="246"/>
      <c r="F16" s="246"/>
      <c r="G16" s="246"/>
      <c r="H16" s="246"/>
      <c r="I16" s="246"/>
      <c r="J16" s="246"/>
      <c r="K16" s="244"/>
    </row>
    <row r="17" s="1" customFormat="1" ht="15" customHeight="1">
      <c r="B17" s="247"/>
      <c r="C17" s="248"/>
      <c r="D17" s="246" t="s">
        <v>508</v>
      </c>
      <c r="E17" s="246"/>
      <c r="F17" s="246"/>
      <c r="G17" s="246"/>
      <c r="H17" s="246"/>
      <c r="I17" s="246"/>
      <c r="J17" s="246"/>
      <c r="K17" s="244"/>
    </row>
    <row r="18" s="1" customFormat="1" ht="15" customHeight="1">
      <c r="B18" s="247"/>
      <c r="C18" s="248"/>
      <c r="D18" s="248"/>
      <c r="E18" s="250" t="s">
        <v>79</v>
      </c>
      <c r="F18" s="246" t="s">
        <v>509</v>
      </c>
      <c r="G18" s="246"/>
      <c r="H18" s="246"/>
      <c r="I18" s="246"/>
      <c r="J18" s="246"/>
      <c r="K18" s="244"/>
    </row>
    <row r="19" s="1" customFormat="1" ht="15" customHeight="1">
      <c r="B19" s="247"/>
      <c r="C19" s="248"/>
      <c r="D19" s="248"/>
      <c r="E19" s="250" t="s">
        <v>510</v>
      </c>
      <c r="F19" s="246" t="s">
        <v>511</v>
      </c>
      <c r="G19" s="246"/>
      <c r="H19" s="246"/>
      <c r="I19" s="246"/>
      <c r="J19" s="246"/>
      <c r="K19" s="244"/>
    </row>
    <row r="20" s="1" customFormat="1" ht="15" customHeight="1">
      <c r="B20" s="247"/>
      <c r="C20" s="248"/>
      <c r="D20" s="248"/>
      <c r="E20" s="250" t="s">
        <v>512</v>
      </c>
      <c r="F20" s="246" t="s">
        <v>513</v>
      </c>
      <c r="G20" s="246"/>
      <c r="H20" s="246"/>
      <c r="I20" s="246"/>
      <c r="J20" s="246"/>
      <c r="K20" s="244"/>
    </row>
    <row r="21" s="1" customFormat="1" ht="15" customHeight="1">
      <c r="B21" s="247"/>
      <c r="C21" s="248"/>
      <c r="D21" s="248"/>
      <c r="E21" s="250" t="s">
        <v>514</v>
      </c>
      <c r="F21" s="246" t="s">
        <v>515</v>
      </c>
      <c r="G21" s="246"/>
      <c r="H21" s="246"/>
      <c r="I21" s="246"/>
      <c r="J21" s="246"/>
      <c r="K21" s="244"/>
    </row>
    <row r="22" s="1" customFormat="1" ht="15" customHeight="1">
      <c r="B22" s="247"/>
      <c r="C22" s="248"/>
      <c r="D22" s="248"/>
      <c r="E22" s="250" t="s">
        <v>116</v>
      </c>
      <c r="F22" s="246" t="s">
        <v>113</v>
      </c>
      <c r="G22" s="246"/>
      <c r="H22" s="246"/>
      <c r="I22" s="246"/>
      <c r="J22" s="246"/>
      <c r="K22" s="244"/>
    </row>
    <row r="23" s="1" customFormat="1" ht="15" customHeight="1">
      <c r="B23" s="247"/>
      <c r="C23" s="248"/>
      <c r="D23" s="248"/>
      <c r="E23" s="250" t="s">
        <v>516</v>
      </c>
      <c r="F23" s="246" t="s">
        <v>517</v>
      </c>
      <c r="G23" s="246"/>
      <c r="H23" s="246"/>
      <c r="I23" s="246"/>
      <c r="J23" s="246"/>
      <c r="K23" s="244"/>
    </row>
    <row r="24" s="1" customFormat="1" ht="12.75" customHeight="1">
      <c r="B24" s="247"/>
      <c r="C24" s="248"/>
      <c r="D24" s="248"/>
      <c r="E24" s="248"/>
      <c r="F24" s="248"/>
      <c r="G24" s="248"/>
      <c r="H24" s="248"/>
      <c r="I24" s="248"/>
      <c r="J24" s="248"/>
      <c r="K24" s="244"/>
    </row>
    <row r="25" s="1" customFormat="1" ht="15" customHeight="1">
      <c r="B25" s="247"/>
      <c r="C25" s="246" t="s">
        <v>518</v>
      </c>
      <c r="D25" s="246"/>
      <c r="E25" s="246"/>
      <c r="F25" s="246"/>
      <c r="G25" s="246"/>
      <c r="H25" s="246"/>
      <c r="I25" s="246"/>
      <c r="J25" s="246"/>
      <c r="K25" s="244"/>
    </row>
    <row r="26" s="1" customFormat="1" ht="15" customHeight="1">
      <c r="B26" s="247"/>
      <c r="C26" s="246" t="s">
        <v>519</v>
      </c>
      <c r="D26" s="246"/>
      <c r="E26" s="246"/>
      <c r="F26" s="246"/>
      <c r="G26" s="246"/>
      <c r="H26" s="246"/>
      <c r="I26" s="246"/>
      <c r="J26" s="246"/>
      <c r="K26" s="244"/>
    </row>
    <row r="27" s="1" customFormat="1" ht="15" customHeight="1">
      <c r="B27" s="247"/>
      <c r="C27" s="246"/>
      <c r="D27" s="246" t="s">
        <v>520</v>
      </c>
      <c r="E27" s="246"/>
      <c r="F27" s="246"/>
      <c r="G27" s="246"/>
      <c r="H27" s="246"/>
      <c r="I27" s="246"/>
      <c r="J27" s="246"/>
      <c r="K27" s="244"/>
    </row>
    <row r="28" s="1" customFormat="1" ht="15" customHeight="1">
      <c r="B28" s="247"/>
      <c r="C28" s="248"/>
      <c r="D28" s="246" t="s">
        <v>521</v>
      </c>
      <c r="E28" s="246"/>
      <c r="F28" s="246"/>
      <c r="G28" s="246"/>
      <c r="H28" s="246"/>
      <c r="I28" s="246"/>
      <c r="J28" s="246"/>
      <c r="K28" s="244"/>
    </row>
    <row r="29" s="1" customFormat="1" ht="12.75" customHeight="1">
      <c r="B29" s="247"/>
      <c r="C29" s="248"/>
      <c r="D29" s="248"/>
      <c r="E29" s="248"/>
      <c r="F29" s="248"/>
      <c r="G29" s="248"/>
      <c r="H29" s="248"/>
      <c r="I29" s="248"/>
      <c r="J29" s="248"/>
      <c r="K29" s="244"/>
    </row>
    <row r="30" s="1" customFormat="1" ht="15" customHeight="1">
      <c r="B30" s="247"/>
      <c r="C30" s="248"/>
      <c r="D30" s="246" t="s">
        <v>522</v>
      </c>
      <c r="E30" s="246"/>
      <c r="F30" s="246"/>
      <c r="G30" s="246"/>
      <c r="H30" s="246"/>
      <c r="I30" s="246"/>
      <c r="J30" s="246"/>
      <c r="K30" s="244"/>
    </row>
    <row r="31" s="1" customFormat="1" ht="15" customHeight="1">
      <c r="B31" s="247"/>
      <c r="C31" s="248"/>
      <c r="D31" s="246" t="s">
        <v>523</v>
      </c>
      <c r="E31" s="246"/>
      <c r="F31" s="246"/>
      <c r="G31" s="246"/>
      <c r="H31" s="246"/>
      <c r="I31" s="246"/>
      <c r="J31" s="246"/>
      <c r="K31" s="244"/>
    </row>
    <row r="32" s="1" customFormat="1" ht="12.75" customHeight="1">
      <c r="B32" s="247"/>
      <c r="C32" s="248"/>
      <c r="D32" s="248"/>
      <c r="E32" s="248"/>
      <c r="F32" s="248"/>
      <c r="G32" s="248"/>
      <c r="H32" s="248"/>
      <c r="I32" s="248"/>
      <c r="J32" s="248"/>
      <c r="K32" s="244"/>
    </row>
    <row r="33" s="1" customFormat="1" ht="15" customHeight="1">
      <c r="B33" s="247"/>
      <c r="C33" s="248"/>
      <c r="D33" s="246" t="s">
        <v>524</v>
      </c>
      <c r="E33" s="246"/>
      <c r="F33" s="246"/>
      <c r="G33" s="246"/>
      <c r="H33" s="246"/>
      <c r="I33" s="246"/>
      <c r="J33" s="246"/>
      <c r="K33" s="244"/>
    </row>
    <row r="34" s="1" customFormat="1" ht="15" customHeight="1">
      <c r="B34" s="247"/>
      <c r="C34" s="248"/>
      <c r="D34" s="246" t="s">
        <v>525</v>
      </c>
      <c r="E34" s="246"/>
      <c r="F34" s="246"/>
      <c r="G34" s="246"/>
      <c r="H34" s="246"/>
      <c r="I34" s="246"/>
      <c r="J34" s="246"/>
      <c r="K34" s="244"/>
    </row>
    <row r="35" s="1" customFormat="1" ht="15" customHeight="1">
      <c r="B35" s="247"/>
      <c r="C35" s="248"/>
      <c r="D35" s="246" t="s">
        <v>526</v>
      </c>
      <c r="E35" s="246"/>
      <c r="F35" s="246"/>
      <c r="G35" s="246"/>
      <c r="H35" s="246"/>
      <c r="I35" s="246"/>
      <c r="J35" s="246"/>
      <c r="K35" s="244"/>
    </row>
    <row r="36" s="1" customFormat="1" ht="15" customHeight="1">
      <c r="B36" s="247"/>
      <c r="C36" s="248"/>
      <c r="D36" s="246"/>
      <c r="E36" s="249" t="s">
        <v>99</v>
      </c>
      <c r="F36" s="246"/>
      <c r="G36" s="246" t="s">
        <v>527</v>
      </c>
      <c r="H36" s="246"/>
      <c r="I36" s="246"/>
      <c r="J36" s="246"/>
      <c r="K36" s="244"/>
    </row>
    <row r="37" s="1" customFormat="1" ht="30.75" customHeight="1">
      <c r="B37" s="247"/>
      <c r="C37" s="248"/>
      <c r="D37" s="246"/>
      <c r="E37" s="249" t="s">
        <v>528</v>
      </c>
      <c r="F37" s="246"/>
      <c r="G37" s="246" t="s">
        <v>529</v>
      </c>
      <c r="H37" s="246"/>
      <c r="I37" s="246"/>
      <c r="J37" s="246"/>
      <c r="K37" s="244"/>
    </row>
    <row r="38" s="1" customFormat="1" ht="15" customHeight="1">
      <c r="B38" s="247"/>
      <c r="C38" s="248"/>
      <c r="D38" s="246"/>
      <c r="E38" s="249" t="s">
        <v>53</v>
      </c>
      <c r="F38" s="246"/>
      <c r="G38" s="246" t="s">
        <v>530</v>
      </c>
      <c r="H38" s="246"/>
      <c r="I38" s="246"/>
      <c r="J38" s="246"/>
      <c r="K38" s="244"/>
    </row>
    <row r="39" s="1" customFormat="1" ht="15" customHeight="1">
      <c r="B39" s="247"/>
      <c r="C39" s="248"/>
      <c r="D39" s="246"/>
      <c r="E39" s="249" t="s">
        <v>54</v>
      </c>
      <c r="F39" s="246"/>
      <c r="G39" s="246" t="s">
        <v>531</v>
      </c>
      <c r="H39" s="246"/>
      <c r="I39" s="246"/>
      <c r="J39" s="246"/>
      <c r="K39" s="244"/>
    </row>
    <row r="40" s="1" customFormat="1" ht="15" customHeight="1">
      <c r="B40" s="247"/>
      <c r="C40" s="248"/>
      <c r="D40" s="246"/>
      <c r="E40" s="249" t="s">
        <v>100</v>
      </c>
      <c r="F40" s="246"/>
      <c r="G40" s="246" t="s">
        <v>532</v>
      </c>
      <c r="H40" s="246"/>
      <c r="I40" s="246"/>
      <c r="J40" s="246"/>
      <c r="K40" s="244"/>
    </row>
    <row r="41" s="1" customFormat="1" ht="15" customHeight="1">
      <c r="B41" s="247"/>
      <c r="C41" s="248"/>
      <c r="D41" s="246"/>
      <c r="E41" s="249" t="s">
        <v>101</v>
      </c>
      <c r="F41" s="246"/>
      <c r="G41" s="246" t="s">
        <v>533</v>
      </c>
      <c r="H41" s="246"/>
      <c r="I41" s="246"/>
      <c r="J41" s="246"/>
      <c r="K41" s="244"/>
    </row>
    <row r="42" s="1" customFormat="1" ht="15" customHeight="1">
      <c r="B42" s="247"/>
      <c r="C42" s="248"/>
      <c r="D42" s="246"/>
      <c r="E42" s="249" t="s">
        <v>534</v>
      </c>
      <c r="F42" s="246"/>
      <c r="G42" s="246" t="s">
        <v>535</v>
      </c>
      <c r="H42" s="246"/>
      <c r="I42" s="246"/>
      <c r="J42" s="246"/>
      <c r="K42" s="244"/>
    </row>
    <row r="43" s="1" customFormat="1" ht="15" customHeight="1">
      <c r="B43" s="247"/>
      <c r="C43" s="248"/>
      <c r="D43" s="246"/>
      <c r="E43" s="249"/>
      <c r="F43" s="246"/>
      <c r="G43" s="246" t="s">
        <v>536</v>
      </c>
      <c r="H43" s="246"/>
      <c r="I43" s="246"/>
      <c r="J43" s="246"/>
      <c r="K43" s="244"/>
    </row>
    <row r="44" s="1" customFormat="1" ht="15" customHeight="1">
      <c r="B44" s="247"/>
      <c r="C44" s="248"/>
      <c r="D44" s="246"/>
      <c r="E44" s="249" t="s">
        <v>537</v>
      </c>
      <c r="F44" s="246"/>
      <c r="G44" s="246" t="s">
        <v>538</v>
      </c>
      <c r="H44" s="246"/>
      <c r="I44" s="246"/>
      <c r="J44" s="246"/>
      <c r="K44" s="244"/>
    </row>
    <row r="45" s="1" customFormat="1" ht="15" customHeight="1">
      <c r="B45" s="247"/>
      <c r="C45" s="248"/>
      <c r="D45" s="246"/>
      <c r="E45" s="249" t="s">
        <v>103</v>
      </c>
      <c r="F45" s="246"/>
      <c r="G45" s="246" t="s">
        <v>539</v>
      </c>
      <c r="H45" s="246"/>
      <c r="I45" s="246"/>
      <c r="J45" s="246"/>
      <c r="K45" s="244"/>
    </row>
    <row r="46" s="1" customFormat="1" ht="12.75" customHeight="1">
      <c r="B46" s="247"/>
      <c r="C46" s="248"/>
      <c r="D46" s="246"/>
      <c r="E46" s="246"/>
      <c r="F46" s="246"/>
      <c r="G46" s="246"/>
      <c r="H46" s="246"/>
      <c r="I46" s="246"/>
      <c r="J46" s="246"/>
      <c r="K46" s="244"/>
    </row>
    <row r="47" s="1" customFormat="1" ht="15" customHeight="1">
      <c r="B47" s="247"/>
      <c r="C47" s="248"/>
      <c r="D47" s="246" t="s">
        <v>540</v>
      </c>
      <c r="E47" s="246"/>
      <c r="F47" s="246"/>
      <c r="G47" s="246"/>
      <c r="H47" s="246"/>
      <c r="I47" s="246"/>
      <c r="J47" s="246"/>
      <c r="K47" s="244"/>
    </row>
    <row r="48" s="1" customFormat="1" ht="15" customHeight="1">
      <c r="B48" s="247"/>
      <c r="C48" s="248"/>
      <c r="D48" s="248"/>
      <c r="E48" s="246" t="s">
        <v>541</v>
      </c>
      <c r="F48" s="246"/>
      <c r="G48" s="246"/>
      <c r="H48" s="246"/>
      <c r="I48" s="246"/>
      <c r="J48" s="246"/>
      <c r="K48" s="244"/>
    </row>
    <row r="49" s="1" customFormat="1" ht="15" customHeight="1">
      <c r="B49" s="247"/>
      <c r="C49" s="248"/>
      <c r="D49" s="248"/>
      <c r="E49" s="246" t="s">
        <v>542</v>
      </c>
      <c r="F49" s="246"/>
      <c r="G49" s="246"/>
      <c r="H49" s="246"/>
      <c r="I49" s="246"/>
      <c r="J49" s="246"/>
      <c r="K49" s="244"/>
    </row>
    <row r="50" s="1" customFormat="1" ht="15" customHeight="1">
      <c r="B50" s="247"/>
      <c r="C50" s="248"/>
      <c r="D50" s="248"/>
      <c r="E50" s="246" t="s">
        <v>543</v>
      </c>
      <c r="F50" s="246"/>
      <c r="G50" s="246"/>
      <c r="H50" s="246"/>
      <c r="I50" s="246"/>
      <c r="J50" s="246"/>
      <c r="K50" s="244"/>
    </row>
    <row r="51" s="1" customFormat="1" ht="15" customHeight="1">
      <c r="B51" s="247"/>
      <c r="C51" s="248"/>
      <c r="D51" s="246" t="s">
        <v>544</v>
      </c>
      <c r="E51" s="246"/>
      <c r="F51" s="246"/>
      <c r="G51" s="246"/>
      <c r="H51" s="246"/>
      <c r="I51" s="246"/>
      <c r="J51" s="246"/>
      <c r="K51" s="244"/>
    </row>
    <row r="52" s="1" customFormat="1" ht="25.5" customHeight="1">
      <c r="B52" s="242"/>
      <c r="C52" s="243" t="s">
        <v>545</v>
      </c>
      <c r="D52" s="243"/>
      <c r="E52" s="243"/>
      <c r="F52" s="243"/>
      <c r="G52" s="243"/>
      <c r="H52" s="243"/>
      <c r="I52" s="243"/>
      <c r="J52" s="243"/>
      <c r="K52" s="244"/>
    </row>
    <row r="53" s="1" customFormat="1" ht="5.25" customHeight="1">
      <c r="B53" s="242"/>
      <c r="C53" s="245"/>
      <c r="D53" s="245"/>
      <c r="E53" s="245"/>
      <c r="F53" s="245"/>
      <c r="G53" s="245"/>
      <c r="H53" s="245"/>
      <c r="I53" s="245"/>
      <c r="J53" s="245"/>
      <c r="K53" s="244"/>
    </row>
    <row r="54" s="1" customFormat="1" ht="15" customHeight="1">
      <c r="B54" s="242"/>
      <c r="C54" s="246" t="s">
        <v>546</v>
      </c>
      <c r="D54" s="246"/>
      <c r="E54" s="246"/>
      <c r="F54" s="246"/>
      <c r="G54" s="246"/>
      <c r="H54" s="246"/>
      <c r="I54" s="246"/>
      <c r="J54" s="246"/>
      <c r="K54" s="244"/>
    </row>
    <row r="55" s="1" customFormat="1" ht="15" customHeight="1">
      <c r="B55" s="242"/>
      <c r="C55" s="246" t="s">
        <v>547</v>
      </c>
      <c r="D55" s="246"/>
      <c r="E55" s="246"/>
      <c r="F55" s="246"/>
      <c r="G55" s="246"/>
      <c r="H55" s="246"/>
      <c r="I55" s="246"/>
      <c r="J55" s="246"/>
      <c r="K55" s="244"/>
    </row>
    <row r="56" s="1" customFormat="1" ht="12.75" customHeight="1">
      <c r="B56" s="242"/>
      <c r="C56" s="246"/>
      <c r="D56" s="246"/>
      <c r="E56" s="246"/>
      <c r="F56" s="246"/>
      <c r="G56" s="246"/>
      <c r="H56" s="246"/>
      <c r="I56" s="246"/>
      <c r="J56" s="246"/>
      <c r="K56" s="244"/>
    </row>
    <row r="57" s="1" customFormat="1" ht="15" customHeight="1">
      <c r="B57" s="242"/>
      <c r="C57" s="246" t="s">
        <v>548</v>
      </c>
      <c r="D57" s="246"/>
      <c r="E57" s="246"/>
      <c r="F57" s="246"/>
      <c r="G57" s="246"/>
      <c r="H57" s="246"/>
      <c r="I57" s="246"/>
      <c r="J57" s="246"/>
      <c r="K57" s="244"/>
    </row>
    <row r="58" s="1" customFormat="1" ht="15" customHeight="1">
      <c r="B58" s="242"/>
      <c r="C58" s="248"/>
      <c r="D58" s="246" t="s">
        <v>549</v>
      </c>
      <c r="E58" s="246"/>
      <c r="F58" s="246"/>
      <c r="G58" s="246"/>
      <c r="H58" s="246"/>
      <c r="I58" s="246"/>
      <c r="J58" s="246"/>
      <c r="K58" s="244"/>
    </row>
    <row r="59" s="1" customFormat="1" ht="15" customHeight="1">
      <c r="B59" s="242"/>
      <c r="C59" s="248"/>
      <c r="D59" s="246" t="s">
        <v>550</v>
      </c>
      <c r="E59" s="246"/>
      <c r="F59" s="246"/>
      <c r="G59" s="246"/>
      <c r="H59" s="246"/>
      <c r="I59" s="246"/>
      <c r="J59" s="246"/>
      <c r="K59" s="244"/>
    </row>
    <row r="60" s="1" customFormat="1" ht="15" customHeight="1">
      <c r="B60" s="242"/>
      <c r="C60" s="248"/>
      <c r="D60" s="246" t="s">
        <v>551</v>
      </c>
      <c r="E60" s="246"/>
      <c r="F60" s="246"/>
      <c r="G60" s="246"/>
      <c r="H60" s="246"/>
      <c r="I60" s="246"/>
      <c r="J60" s="246"/>
      <c r="K60" s="244"/>
    </row>
    <row r="61" s="1" customFormat="1" ht="15" customHeight="1">
      <c r="B61" s="242"/>
      <c r="C61" s="248"/>
      <c r="D61" s="246" t="s">
        <v>552</v>
      </c>
      <c r="E61" s="246"/>
      <c r="F61" s="246"/>
      <c r="G61" s="246"/>
      <c r="H61" s="246"/>
      <c r="I61" s="246"/>
      <c r="J61" s="246"/>
      <c r="K61" s="244"/>
    </row>
    <row r="62" s="1" customFormat="1" ht="15" customHeight="1">
      <c r="B62" s="242"/>
      <c r="C62" s="248"/>
      <c r="D62" s="251" t="s">
        <v>553</v>
      </c>
      <c r="E62" s="251"/>
      <c r="F62" s="251"/>
      <c r="G62" s="251"/>
      <c r="H62" s="251"/>
      <c r="I62" s="251"/>
      <c r="J62" s="251"/>
      <c r="K62" s="244"/>
    </row>
    <row r="63" s="1" customFormat="1" ht="15" customHeight="1">
      <c r="B63" s="242"/>
      <c r="C63" s="248"/>
      <c r="D63" s="246" t="s">
        <v>554</v>
      </c>
      <c r="E63" s="246"/>
      <c r="F63" s="246"/>
      <c r="G63" s="246"/>
      <c r="H63" s="246"/>
      <c r="I63" s="246"/>
      <c r="J63" s="246"/>
      <c r="K63" s="244"/>
    </row>
    <row r="64" s="1" customFormat="1" ht="12.75" customHeight="1">
      <c r="B64" s="242"/>
      <c r="C64" s="248"/>
      <c r="D64" s="248"/>
      <c r="E64" s="252"/>
      <c r="F64" s="248"/>
      <c r="G64" s="248"/>
      <c r="H64" s="248"/>
      <c r="I64" s="248"/>
      <c r="J64" s="248"/>
      <c r="K64" s="244"/>
    </row>
    <row r="65" s="1" customFormat="1" ht="15" customHeight="1">
      <c r="B65" s="242"/>
      <c r="C65" s="248"/>
      <c r="D65" s="246" t="s">
        <v>555</v>
      </c>
      <c r="E65" s="246"/>
      <c r="F65" s="246"/>
      <c r="G65" s="246"/>
      <c r="H65" s="246"/>
      <c r="I65" s="246"/>
      <c r="J65" s="246"/>
      <c r="K65" s="244"/>
    </row>
    <row r="66" s="1" customFormat="1" ht="15" customHeight="1">
      <c r="B66" s="242"/>
      <c r="C66" s="248"/>
      <c r="D66" s="251" t="s">
        <v>556</v>
      </c>
      <c r="E66" s="251"/>
      <c r="F66" s="251"/>
      <c r="G66" s="251"/>
      <c r="H66" s="251"/>
      <c r="I66" s="251"/>
      <c r="J66" s="251"/>
      <c r="K66" s="244"/>
    </row>
    <row r="67" s="1" customFormat="1" ht="15" customHeight="1">
      <c r="B67" s="242"/>
      <c r="C67" s="248"/>
      <c r="D67" s="246" t="s">
        <v>557</v>
      </c>
      <c r="E67" s="246"/>
      <c r="F67" s="246"/>
      <c r="G67" s="246"/>
      <c r="H67" s="246"/>
      <c r="I67" s="246"/>
      <c r="J67" s="246"/>
      <c r="K67" s="244"/>
    </row>
    <row r="68" s="1" customFormat="1" ht="15" customHeight="1">
      <c r="B68" s="242"/>
      <c r="C68" s="248"/>
      <c r="D68" s="246" t="s">
        <v>558</v>
      </c>
      <c r="E68" s="246"/>
      <c r="F68" s="246"/>
      <c r="G68" s="246"/>
      <c r="H68" s="246"/>
      <c r="I68" s="246"/>
      <c r="J68" s="246"/>
      <c r="K68" s="244"/>
    </row>
    <row r="69" s="1" customFormat="1" ht="15" customHeight="1">
      <c r="B69" s="242"/>
      <c r="C69" s="248"/>
      <c r="D69" s="246" t="s">
        <v>559</v>
      </c>
      <c r="E69" s="246"/>
      <c r="F69" s="246"/>
      <c r="G69" s="246"/>
      <c r="H69" s="246"/>
      <c r="I69" s="246"/>
      <c r="J69" s="246"/>
      <c r="K69" s="244"/>
    </row>
    <row r="70" s="1" customFormat="1" ht="15" customHeight="1">
      <c r="B70" s="242"/>
      <c r="C70" s="248"/>
      <c r="D70" s="246" t="s">
        <v>560</v>
      </c>
      <c r="E70" s="246"/>
      <c r="F70" s="246"/>
      <c r="G70" s="246"/>
      <c r="H70" s="246"/>
      <c r="I70" s="246"/>
      <c r="J70" s="246"/>
      <c r="K70" s="244"/>
    </row>
    <row r="71" s="1" customFormat="1" ht="12.75" customHeight="1">
      <c r="B71" s="253"/>
      <c r="C71" s="254"/>
      <c r="D71" s="254"/>
      <c r="E71" s="254"/>
      <c r="F71" s="254"/>
      <c r="G71" s="254"/>
      <c r="H71" s="254"/>
      <c r="I71" s="254"/>
      <c r="J71" s="254"/>
      <c r="K71" s="255"/>
    </row>
    <row r="72" s="1" customFormat="1" ht="18.75" customHeight="1">
      <c r="B72" s="256"/>
      <c r="C72" s="256"/>
      <c r="D72" s="256"/>
      <c r="E72" s="256"/>
      <c r="F72" s="256"/>
      <c r="G72" s="256"/>
      <c r="H72" s="256"/>
      <c r="I72" s="256"/>
      <c r="J72" s="256"/>
      <c r="K72" s="257"/>
    </row>
    <row r="73" s="1" customFormat="1" ht="18.75" customHeight="1">
      <c r="B73" s="257"/>
      <c r="C73" s="257"/>
      <c r="D73" s="257"/>
      <c r="E73" s="257"/>
      <c r="F73" s="257"/>
      <c r="G73" s="257"/>
      <c r="H73" s="257"/>
      <c r="I73" s="257"/>
      <c r="J73" s="257"/>
      <c r="K73" s="257"/>
    </row>
    <row r="74" s="1" customFormat="1" ht="7.5" customHeight="1">
      <c r="B74" s="258"/>
      <c r="C74" s="259"/>
      <c r="D74" s="259"/>
      <c r="E74" s="259"/>
      <c r="F74" s="259"/>
      <c r="G74" s="259"/>
      <c r="H74" s="259"/>
      <c r="I74" s="259"/>
      <c r="J74" s="259"/>
      <c r="K74" s="260"/>
    </row>
    <row r="75" s="1" customFormat="1" ht="45" customHeight="1">
      <c r="B75" s="261"/>
      <c r="C75" s="262" t="s">
        <v>561</v>
      </c>
      <c r="D75" s="262"/>
      <c r="E75" s="262"/>
      <c r="F75" s="262"/>
      <c r="G75" s="262"/>
      <c r="H75" s="262"/>
      <c r="I75" s="262"/>
      <c r="J75" s="262"/>
      <c r="K75" s="263"/>
    </row>
    <row r="76" s="1" customFormat="1" ht="17.25" customHeight="1">
      <c r="B76" s="261"/>
      <c r="C76" s="264" t="s">
        <v>562</v>
      </c>
      <c r="D76" s="264"/>
      <c r="E76" s="264"/>
      <c r="F76" s="264" t="s">
        <v>563</v>
      </c>
      <c r="G76" s="265"/>
      <c r="H76" s="264" t="s">
        <v>54</v>
      </c>
      <c r="I76" s="264" t="s">
        <v>57</v>
      </c>
      <c r="J76" s="264" t="s">
        <v>564</v>
      </c>
      <c r="K76" s="263"/>
    </row>
    <row r="77" s="1" customFormat="1" ht="17.25" customHeight="1">
      <c r="B77" s="261"/>
      <c r="C77" s="266" t="s">
        <v>565</v>
      </c>
      <c r="D77" s="266"/>
      <c r="E77" s="266"/>
      <c r="F77" s="267" t="s">
        <v>566</v>
      </c>
      <c r="G77" s="268"/>
      <c r="H77" s="266"/>
      <c r="I77" s="266"/>
      <c r="J77" s="266" t="s">
        <v>567</v>
      </c>
      <c r="K77" s="263"/>
    </row>
    <row r="78" s="1" customFormat="1" ht="5.25" customHeight="1">
      <c r="B78" s="261"/>
      <c r="C78" s="269"/>
      <c r="D78" s="269"/>
      <c r="E78" s="269"/>
      <c r="F78" s="269"/>
      <c r="G78" s="270"/>
      <c r="H78" s="269"/>
      <c r="I78" s="269"/>
      <c r="J78" s="269"/>
      <c r="K78" s="263"/>
    </row>
    <row r="79" s="1" customFormat="1" ht="15" customHeight="1">
      <c r="B79" s="261"/>
      <c r="C79" s="249" t="s">
        <v>53</v>
      </c>
      <c r="D79" s="271"/>
      <c r="E79" s="271"/>
      <c r="F79" s="272" t="s">
        <v>568</v>
      </c>
      <c r="G79" s="273"/>
      <c r="H79" s="249" t="s">
        <v>569</v>
      </c>
      <c r="I79" s="249" t="s">
        <v>570</v>
      </c>
      <c r="J79" s="249">
        <v>20</v>
      </c>
      <c r="K79" s="263"/>
    </row>
    <row r="80" s="1" customFormat="1" ht="15" customHeight="1">
      <c r="B80" s="261"/>
      <c r="C80" s="249" t="s">
        <v>571</v>
      </c>
      <c r="D80" s="249"/>
      <c r="E80" s="249"/>
      <c r="F80" s="272" t="s">
        <v>568</v>
      </c>
      <c r="G80" s="273"/>
      <c r="H80" s="249" t="s">
        <v>572</v>
      </c>
      <c r="I80" s="249" t="s">
        <v>570</v>
      </c>
      <c r="J80" s="249">
        <v>120</v>
      </c>
      <c r="K80" s="263"/>
    </row>
    <row r="81" s="1" customFormat="1" ht="15" customHeight="1">
      <c r="B81" s="274"/>
      <c r="C81" s="249" t="s">
        <v>573</v>
      </c>
      <c r="D81" s="249"/>
      <c r="E81" s="249"/>
      <c r="F81" s="272" t="s">
        <v>574</v>
      </c>
      <c r="G81" s="273"/>
      <c r="H81" s="249" t="s">
        <v>575</v>
      </c>
      <c r="I81" s="249" t="s">
        <v>570</v>
      </c>
      <c r="J81" s="249">
        <v>50</v>
      </c>
      <c r="K81" s="263"/>
    </row>
    <row r="82" s="1" customFormat="1" ht="15" customHeight="1">
      <c r="B82" s="274"/>
      <c r="C82" s="249" t="s">
        <v>576</v>
      </c>
      <c r="D82" s="249"/>
      <c r="E82" s="249"/>
      <c r="F82" s="272" t="s">
        <v>568</v>
      </c>
      <c r="G82" s="273"/>
      <c r="H82" s="249" t="s">
        <v>577</v>
      </c>
      <c r="I82" s="249" t="s">
        <v>578</v>
      </c>
      <c r="J82" s="249"/>
      <c r="K82" s="263"/>
    </row>
    <row r="83" s="1" customFormat="1" ht="15" customHeight="1">
      <c r="B83" s="274"/>
      <c r="C83" s="275" t="s">
        <v>579</v>
      </c>
      <c r="D83" s="275"/>
      <c r="E83" s="275"/>
      <c r="F83" s="276" t="s">
        <v>574</v>
      </c>
      <c r="G83" s="275"/>
      <c r="H83" s="275" t="s">
        <v>580</v>
      </c>
      <c r="I83" s="275" t="s">
        <v>570</v>
      </c>
      <c r="J83" s="275">
        <v>15</v>
      </c>
      <c r="K83" s="263"/>
    </row>
    <row r="84" s="1" customFormat="1" ht="15" customHeight="1">
      <c r="B84" s="274"/>
      <c r="C84" s="275" t="s">
        <v>581</v>
      </c>
      <c r="D84" s="275"/>
      <c r="E84" s="275"/>
      <c r="F84" s="276" t="s">
        <v>574</v>
      </c>
      <c r="G84" s="275"/>
      <c r="H84" s="275" t="s">
        <v>582</v>
      </c>
      <c r="I84" s="275" t="s">
        <v>570</v>
      </c>
      <c r="J84" s="275">
        <v>15</v>
      </c>
      <c r="K84" s="263"/>
    </row>
    <row r="85" s="1" customFormat="1" ht="15" customHeight="1">
      <c r="B85" s="274"/>
      <c r="C85" s="275" t="s">
        <v>583</v>
      </c>
      <c r="D85" s="275"/>
      <c r="E85" s="275"/>
      <c r="F85" s="276" t="s">
        <v>574</v>
      </c>
      <c r="G85" s="275"/>
      <c r="H85" s="275" t="s">
        <v>584</v>
      </c>
      <c r="I85" s="275" t="s">
        <v>570</v>
      </c>
      <c r="J85" s="275">
        <v>20</v>
      </c>
      <c r="K85" s="263"/>
    </row>
    <row r="86" s="1" customFormat="1" ht="15" customHeight="1">
      <c r="B86" s="274"/>
      <c r="C86" s="275" t="s">
        <v>585</v>
      </c>
      <c r="D86" s="275"/>
      <c r="E86" s="275"/>
      <c r="F86" s="276" t="s">
        <v>574</v>
      </c>
      <c r="G86" s="275"/>
      <c r="H86" s="275" t="s">
        <v>586</v>
      </c>
      <c r="I86" s="275" t="s">
        <v>570</v>
      </c>
      <c r="J86" s="275">
        <v>20</v>
      </c>
      <c r="K86" s="263"/>
    </row>
    <row r="87" s="1" customFormat="1" ht="15" customHeight="1">
      <c r="B87" s="274"/>
      <c r="C87" s="249" t="s">
        <v>587</v>
      </c>
      <c r="D87" s="249"/>
      <c r="E87" s="249"/>
      <c r="F87" s="272" t="s">
        <v>574</v>
      </c>
      <c r="G87" s="273"/>
      <c r="H87" s="249" t="s">
        <v>588</v>
      </c>
      <c r="I87" s="249" t="s">
        <v>570</v>
      </c>
      <c r="J87" s="249">
        <v>50</v>
      </c>
      <c r="K87" s="263"/>
    </row>
    <row r="88" s="1" customFormat="1" ht="15" customHeight="1">
      <c r="B88" s="274"/>
      <c r="C88" s="249" t="s">
        <v>589</v>
      </c>
      <c r="D88" s="249"/>
      <c r="E88" s="249"/>
      <c r="F88" s="272" t="s">
        <v>574</v>
      </c>
      <c r="G88" s="273"/>
      <c r="H88" s="249" t="s">
        <v>590</v>
      </c>
      <c r="I88" s="249" t="s">
        <v>570</v>
      </c>
      <c r="J88" s="249">
        <v>20</v>
      </c>
      <c r="K88" s="263"/>
    </row>
    <row r="89" s="1" customFormat="1" ht="15" customHeight="1">
      <c r="B89" s="274"/>
      <c r="C89" s="249" t="s">
        <v>591</v>
      </c>
      <c r="D89" s="249"/>
      <c r="E89" s="249"/>
      <c r="F89" s="272" t="s">
        <v>574</v>
      </c>
      <c r="G89" s="273"/>
      <c r="H89" s="249" t="s">
        <v>592</v>
      </c>
      <c r="I89" s="249" t="s">
        <v>570</v>
      </c>
      <c r="J89" s="249">
        <v>20</v>
      </c>
      <c r="K89" s="263"/>
    </row>
    <row r="90" s="1" customFormat="1" ht="15" customHeight="1">
      <c r="B90" s="274"/>
      <c r="C90" s="249" t="s">
        <v>593</v>
      </c>
      <c r="D90" s="249"/>
      <c r="E90" s="249"/>
      <c r="F90" s="272" t="s">
        <v>574</v>
      </c>
      <c r="G90" s="273"/>
      <c r="H90" s="249" t="s">
        <v>594</v>
      </c>
      <c r="I90" s="249" t="s">
        <v>570</v>
      </c>
      <c r="J90" s="249">
        <v>50</v>
      </c>
      <c r="K90" s="263"/>
    </row>
    <row r="91" s="1" customFormat="1" ht="15" customHeight="1">
      <c r="B91" s="274"/>
      <c r="C91" s="249" t="s">
        <v>595</v>
      </c>
      <c r="D91" s="249"/>
      <c r="E91" s="249"/>
      <c r="F91" s="272" t="s">
        <v>574</v>
      </c>
      <c r="G91" s="273"/>
      <c r="H91" s="249" t="s">
        <v>595</v>
      </c>
      <c r="I91" s="249" t="s">
        <v>570</v>
      </c>
      <c r="J91" s="249">
        <v>50</v>
      </c>
      <c r="K91" s="263"/>
    </row>
    <row r="92" s="1" customFormat="1" ht="15" customHeight="1">
      <c r="B92" s="274"/>
      <c r="C92" s="249" t="s">
        <v>596</v>
      </c>
      <c r="D92" s="249"/>
      <c r="E92" s="249"/>
      <c r="F92" s="272" t="s">
        <v>574</v>
      </c>
      <c r="G92" s="273"/>
      <c r="H92" s="249" t="s">
        <v>597</v>
      </c>
      <c r="I92" s="249" t="s">
        <v>570</v>
      </c>
      <c r="J92" s="249">
        <v>255</v>
      </c>
      <c r="K92" s="263"/>
    </row>
    <row r="93" s="1" customFormat="1" ht="15" customHeight="1">
      <c r="B93" s="274"/>
      <c r="C93" s="249" t="s">
        <v>598</v>
      </c>
      <c r="D93" s="249"/>
      <c r="E93" s="249"/>
      <c r="F93" s="272" t="s">
        <v>568</v>
      </c>
      <c r="G93" s="273"/>
      <c r="H93" s="249" t="s">
        <v>599</v>
      </c>
      <c r="I93" s="249" t="s">
        <v>600</v>
      </c>
      <c r="J93" s="249"/>
      <c r="K93" s="263"/>
    </row>
    <row r="94" s="1" customFormat="1" ht="15" customHeight="1">
      <c r="B94" s="274"/>
      <c r="C94" s="249" t="s">
        <v>601</v>
      </c>
      <c r="D94" s="249"/>
      <c r="E94" s="249"/>
      <c r="F94" s="272" t="s">
        <v>568</v>
      </c>
      <c r="G94" s="273"/>
      <c r="H94" s="249" t="s">
        <v>602</v>
      </c>
      <c r="I94" s="249" t="s">
        <v>603</v>
      </c>
      <c r="J94" s="249"/>
      <c r="K94" s="263"/>
    </row>
    <row r="95" s="1" customFormat="1" ht="15" customHeight="1">
      <c r="B95" s="274"/>
      <c r="C95" s="249" t="s">
        <v>604</v>
      </c>
      <c r="D95" s="249"/>
      <c r="E95" s="249"/>
      <c r="F95" s="272" t="s">
        <v>568</v>
      </c>
      <c r="G95" s="273"/>
      <c r="H95" s="249" t="s">
        <v>604</v>
      </c>
      <c r="I95" s="249" t="s">
        <v>603</v>
      </c>
      <c r="J95" s="249"/>
      <c r="K95" s="263"/>
    </row>
    <row r="96" s="1" customFormat="1" ht="15" customHeight="1">
      <c r="B96" s="274"/>
      <c r="C96" s="249" t="s">
        <v>38</v>
      </c>
      <c r="D96" s="249"/>
      <c r="E96" s="249"/>
      <c r="F96" s="272" t="s">
        <v>568</v>
      </c>
      <c r="G96" s="273"/>
      <c r="H96" s="249" t="s">
        <v>605</v>
      </c>
      <c r="I96" s="249" t="s">
        <v>603</v>
      </c>
      <c r="J96" s="249"/>
      <c r="K96" s="263"/>
    </row>
    <row r="97" s="1" customFormat="1" ht="15" customHeight="1">
      <c r="B97" s="274"/>
      <c r="C97" s="249" t="s">
        <v>48</v>
      </c>
      <c r="D97" s="249"/>
      <c r="E97" s="249"/>
      <c r="F97" s="272" t="s">
        <v>568</v>
      </c>
      <c r="G97" s="273"/>
      <c r="H97" s="249" t="s">
        <v>606</v>
      </c>
      <c r="I97" s="249" t="s">
        <v>603</v>
      </c>
      <c r="J97" s="249"/>
      <c r="K97" s="263"/>
    </row>
    <row r="98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="1" customFormat="1" ht="18.75" customHeight="1">
      <c r="B100" s="257"/>
      <c r="C100" s="257"/>
      <c r="D100" s="257"/>
      <c r="E100" s="257"/>
      <c r="F100" s="257"/>
      <c r="G100" s="257"/>
      <c r="H100" s="257"/>
      <c r="I100" s="257"/>
      <c r="J100" s="257"/>
      <c r="K100" s="257"/>
    </row>
    <row r="101" s="1" customFormat="1" ht="7.5" customHeight="1">
      <c r="B101" s="258"/>
      <c r="C101" s="259"/>
      <c r="D101" s="259"/>
      <c r="E101" s="259"/>
      <c r="F101" s="259"/>
      <c r="G101" s="259"/>
      <c r="H101" s="259"/>
      <c r="I101" s="259"/>
      <c r="J101" s="259"/>
      <c r="K101" s="260"/>
    </row>
    <row r="102" s="1" customFormat="1" ht="45" customHeight="1">
      <c r="B102" s="261"/>
      <c r="C102" s="262" t="s">
        <v>607</v>
      </c>
      <c r="D102" s="262"/>
      <c r="E102" s="262"/>
      <c r="F102" s="262"/>
      <c r="G102" s="262"/>
      <c r="H102" s="262"/>
      <c r="I102" s="262"/>
      <c r="J102" s="262"/>
      <c r="K102" s="263"/>
    </row>
    <row r="103" s="1" customFormat="1" ht="17.25" customHeight="1">
      <c r="B103" s="261"/>
      <c r="C103" s="264" t="s">
        <v>562</v>
      </c>
      <c r="D103" s="264"/>
      <c r="E103" s="264"/>
      <c r="F103" s="264" t="s">
        <v>563</v>
      </c>
      <c r="G103" s="265"/>
      <c r="H103" s="264" t="s">
        <v>54</v>
      </c>
      <c r="I103" s="264" t="s">
        <v>57</v>
      </c>
      <c r="J103" s="264" t="s">
        <v>564</v>
      </c>
      <c r="K103" s="263"/>
    </row>
    <row r="104" s="1" customFormat="1" ht="17.25" customHeight="1">
      <c r="B104" s="261"/>
      <c r="C104" s="266" t="s">
        <v>565</v>
      </c>
      <c r="D104" s="266"/>
      <c r="E104" s="266"/>
      <c r="F104" s="267" t="s">
        <v>566</v>
      </c>
      <c r="G104" s="268"/>
      <c r="H104" s="266"/>
      <c r="I104" s="266"/>
      <c r="J104" s="266" t="s">
        <v>567</v>
      </c>
      <c r="K104" s="263"/>
    </row>
    <row r="105" s="1" customFormat="1" ht="5.25" customHeight="1">
      <c r="B105" s="261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="1" customFormat="1" ht="15" customHeight="1">
      <c r="B106" s="261"/>
      <c r="C106" s="249" t="s">
        <v>53</v>
      </c>
      <c r="D106" s="271"/>
      <c r="E106" s="271"/>
      <c r="F106" s="272" t="s">
        <v>568</v>
      </c>
      <c r="G106" s="249"/>
      <c r="H106" s="249" t="s">
        <v>608</v>
      </c>
      <c r="I106" s="249" t="s">
        <v>570</v>
      </c>
      <c r="J106" s="249">
        <v>20</v>
      </c>
      <c r="K106" s="263"/>
    </row>
    <row r="107" s="1" customFormat="1" ht="15" customHeight="1">
      <c r="B107" s="261"/>
      <c r="C107" s="249" t="s">
        <v>571</v>
      </c>
      <c r="D107" s="249"/>
      <c r="E107" s="249"/>
      <c r="F107" s="272" t="s">
        <v>568</v>
      </c>
      <c r="G107" s="249"/>
      <c r="H107" s="249" t="s">
        <v>608</v>
      </c>
      <c r="I107" s="249" t="s">
        <v>570</v>
      </c>
      <c r="J107" s="249">
        <v>120</v>
      </c>
      <c r="K107" s="263"/>
    </row>
    <row r="108" s="1" customFormat="1" ht="15" customHeight="1">
      <c r="B108" s="274"/>
      <c r="C108" s="249" t="s">
        <v>573</v>
      </c>
      <c r="D108" s="249"/>
      <c r="E108" s="249"/>
      <c r="F108" s="272" t="s">
        <v>574</v>
      </c>
      <c r="G108" s="249"/>
      <c r="H108" s="249" t="s">
        <v>608</v>
      </c>
      <c r="I108" s="249" t="s">
        <v>570</v>
      </c>
      <c r="J108" s="249">
        <v>50</v>
      </c>
      <c r="K108" s="263"/>
    </row>
    <row r="109" s="1" customFormat="1" ht="15" customHeight="1">
      <c r="B109" s="274"/>
      <c r="C109" s="249" t="s">
        <v>576</v>
      </c>
      <c r="D109" s="249"/>
      <c r="E109" s="249"/>
      <c r="F109" s="272" t="s">
        <v>568</v>
      </c>
      <c r="G109" s="249"/>
      <c r="H109" s="249" t="s">
        <v>608</v>
      </c>
      <c r="I109" s="249" t="s">
        <v>578</v>
      </c>
      <c r="J109" s="249"/>
      <c r="K109" s="263"/>
    </row>
    <row r="110" s="1" customFormat="1" ht="15" customHeight="1">
      <c r="B110" s="274"/>
      <c r="C110" s="249" t="s">
        <v>587</v>
      </c>
      <c r="D110" s="249"/>
      <c r="E110" s="249"/>
      <c r="F110" s="272" t="s">
        <v>574</v>
      </c>
      <c r="G110" s="249"/>
      <c r="H110" s="249" t="s">
        <v>608</v>
      </c>
      <c r="I110" s="249" t="s">
        <v>570</v>
      </c>
      <c r="J110" s="249">
        <v>50</v>
      </c>
      <c r="K110" s="263"/>
    </row>
    <row r="111" s="1" customFormat="1" ht="15" customHeight="1">
      <c r="B111" s="274"/>
      <c r="C111" s="249" t="s">
        <v>595</v>
      </c>
      <c r="D111" s="249"/>
      <c r="E111" s="249"/>
      <c r="F111" s="272" t="s">
        <v>574</v>
      </c>
      <c r="G111" s="249"/>
      <c r="H111" s="249" t="s">
        <v>608</v>
      </c>
      <c r="I111" s="249" t="s">
        <v>570</v>
      </c>
      <c r="J111" s="249">
        <v>50</v>
      </c>
      <c r="K111" s="263"/>
    </row>
    <row r="112" s="1" customFormat="1" ht="15" customHeight="1">
      <c r="B112" s="274"/>
      <c r="C112" s="249" t="s">
        <v>593</v>
      </c>
      <c r="D112" s="249"/>
      <c r="E112" s="249"/>
      <c r="F112" s="272" t="s">
        <v>574</v>
      </c>
      <c r="G112" s="249"/>
      <c r="H112" s="249" t="s">
        <v>608</v>
      </c>
      <c r="I112" s="249" t="s">
        <v>570</v>
      </c>
      <c r="J112" s="249">
        <v>50</v>
      </c>
      <c r="K112" s="263"/>
    </row>
    <row r="113" s="1" customFormat="1" ht="15" customHeight="1">
      <c r="B113" s="274"/>
      <c r="C113" s="249" t="s">
        <v>53</v>
      </c>
      <c r="D113" s="249"/>
      <c r="E113" s="249"/>
      <c r="F113" s="272" t="s">
        <v>568</v>
      </c>
      <c r="G113" s="249"/>
      <c r="H113" s="249" t="s">
        <v>609</v>
      </c>
      <c r="I113" s="249" t="s">
        <v>570</v>
      </c>
      <c r="J113" s="249">
        <v>20</v>
      </c>
      <c r="K113" s="263"/>
    </row>
    <row r="114" s="1" customFormat="1" ht="15" customHeight="1">
      <c r="B114" s="274"/>
      <c r="C114" s="249" t="s">
        <v>610</v>
      </c>
      <c r="D114" s="249"/>
      <c r="E114" s="249"/>
      <c r="F114" s="272" t="s">
        <v>568</v>
      </c>
      <c r="G114" s="249"/>
      <c r="H114" s="249" t="s">
        <v>611</v>
      </c>
      <c r="I114" s="249" t="s">
        <v>570</v>
      </c>
      <c r="J114" s="249">
        <v>120</v>
      </c>
      <c r="K114" s="263"/>
    </row>
    <row r="115" s="1" customFormat="1" ht="15" customHeight="1">
      <c r="B115" s="274"/>
      <c r="C115" s="249" t="s">
        <v>38</v>
      </c>
      <c r="D115" s="249"/>
      <c r="E115" s="249"/>
      <c r="F115" s="272" t="s">
        <v>568</v>
      </c>
      <c r="G115" s="249"/>
      <c r="H115" s="249" t="s">
        <v>612</v>
      </c>
      <c r="I115" s="249" t="s">
        <v>603</v>
      </c>
      <c r="J115" s="249"/>
      <c r="K115" s="263"/>
    </row>
    <row r="116" s="1" customFormat="1" ht="15" customHeight="1">
      <c r="B116" s="274"/>
      <c r="C116" s="249" t="s">
        <v>48</v>
      </c>
      <c r="D116" s="249"/>
      <c r="E116" s="249"/>
      <c r="F116" s="272" t="s">
        <v>568</v>
      </c>
      <c r="G116" s="249"/>
      <c r="H116" s="249" t="s">
        <v>613</v>
      </c>
      <c r="I116" s="249" t="s">
        <v>603</v>
      </c>
      <c r="J116" s="249"/>
      <c r="K116" s="263"/>
    </row>
    <row r="117" s="1" customFormat="1" ht="15" customHeight="1">
      <c r="B117" s="274"/>
      <c r="C117" s="249" t="s">
        <v>57</v>
      </c>
      <c r="D117" s="249"/>
      <c r="E117" s="249"/>
      <c r="F117" s="272" t="s">
        <v>568</v>
      </c>
      <c r="G117" s="249"/>
      <c r="H117" s="249" t="s">
        <v>614</v>
      </c>
      <c r="I117" s="249" t="s">
        <v>615</v>
      </c>
      <c r="J117" s="249"/>
      <c r="K117" s="263"/>
    </row>
    <row r="118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="1" customFormat="1" ht="18.75" customHeight="1"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</row>
    <row r="12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="1" customFormat="1" ht="45" customHeight="1">
      <c r="B122" s="290"/>
      <c r="C122" s="240" t="s">
        <v>616</v>
      </c>
      <c r="D122" s="240"/>
      <c r="E122" s="240"/>
      <c r="F122" s="240"/>
      <c r="G122" s="240"/>
      <c r="H122" s="240"/>
      <c r="I122" s="240"/>
      <c r="J122" s="240"/>
      <c r="K122" s="291"/>
    </row>
    <row r="123" s="1" customFormat="1" ht="17.25" customHeight="1">
      <c r="B123" s="292"/>
      <c r="C123" s="264" t="s">
        <v>562</v>
      </c>
      <c r="D123" s="264"/>
      <c r="E123" s="264"/>
      <c r="F123" s="264" t="s">
        <v>563</v>
      </c>
      <c r="G123" s="265"/>
      <c r="H123" s="264" t="s">
        <v>54</v>
      </c>
      <c r="I123" s="264" t="s">
        <v>57</v>
      </c>
      <c r="J123" s="264" t="s">
        <v>564</v>
      </c>
      <c r="K123" s="293"/>
    </row>
    <row r="124" s="1" customFormat="1" ht="17.25" customHeight="1">
      <c r="B124" s="292"/>
      <c r="C124" s="266" t="s">
        <v>565</v>
      </c>
      <c r="D124" s="266"/>
      <c r="E124" s="266"/>
      <c r="F124" s="267" t="s">
        <v>566</v>
      </c>
      <c r="G124" s="268"/>
      <c r="H124" s="266"/>
      <c r="I124" s="266"/>
      <c r="J124" s="266" t="s">
        <v>567</v>
      </c>
      <c r="K124" s="293"/>
    </row>
    <row r="125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="1" customFormat="1" ht="15" customHeight="1">
      <c r="B126" s="294"/>
      <c r="C126" s="249" t="s">
        <v>571</v>
      </c>
      <c r="D126" s="271"/>
      <c r="E126" s="271"/>
      <c r="F126" s="272" t="s">
        <v>568</v>
      </c>
      <c r="G126" s="249"/>
      <c r="H126" s="249" t="s">
        <v>608</v>
      </c>
      <c r="I126" s="249" t="s">
        <v>570</v>
      </c>
      <c r="J126" s="249">
        <v>120</v>
      </c>
      <c r="K126" s="297"/>
    </row>
    <row r="127" s="1" customFormat="1" ht="15" customHeight="1">
      <c r="B127" s="294"/>
      <c r="C127" s="249" t="s">
        <v>617</v>
      </c>
      <c r="D127" s="249"/>
      <c r="E127" s="249"/>
      <c r="F127" s="272" t="s">
        <v>568</v>
      </c>
      <c r="G127" s="249"/>
      <c r="H127" s="249" t="s">
        <v>618</v>
      </c>
      <c r="I127" s="249" t="s">
        <v>570</v>
      </c>
      <c r="J127" s="249" t="s">
        <v>619</v>
      </c>
      <c r="K127" s="297"/>
    </row>
    <row r="128" s="1" customFormat="1" ht="15" customHeight="1">
      <c r="B128" s="294"/>
      <c r="C128" s="249" t="s">
        <v>516</v>
      </c>
      <c r="D128" s="249"/>
      <c r="E128" s="249"/>
      <c r="F128" s="272" t="s">
        <v>568</v>
      </c>
      <c r="G128" s="249"/>
      <c r="H128" s="249" t="s">
        <v>620</v>
      </c>
      <c r="I128" s="249" t="s">
        <v>570</v>
      </c>
      <c r="J128" s="249" t="s">
        <v>619</v>
      </c>
      <c r="K128" s="297"/>
    </row>
    <row r="129" s="1" customFormat="1" ht="15" customHeight="1">
      <c r="B129" s="294"/>
      <c r="C129" s="249" t="s">
        <v>579</v>
      </c>
      <c r="D129" s="249"/>
      <c r="E129" s="249"/>
      <c r="F129" s="272" t="s">
        <v>574</v>
      </c>
      <c r="G129" s="249"/>
      <c r="H129" s="249" t="s">
        <v>580</v>
      </c>
      <c r="I129" s="249" t="s">
        <v>570</v>
      </c>
      <c r="J129" s="249">
        <v>15</v>
      </c>
      <c r="K129" s="297"/>
    </row>
    <row r="130" s="1" customFormat="1" ht="15" customHeight="1">
      <c r="B130" s="294"/>
      <c r="C130" s="275" t="s">
        <v>581</v>
      </c>
      <c r="D130" s="275"/>
      <c r="E130" s="275"/>
      <c r="F130" s="276" t="s">
        <v>574</v>
      </c>
      <c r="G130" s="275"/>
      <c r="H130" s="275" t="s">
        <v>582</v>
      </c>
      <c r="I130" s="275" t="s">
        <v>570</v>
      </c>
      <c r="J130" s="275">
        <v>15</v>
      </c>
      <c r="K130" s="297"/>
    </row>
    <row r="131" s="1" customFormat="1" ht="15" customHeight="1">
      <c r="B131" s="294"/>
      <c r="C131" s="275" t="s">
        <v>583</v>
      </c>
      <c r="D131" s="275"/>
      <c r="E131" s="275"/>
      <c r="F131" s="276" t="s">
        <v>574</v>
      </c>
      <c r="G131" s="275"/>
      <c r="H131" s="275" t="s">
        <v>584</v>
      </c>
      <c r="I131" s="275" t="s">
        <v>570</v>
      </c>
      <c r="J131" s="275">
        <v>20</v>
      </c>
      <c r="K131" s="297"/>
    </row>
    <row r="132" s="1" customFormat="1" ht="15" customHeight="1">
      <c r="B132" s="294"/>
      <c r="C132" s="275" t="s">
        <v>585</v>
      </c>
      <c r="D132" s="275"/>
      <c r="E132" s="275"/>
      <c r="F132" s="276" t="s">
        <v>574</v>
      </c>
      <c r="G132" s="275"/>
      <c r="H132" s="275" t="s">
        <v>586</v>
      </c>
      <c r="I132" s="275" t="s">
        <v>570</v>
      </c>
      <c r="J132" s="275">
        <v>20</v>
      </c>
      <c r="K132" s="297"/>
    </row>
    <row r="133" s="1" customFormat="1" ht="15" customHeight="1">
      <c r="B133" s="294"/>
      <c r="C133" s="249" t="s">
        <v>573</v>
      </c>
      <c r="D133" s="249"/>
      <c r="E133" s="249"/>
      <c r="F133" s="272" t="s">
        <v>574</v>
      </c>
      <c r="G133" s="249"/>
      <c r="H133" s="249" t="s">
        <v>608</v>
      </c>
      <c r="I133" s="249" t="s">
        <v>570</v>
      </c>
      <c r="J133" s="249">
        <v>50</v>
      </c>
      <c r="K133" s="297"/>
    </row>
    <row r="134" s="1" customFormat="1" ht="15" customHeight="1">
      <c r="B134" s="294"/>
      <c r="C134" s="249" t="s">
        <v>587</v>
      </c>
      <c r="D134" s="249"/>
      <c r="E134" s="249"/>
      <c r="F134" s="272" t="s">
        <v>574</v>
      </c>
      <c r="G134" s="249"/>
      <c r="H134" s="249" t="s">
        <v>608</v>
      </c>
      <c r="I134" s="249" t="s">
        <v>570</v>
      </c>
      <c r="J134" s="249">
        <v>50</v>
      </c>
      <c r="K134" s="297"/>
    </row>
    <row r="135" s="1" customFormat="1" ht="15" customHeight="1">
      <c r="B135" s="294"/>
      <c r="C135" s="249" t="s">
        <v>593</v>
      </c>
      <c r="D135" s="249"/>
      <c r="E135" s="249"/>
      <c r="F135" s="272" t="s">
        <v>574</v>
      </c>
      <c r="G135" s="249"/>
      <c r="H135" s="249" t="s">
        <v>608</v>
      </c>
      <c r="I135" s="249" t="s">
        <v>570</v>
      </c>
      <c r="J135" s="249">
        <v>50</v>
      </c>
      <c r="K135" s="297"/>
    </row>
    <row r="136" s="1" customFormat="1" ht="15" customHeight="1">
      <c r="B136" s="294"/>
      <c r="C136" s="249" t="s">
        <v>595</v>
      </c>
      <c r="D136" s="249"/>
      <c r="E136" s="249"/>
      <c r="F136" s="272" t="s">
        <v>574</v>
      </c>
      <c r="G136" s="249"/>
      <c r="H136" s="249" t="s">
        <v>608</v>
      </c>
      <c r="I136" s="249" t="s">
        <v>570</v>
      </c>
      <c r="J136" s="249">
        <v>50</v>
      </c>
      <c r="K136" s="297"/>
    </row>
    <row r="137" s="1" customFormat="1" ht="15" customHeight="1">
      <c r="B137" s="294"/>
      <c r="C137" s="249" t="s">
        <v>596</v>
      </c>
      <c r="D137" s="249"/>
      <c r="E137" s="249"/>
      <c r="F137" s="272" t="s">
        <v>574</v>
      </c>
      <c r="G137" s="249"/>
      <c r="H137" s="249" t="s">
        <v>621</v>
      </c>
      <c r="I137" s="249" t="s">
        <v>570</v>
      </c>
      <c r="J137" s="249">
        <v>255</v>
      </c>
      <c r="K137" s="297"/>
    </row>
    <row r="138" s="1" customFormat="1" ht="15" customHeight="1">
      <c r="B138" s="294"/>
      <c r="C138" s="249" t="s">
        <v>598</v>
      </c>
      <c r="D138" s="249"/>
      <c r="E138" s="249"/>
      <c r="F138" s="272" t="s">
        <v>568</v>
      </c>
      <c r="G138" s="249"/>
      <c r="H138" s="249" t="s">
        <v>622</v>
      </c>
      <c r="I138" s="249" t="s">
        <v>600</v>
      </c>
      <c r="J138" s="249"/>
      <c r="K138" s="297"/>
    </row>
    <row r="139" s="1" customFormat="1" ht="15" customHeight="1">
      <c r="B139" s="294"/>
      <c r="C139" s="249" t="s">
        <v>601</v>
      </c>
      <c r="D139" s="249"/>
      <c r="E139" s="249"/>
      <c r="F139" s="272" t="s">
        <v>568</v>
      </c>
      <c r="G139" s="249"/>
      <c r="H139" s="249" t="s">
        <v>623</v>
      </c>
      <c r="I139" s="249" t="s">
        <v>603</v>
      </c>
      <c r="J139" s="249"/>
      <c r="K139" s="297"/>
    </row>
    <row r="140" s="1" customFormat="1" ht="15" customHeight="1">
      <c r="B140" s="294"/>
      <c r="C140" s="249" t="s">
        <v>604</v>
      </c>
      <c r="D140" s="249"/>
      <c r="E140" s="249"/>
      <c r="F140" s="272" t="s">
        <v>568</v>
      </c>
      <c r="G140" s="249"/>
      <c r="H140" s="249" t="s">
        <v>604</v>
      </c>
      <c r="I140" s="249" t="s">
        <v>603</v>
      </c>
      <c r="J140" s="249"/>
      <c r="K140" s="297"/>
    </row>
    <row r="141" s="1" customFormat="1" ht="15" customHeight="1">
      <c r="B141" s="294"/>
      <c r="C141" s="249" t="s">
        <v>38</v>
      </c>
      <c r="D141" s="249"/>
      <c r="E141" s="249"/>
      <c r="F141" s="272" t="s">
        <v>568</v>
      </c>
      <c r="G141" s="249"/>
      <c r="H141" s="249" t="s">
        <v>624</v>
      </c>
      <c r="I141" s="249" t="s">
        <v>603</v>
      </c>
      <c r="J141" s="249"/>
      <c r="K141" s="297"/>
    </row>
    <row r="142" s="1" customFormat="1" ht="15" customHeight="1">
      <c r="B142" s="294"/>
      <c r="C142" s="249" t="s">
        <v>625</v>
      </c>
      <c r="D142" s="249"/>
      <c r="E142" s="249"/>
      <c r="F142" s="272" t="s">
        <v>568</v>
      </c>
      <c r="G142" s="249"/>
      <c r="H142" s="249" t="s">
        <v>626</v>
      </c>
      <c r="I142" s="249" t="s">
        <v>603</v>
      </c>
      <c r="J142" s="249"/>
      <c r="K142" s="297"/>
    </row>
    <row r="143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="1" customFormat="1" ht="18.75" customHeight="1">
      <c r="B145" s="257"/>
      <c r="C145" s="257"/>
      <c r="D145" s="257"/>
      <c r="E145" s="257"/>
      <c r="F145" s="257"/>
      <c r="G145" s="257"/>
      <c r="H145" s="257"/>
      <c r="I145" s="257"/>
      <c r="J145" s="257"/>
      <c r="K145" s="257"/>
    </row>
    <row r="146" s="1" customFormat="1" ht="7.5" customHeight="1">
      <c r="B146" s="258"/>
      <c r="C146" s="259"/>
      <c r="D146" s="259"/>
      <c r="E146" s="259"/>
      <c r="F146" s="259"/>
      <c r="G146" s="259"/>
      <c r="H146" s="259"/>
      <c r="I146" s="259"/>
      <c r="J146" s="259"/>
      <c r="K146" s="260"/>
    </row>
    <row r="147" s="1" customFormat="1" ht="45" customHeight="1">
      <c r="B147" s="261"/>
      <c r="C147" s="262" t="s">
        <v>627</v>
      </c>
      <c r="D147" s="262"/>
      <c r="E147" s="262"/>
      <c r="F147" s="262"/>
      <c r="G147" s="262"/>
      <c r="H147" s="262"/>
      <c r="I147" s="262"/>
      <c r="J147" s="262"/>
      <c r="K147" s="263"/>
    </row>
    <row r="148" s="1" customFormat="1" ht="17.25" customHeight="1">
      <c r="B148" s="261"/>
      <c r="C148" s="264" t="s">
        <v>562</v>
      </c>
      <c r="D148" s="264"/>
      <c r="E148" s="264"/>
      <c r="F148" s="264" t="s">
        <v>563</v>
      </c>
      <c r="G148" s="265"/>
      <c r="H148" s="264" t="s">
        <v>54</v>
      </c>
      <c r="I148" s="264" t="s">
        <v>57</v>
      </c>
      <c r="J148" s="264" t="s">
        <v>564</v>
      </c>
      <c r="K148" s="263"/>
    </row>
    <row r="149" s="1" customFormat="1" ht="17.25" customHeight="1">
      <c r="B149" s="261"/>
      <c r="C149" s="266" t="s">
        <v>565</v>
      </c>
      <c r="D149" s="266"/>
      <c r="E149" s="266"/>
      <c r="F149" s="267" t="s">
        <v>566</v>
      </c>
      <c r="G149" s="268"/>
      <c r="H149" s="266"/>
      <c r="I149" s="266"/>
      <c r="J149" s="266" t="s">
        <v>567</v>
      </c>
      <c r="K149" s="263"/>
    </row>
    <row r="150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="1" customFormat="1" ht="15" customHeight="1">
      <c r="B151" s="274"/>
      <c r="C151" s="301" t="s">
        <v>571</v>
      </c>
      <c r="D151" s="249"/>
      <c r="E151" s="249"/>
      <c r="F151" s="302" t="s">
        <v>568</v>
      </c>
      <c r="G151" s="249"/>
      <c r="H151" s="301" t="s">
        <v>608</v>
      </c>
      <c r="I151" s="301" t="s">
        <v>570</v>
      </c>
      <c r="J151" s="301">
        <v>120</v>
      </c>
      <c r="K151" s="297"/>
    </row>
    <row r="152" s="1" customFormat="1" ht="15" customHeight="1">
      <c r="B152" s="274"/>
      <c r="C152" s="301" t="s">
        <v>617</v>
      </c>
      <c r="D152" s="249"/>
      <c r="E152" s="249"/>
      <c r="F152" s="302" t="s">
        <v>568</v>
      </c>
      <c r="G152" s="249"/>
      <c r="H152" s="301" t="s">
        <v>628</v>
      </c>
      <c r="I152" s="301" t="s">
        <v>570</v>
      </c>
      <c r="J152" s="301" t="s">
        <v>619</v>
      </c>
      <c r="K152" s="297"/>
    </row>
    <row r="153" s="1" customFormat="1" ht="15" customHeight="1">
      <c r="B153" s="274"/>
      <c r="C153" s="301" t="s">
        <v>516</v>
      </c>
      <c r="D153" s="249"/>
      <c r="E153" s="249"/>
      <c r="F153" s="302" t="s">
        <v>568</v>
      </c>
      <c r="G153" s="249"/>
      <c r="H153" s="301" t="s">
        <v>629</v>
      </c>
      <c r="I153" s="301" t="s">
        <v>570</v>
      </c>
      <c r="J153" s="301" t="s">
        <v>619</v>
      </c>
      <c r="K153" s="297"/>
    </row>
    <row r="154" s="1" customFormat="1" ht="15" customHeight="1">
      <c r="B154" s="274"/>
      <c r="C154" s="301" t="s">
        <v>573</v>
      </c>
      <c r="D154" s="249"/>
      <c r="E154" s="249"/>
      <c r="F154" s="302" t="s">
        <v>574</v>
      </c>
      <c r="G154" s="249"/>
      <c r="H154" s="301" t="s">
        <v>608</v>
      </c>
      <c r="I154" s="301" t="s">
        <v>570</v>
      </c>
      <c r="J154" s="301">
        <v>50</v>
      </c>
      <c r="K154" s="297"/>
    </row>
    <row r="155" s="1" customFormat="1" ht="15" customHeight="1">
      <c r="B155" s="274"/>
      <c r="C155" s="301" t="s">
        <v>576</v>
      </c>
      <c r="D155" s="249"/>
      <c r="E155" s="249"/>
      <c r="F155" s="302" t="s">
        <v>568</v>
      </c>
      <c r="G155" s="249"/>
      <c r="H155" s="301" t="s">
        <v>608</v>
      </c>
      <c r="I155" s="301" t="s">
        <v>578</v>
      </c>
      <c r="J155" s="301"/>
      <c r="K155" s="297"/>
    </row>
    <row r="156" s="1" customFormat="1" ht="15" customHeight="1">
      <c r="B156" s="274"/>
      <c r="C156" s="301" t="s">
        <v>587</v>
      </c>
      <c r="D156" s="249"/>
      <c r="E156" s="249"/>
      <c r="F156" s="302" t="s">
        <v>574</v>
      </c>
      <c r="G156" s="249"/>
      <c r="H156" s="301" t="s">
        <v>608</v>
      </c>
      <c r="I156" s="301" t="s">
        <v>570</v>
      </c>
      <c r="J156" s="301">
        <v>50</v>
      </c>
      <c r="K156" s="297"/>
    </row>
    <row r="157" s="1" customFormat="1" ht="15" customHeight="1">
      <c r="B157" s="274"/>
      <c r="C157" s="301" t="s">
        <v>595</v>
      </c>
      <c r="D157" s="249"/>
      <c r="E157" s="249"/>
      <c r="F157" s="302" t="s">
        <v>574</v>
      </c>
      <c r="G157" s="249"/>
      <c r="H157" s="301" t="s">
        <v>608</v>
      </c>
      <c r="I157" s="301" t="s">
        <v>570</v>
      </c>
      <c r="J157" s="301">
        <v>50</v>
      </c>
      <c r="K157" s="297"/>
    </row>
    <row r="158" s="1" customFormat="1" ht="15" customHeight="1">
      <c r="B158" s="274"/>
      <c r="C158" s="301" t="s">
        <v>593</v>
      </c>
      <c r="D158" s="249"/>
      <c r="E158" s="249"/>
      <c r="F158" s="302" t="s">
        <v>574</v>
      </c>
      <c r="G158" s="249"/>
      <c r="H158" s="301" t="s">
        <v>608</v>
      </c>
      <c r="I158" s="301" t="s">
        <v>570</v>
      </c>
      <c r="J158" s="301">
        <v>50</v>
      </c>
      <c r="K158" s="297"/>
    </row>
    <row r="159" s="1" customFormat="1" ht="15" customHeight="1">
      <c r="B159" s="274"/>
      <c r="C159" s="301" t="s">
        <v>93</v>
      </c>
      <c r="D159" s="249"/>
      <c r="E159" s="249"/>
      <c r="F159" s="302" t="s">
        <v>568</v>
      </c>
      <c r="G159" s="249"/>
      <c r="H159" s="301" t="s">
        <v>630</v>
      </c>
      <c r="I159" s="301" t="s">
        <v>570</v>
      </c>
      <c r="J159" s="301" t="s">
        <v>631</v>
      </c>
      <c r="K159" s="297"/>
    </row>
    <row r="160" s="1" customFormat="1" ht="15" customHeight="1">
      <c r="B160" s="274"/>
      <c r="C160" s="301" t="s">
        <v>632</v>
      </c>
      <c r="D160" s="249"/>
      <c r="E160" s="249"/>
      <c r="F160" s="302" t="s">
        <v>568</v>
      </c>
      <c r="G160" s="249"/>
      <c r="H160" s="301" t="s">
        <v>633</v>
      </c>
      <c r="I160" s="301" t="s">
        <v>603</v>
      </c>
      <c r="J160" s="301"/>
      <c r="K160" s="297"/>
    </row>
    <row r="161" s="1" customFormat="1" ht="15" customHeight="1">
      <c r="B161" s="303"/>
      <c r="C161" s="304"/>
      <c r="D161" s="304"/>
      <c r="E161" s="304"/>
      <c r="F161" s="304"/>
      <c r="G161" s="304"/>
      <c r="H161" s="304"/>
      <c r="I161" s="304"/>
      <c r="J161" s="304"/>
      <c r="K161" s="305"/>
    </row>
    <row r="162" s="1" customFormat="1" ht="18.75" customHeight="1">
      <c r="B162" s="285"/>
      <c r="C162" s="295"/>
      <c r="D162" s="295"/>
      <c r="E162" s="295"/>
      <c r="F162" s="306"/>
      <c r="G162" s="295"/>
      <c r="H162" s="295"/>
      <c r="I162" s="295"/>
      <c r="J162" s="295"/>
      <c r="K162" s="285"/>
    </row>
    <row r="163" s="1" customFormat="1" ht="18.75" customHeight="1">
      <c r="B163" s="285"/>
      <c r="C163" s="295"/>
      <c r="D163" s="295"/>
      <c r="E163" s="295"/>
      <c r="F163" s="306"/>
      <c r="G163" s="295"/>
      <c r="H163" s="295"/>
      <c r="I163" s="295"/>
      <c r="J163" s="295"/>
      <c r="K163" s="285"/>
    </row>
    <row r="164" s="1" customFormat="1" ht="18.75" customHeight="1">
      <c r="B164" s="285"/>
      <c r="C164" s="295"/>
      <c r="D164" s="295"/>
      <c r="E164" s="295"/>
      <c r="F164" s="306"/>
      <c r="G164" s="295"/>
      <c r="H164" s="295"/>
      <c r="I164" s="295"/>
      <c r="J164" s="295"/>
      <c r="K164" s="285"/>
    </row>
    <row r="165" s="1" customFormat="1" ht="18.75" customHeight="1">
      <c r="B165" s="285"/>
      <c r="C165" s="295"/>
      <c r="D165" s="295"/>
      <c r="E165" s="295"/>
      <c r="F165" s="306"/>
      <c r="G165" s="295"/>
      <c r="H165" s="295"/>
      <c r="I165" s="295"/>
      <c r="J165" s="295"/>
      <c r="K165" s="285"/>
    </row>
    <row r="166" s="1" customFormat="1" ht="18.75" customHeight="1">
      <c r="B166" s="285"/>
      <c r="C166" s="295"/>
      <c r="D166" s="295"/>
      <c r="E166" s="295"/>
      <c r="F166" s="306"/>
      <c r="G166" s="295"/>
      <c r="H166" s="295"/>
      <c r="I166" s="295"/>
      <c r="J166" s="295"/>
      <c r="K166" s="285"/>
    </row>
    <row r="167" s="1" customFormat="1" ht="18.75" customHeight="1">
      <c r="B167" s="285"/>
      <c r="C167" s="295"/>
      <c r="D167" s="295"/>
      <c r="E167" s="295"/>
      <c r="F167" s="306"/>
      <c r="G167" s="295"/>
      <c r="H167" s="295"/>
      <c r="I167" s="295"/>
      <c r="J167" s="295"/>
      <c r="K167" s="285"/>
    </row>
    <row r="168" s="1" customFormat="1" ht="18.75" customHeight="1">
      <c r="B168" s="285"/>
      <c r="C168" s="295"/>
      <c r="D168" s="295"/>
      <c r="E168" s="295"/>
      <c r="F168" s="306"/>
      <c r="G168" s="295"/>
      <c r="H168" s="295"/>
      <c r="I168" s="295"/>
      <c r="J168" s="295"/>
      <c r="K168" s="285"/>
    </row>
    <row r="169" s="1" customFormat="1" ht="18.75" customHeight="1">
      <c r="B169" s="257"/>
      <c r="C169" s="257"/>
      <c r="D169" s="257"/>
      <c r="E169" s="257"/>
      <c r="F169" s="257"/>
      <c r="G169" s="257"/>
      <c r="H169" s="257"/>
      <c r="I169" s="257"/>
      <c r="J169" s="257"/>
      <c r="K169" s="257"/>
    </row>
    <row r="170" s="1" customFormat="1" ht="7.5" customHeight="1">
      <c r="B170" s="236"/>
      <c r="C170" s="237"/>
      <c r="D170" s="237"/>
      <c r="E170" s="237"/>
      <c r="F170" s="237"/>
      <c r="G170" s="237"/>
      <c r="H170" s="237"/>
      <c r="I170" s="237"/>
      <c r="J170" s="237"/>
      <c r="K170" s="238"/>
    </row>
    <row r="171" s="1" customFormat="1" ht="45" customHeight="1">
      <c r="B171" s="239"/>
      <c r="C171" s="240" t="s">
        <v>634</v>
      </c>
      <c r="D171" s="240"/>
      <c r="E171" s="240"/>
      <c r="F171" s="240"/>
      <c r="G171" s="240"/>
      <c r="H171" s="240"/>
      <c r="I171" s="240"/>
      <c r="J171" s="240"/>
      <c r="K171" s="241"/>
    </row>
    <row r="172" s="1" customFormat="1" ht="17.25" customHeight="1">
      <c r="B172" s="239"/>
      <c r="C172" s="264" t="s">
        <v>562</v>
      </c>
      <c r="D172" s="264"/>
      <c r="E172" s="264"/>
      <c r="F172" s="264" t="s">
        <v>563</v>
      </c>
      <c r="G172" s="307"/>
      <c r="H172" s="308" t="s">
        <v>54</v>
      </c>
      <c r="I172" s="308" t="s">
        <v>57</v>
      </c>
      <c r="J172" s="264" t="s">
        <v>564</v>
      </c>
      <c r="K172" s="241"/>
    </row>
    <row r="173" s="1" customFormat="1" ht="17.25" customHeight="1">
      <c r="B173" s="242"/>
      <c r="C173" s="266" t="s">
        <v>565</v>
      </c>
      <c r="D173" s="266"/>
      <c r="E173" s="266"/>
      <c r="F173" s="267" t="s">
        <v>566</v>
      </c>
      <c r="G173" s="309"/>
      <c r="H173" s="310"/>
      <c r="I173" s="310"/>
      <c r="J173" s="266" t="s">
        <v>567</v>
      </c>
      <c r="K173" s="244"/>
    </row>
    <row r="174" s="1" customFormat="1" ht="5.25" customHeight="1">
      <c r="B174" s="274"/>
      <c r="C174" s="269"/>
      <c r="D174" s="269"/>
      <c r="E174" s="269"/>
      <c r="F174" s="269"/>
      <c r="G174" s="270"/>
      <c r="H174" s="269"/>
      <c r="I174" s="269"/>
      <c r="J174" s="269"/>
      <c r="K174" s="297"/>
    </row>
    <row r="175" s="1" customFormat="1" ht="15" customHeight="1">
      <c r="B175" s="274"/>
      <c r="C175" s="249" t="s">
        <v>571</v>
      </c>
      <c r="D175" s="249"/>
      <c r="E175" s="249"/>
      <c r="F175" s="272" t="s">
        <v>568</v>
      </c>
      <c r="G175" s="249"/>
      <c r="H175" s="249" t="s">
        <v>608</v>
      </c>
      <c r="I175" s="249" t="s">
        <v>570</v>
      </c>
      <c r="J175" s="249">
        <v>120</v>
      </c>
      <c r="K175" s="297"/>
    </row>
    <row r="176" s="1" customFormat="1" ht="15" customHeight="1">
      <c r="B176" s="274"/>
      <c r="C176" s="249" t="s">
        <v>617</v>
      </c>
      <c r="D176" s="249"/>
      <c r="E176" s="249"/>
      <c r="F176" s="272" t="s">
        <v>568</v>
      </c>
      <c r="G176" s="249"/>
      <c r="H176" s="249" t="s">
        <v>618</v>
      </c>
      <c r="I176" s="249" t="s">
        <v>570</v>
      </c>
      <c r="J176" s="249" t="s">
        <v>619</v>
      </c>
      <c r="K176" s="297"/>
    </row>
    <row r="177" s="1" customFormat="1" ht="15" customHeight="1">
      <c r="B177" s="274"/>
      <c r="C177" s="249" t="s">
        <v>516</v>
      </c>
      <c r="D177" s="249"/>
      <c r="E177" s="249"/>
      <c r="F177" s="272" t="s">
        <v>568</v>
      </c>
      <c r="G177" s="249"/>
      <c r="H177" s="249" t="s">
        <v>635</v>
      </c>
      <c r="I177" s="249" t="s">
        <v>570</v>
      </c>
      <c r="J177" s="249" t="s">
        <v>619</v>
      </c>
      <c r="K177" s="297"/>
    </row>
    <row r="178" s="1" customFormat="1" ht="15" customHeight="1">
      <c r="B178" s="274"/>
      <c r="C178" s="249" t="s">
        <v>573</v>
      </c>
      <c r="D178" s="249"/>
      <c r="E178" s="249"/>
      <c r="F178" s="272" t="s">
        <v>574</v>
      </c>
      <c r="G178" s="249"/>
      <c r="H178" s="249" t="s">
        <v>635</v>
      </c>
      <c r="I178" s="249" t="s">
        <v>570</v>
      </c>
      <c r="J178" s="249">
        <v>50</v>
      </c>
      <c r="K178" s="297"/>
    </row>
    <row r="179" s="1" customFormat="1" ht="15" customHeight="1">
      <c r="B179" s="274"/>
      <c r="C179" s="249" t="s">
        <v>576</v>
      </c>
      <c r="D179" s="249"/>
      <c r="E179" s="249"/>
      <c r="F179" s="272" t="s">
        <v>568</v>
      </c>
      <c r="G179" s="249"/>
      <c r="H179" s="249" t="s">
        <v>635</v>
      </c>
      <c r="I179" s="249" t="s">
        <v>578</v>
      </c>
      <c r="J179" s="249"/>
      <c r="K179" s="297"/>
    </row>
    <row r="180" s="1" customFormat="1" ht="15" customHeight="1">
      <c r="B180" s="274"/>
      <c r="C180" s="249" t="s">
        <v>587</v>
      </c>
      <c r="D180" s="249"/>
      <c r="E180" s="249"/>
      <c r="F180" s="272" t="s">
        <v>574</v>
      </c>
      <c r="G180" s="249"/>
      <c r="H180" s="249" t="s">
        <v>635</v>
      </c>
      <c r="I180" s="249" t="s">
        <v>570</v>
      </c>
      <c r="J180" s="249">
        <v>50</v>
      </c>
      <c r="K180" s="297"/>
    </row>
    <row r="181" s="1" customFormat="1" ht="15" customHeight="1">
      <c r="B181" s="274"/>
      <c r="C181" s="249" t="s">
        <v>595</v>
      </c>
      <c r="D181" s="249"/>
      <c r="E181" s="249"/>
      <c r="F181" s="272" t="s">
        <v>574</v>
      </c>
      <c r="G181" s="249"/>
      <c r="H181" s="249" t="s">
        <v>635</v>
      </c>
      <c r="I181" s="249" t="s">
        <v>570</v>
      </c>
      <c r="J181" s="249">
        <v>50</v>
      </c>
      <c r="K181" s="297"/>
    </row>
    <row r="182" s="1" customFormat="1" ht="15" customHeight="1">
      <c r="B182" s="274"/>
      <c r="C182" s="249" t="s">
        <v>593</v>
      </c>
      <c r="D182" s="249"/>
      <c r="E182" s="249"/>
      <c r="F182" s="272" t="s">
        <v>574</v>
      </c>
      <c r="G182" s="249"/>
      <c r="H182" s="249" t="s">
        <v>635</v>
      </c>
      <c r="I182" s="249" t="s">
        <v>570</v>
      </c>
      <c r="J182" s="249">
        <v>50</v>
      </c>
      <c r="K182" s="297"/>
    </row>
    <row r="183" s="1" customFormat="1" ht="15" customHeight="1">
      <c r="B183" s="274"/>
      <c r="C183" s="249" t="s">
        <v>99</v>
      </c>
      <c r="D183" s="249"/>
      <c r="E183" s="249"/>
      <c r="F183" s="272" t="s">
        <v>568</v>
      </c>
      <c r="G183" s="249"/>
      <c r="H183" s="249" t="s">
        <v>636</v>
      </c>
      <c r="I183" s="249" t="s">
        <v>637</v>
      </c>
      <c r="J183" s="249"/>
      <c r="K183" s="297"/>
    </row>
    <row r="184" s="1" customFormat="1" ht="15" customHeight="1">
      <c r="B184" s="274"/>
      <c r="C184" s="249" t="s">
        <v>57</v>
      </c>
      <c r="D184" s="249"/>
      <c r="E184" s="249"/>
      <c r="F184" s="272" t="s">
        <v>568</v>
      </c>
      <c r="G184" s="249"/>
      <c r="H184" s="249" t="s">
        <v>638</v>
      </c>
      <c r="I184" s="249" t="s">
        <v>639</v>
      </c>
      <c r="J184" s="249">
        <v>1</v>
      </c>
      <c r="K184" s="297"/>
    </row>
    <row r="185" s="1" customFormat="1" ht="15" customHeight="1">
      <c r="B185" s="274"/>
      <c r="C185" s="249" t="s">
        <v>53</v>
      </c>
      <c r="D185" s="249"/>
      <c r="E185" s="249"/>
      <c r="F185" s="272" t="s">
        <v>568</v>
      </c>
      <c r="G185" s="249"/>
      <c r="H185" s="249" t="s">
        <v>640</v>
      </c>
      <c r="I185" s="249" t="s">
        <v>570</v>
      </c>
      <c r="J185" s="249">
        <v>20</v>
      </c>
      <c r="K185" s="297"/>
    </row>
    <row r="186" s="1" customFormat="1" ht="15" customHeight="1">
      <c r="B186" s="274"/>
      <c r="C186" s="249" t="s">
        <v>54</v>
      </c>
      <c r="D186" s="249"/>
      <c r="E186" s="249"/>
      <c r="F186" s="272" t="s">
        <v>568</v>
      </c>
      <c r="G186" s="249"/>
      <c r="H186" s="249" t="s">
        <v>641</v>
      </c>
      <c r="I186" s="249" t="s">
        <v>570</v>
      </c>
      <c r="J186" s="249">
        <v>255</v>
      </c>
      <c r="K186" s="297"/>
    </row>
    <row r="187" s="1" customFormat="1" ht="15" customHeight="1">
      <c r="B187" s="274"/>
      <c r="C187" s="249" t="s">
        <v>100</v>
      </c>
      <c r="D187" s="249"/>
      <c r="E187" s="249"/>
      <c r="F187" s="272" t="s">
        <v>568</v>
      </c>
      <c r="G187" s="249"/>
      <c r="H187" s="249" t="s">
        <v>532</v>
      </c>
      <c r="I187" s="249" t="s">
        <v>570</v>
      </c>
      <c r="J187" s="249">
        <v>10</v>
      </c>
      <c r="K187" s="297"/>
    </row>
    <row r="188" s="1" customFormat="1" ht="15" customHeight="1">
      <c r="B188" s="274"/>
      <c r="C188" s="249" t="s">
        <v>101</v>
      </c>
      <c r="D188" s="249"/>
      <c r="E188" s="249"/>
      <c r="F188" s="272" t="s">
        <v>568</v>
      </c>
      <c r="G188" s="249"/>
      <c r="H188" s="249" t="s">
        <v>642</v>
      </c>
      <c r="I188" s="249" t="s">
        <v>603</v>
      </c>
      <c r="J188" s="249"/>
      <c r="K188" s="297"/>
    </row>
    <row r="189" s="1" customFormat="1" ht="15" customHeight="1">
      <c r="B189" s="274"/>
      <c r="C189" s="249" t="s">
        <v>643</v>
      </c>
      <c r="D189" s="249"/>
      <c r="E189" s="249"/>
      <c r="F189" s="272" t="s">
        <v>568</v>
      </c>
      <c r="G189" s="249"/>
      <c r="H189" s="249" t="s">
        <v>644</v>
      </c>
      <c r="I189" s="249" t="s">
        <v>603</v>
      </c>
      <c r="J189" s="249"/>
      <c r="K189" s="297"/>
    </row>
    <row r="190" s="1" customFormat="1" ht="15" customHeight="1">
      <c r="B190" s="274"/>
      <c r="C190" s="249" t="s">
        <v>632</v>
      </c>
      <c r="D190" s="249"/>
      <c r="E190" s="249"/>
      <c r="F190" s="272" t="s">
        <v>568</v>
      </c>
      <c r="G190" s="249"/>
      <c r="H190" s="249" t="s">
        <v>645</v>
      </c>
      <c r="I190" s="249" t="s">
        <v>603</v>
      </c>
      <c r="J190" s="249"/>
      <c r="K190" s="297"/>
    </row>
    <row r="191" s="1" customFormat="1" ht="15" customHeight="1">
      <c r="B191" s="274"/>
      <c r="C191" s="249" t="s">
        <v>103</v>
      </c>
      <c r="D191" s="249"/>
      <c r="E191" s="249"/>
      <c r="F191" s="272" t="s">
        <v>574</v>
      </c>
      <c r="G191" s="249"/>
      <c r="H191" s="249" t="s">
        <v>646</v>
      </c>
      <c r="I191" s="249" t="s">
        <v>570</v>
      </c>
      <c r="J191" s="249">
        <v>50</v>
      </c>
      <c r="K191" s="297"/>
    </row>
    <row r="192" s="1" customFormat="1" ht="15" customHeight="1">
      <c r="B192" s="274"/>
      <c r="C192" s="249" t="s">
        <v>647</v>
      </c>
      <c r="D192" s="249"/>
      <c r="E192" s="249"/>
      <c r="F192" s="272" t="s">
        <v>574</v>
      </c>
      <c r="G192" s="249"/>
      <c r="H192" s="249" t="s">
        <v>648</v>
      </c>
      <c r="I192" s="249" t="s">
        <v>649</v>
      </c>
      <c r="J192" s="249"/>
      <c r="K192" s="297"/>
    </row>
    <row r="193" s="1" customFormat="1" ht="15" customHeight="1">
      <c r="B193" s="274"/>
      <c r="C193" s="249" t="s">
        <v>650</v>
      </c>
      <c r="D193" s="249"/>
      <c r="E193" s="249"/>
      <c r="F193" s="272" t="s">
        <v>574</v>
      </c>
      <c r="G193" s="249"/>
      <c r="H193" s="249" t="s">
        <v>651</v>
      </c>
      <c r="I193" s="249" t="s">
        <v>649</v>
      </c>
      <c r="J193" s="249"/>
      <c r="K193" s="297"/>
    </row>
    <row r="194" s="1" customFormat="1" ht="15" customHeight="1">
      <c r="B194" s="274"/>
      <c r="C194" s="249" t="s">
        <v>652</v>
      </c>
      <c r="D194" s="249"/>
      <c r="E194" s="249"/>
      <c r="F194" s="272" t="s">
        <v>574</v>
      </c>
      <c r="G194" s="249"/>
      <c r="H194" s="249" t="s">
        <v>653</v>
      </c>
      <c r="I194" s="249" t="s">
        <v>649</v>
      </c>
      <c r="J194" s="249"/>
      <c r="K194" s="297"/>
    </row>
    <row r="195" s="1" customFormat="1" ht="15" customHeight="1">
      <c r="B195" s="274"/>
      <c r="C195" s="311" t="s">
        <v>654</v>
      </c>
      <c r="D195" s="249"/>
      <c r="E195" s="249"/>
      <c r="F195" s="272" t="s">
        <v>574</v>
      </c>
      <c r="G195" s="249"/>
      <c r="H195" s="249" t="s">
        <v>655</v>
      </c>
      <c r="I195" s="249" t="s">
        <v>656</v>
      </c>
      <c r="J195" s="312" t="s">
        <v>657</v>
      </c>
      <c r="K195" s="297"/>
    </row>
    <row r="196" s="14" customFormat="1" ht="15" customHeight="1">
      <c r="B196" s="313"/>
      <c r="C196" s="314" t="s">
        <v>658</v>
      </c>
      <c r="D196" s="315"/>
      <c r="E196" s="315"/>
      <c r="F196" s="316" t="s">
        <v>574</v>
      </c>
      <c r="G196" s="315"/>
      <c r="H196" s="315" t="s">
        <v>659</v>
      </c>
      <c r="I196" s="315" t="s">
        <v>656</v>
      </c>
      <c r="J196" s="317" t="s">
        <v>657</v>
      </c>
      <c r="K196" s="318"/>
    </row>
    <row r="197" s="1" customFormat="1" ht="15" customHeight="1">
      <c r="B197" s="274"/>
      <c r="C197" s="311" t="s">
        <v>42</v>
      </c>
      <c r="D197" s="249"/>
      <c r="E197" s="249"/>
      <c r="F197" s="272" t="s">
        <v>568</v>
      </c>
      <c r="G197" s="249"/>
      <c r="H197" s="246" t="s">
        <v>660</v>
      </c>
      <c r="I197" s="249" t="s">
        <v>661</v>
      </c>
      <c r="J197" s="249"/>
      <c r="K197" s="297"/>
    </row>
    <row r="198" s="1" customFormat="1" ht="15" customHeight="1">
      <c r="B198" s="274"/>
      <c r="C198" s="311" t="s">
        <v>662</v>
      </c>
      <c r="D198" s="249"/>
      <c r="E198" s="249"/>
      <c r="F198" s="272" t="s">
        <v>568</v>
      </c>
      <c r="G198" s="249"/>
      <c r="H198" s="249" t="s">
        <v>663</v>
      </c>
      <c r="I198" s="249" t="s">
        <v>603</v>
      </c>
      <c r="J198" s="249"/>
      <c r="K198" s="297"/>
    </row>
    <row r="199" s="1" customFormat="1" ht="15" customHeight="1">
      <c r="B199" s="274"/>
      <c r="C199" s="311" t="s">
        <v>664</v>
      </c>
      <c r="D199" s="249"/>
      <c r="E199" s="249"/>
      <c r="F199" s="272" t="s">
        <v>568</v>
      </c>
      <c r="G199" s="249"/>
      <c r="H199" s="249" t="s">
        <v>665</v>
      </c>
      <c r="I199" s="249" t="s">
        <v>603</v>
      </c>
      <c r="J199" s="249"/>
      <c r="K199" s="297"/>
    </row>
    <row r="200" s="1" customFormat="1" ht="15" customHeight="1">
      <c r="B200" s="274"/>
      <c r="C200" s="311" t="s">
        <v>666</v>
      </c>
      <c r="D200" s="249"/>
      <c r="E200" s="249"/>
      <c r="F200" s="272" t="s">
        <v>574</v>
      </c>
      <c r="G200" s="249"/>
      <c r="H200" s="249" t="s">
        <v>667</v>
      </c>
      <c r="I200" s="249" t="s">
        <v>603</v>
      </c>
      <c r="J200" s="249"/>
      <c r="K200" s="297"/>
    </row>
    <row r="201" s="1" customFormat="1" ht="15" customHeight="1">
      <c r="B201" s="303"/>
      <c r="C201" s="319"/>
      <c r="D201" s="304"/>
      <c r="E201" s="304"/>
      <c r="F201" s="304"/>
      <c r="G201" s="304"/>
      <c r="H201" s="304"/>
      <c r="I201" s="304"/>
      <c r="J201" s="304"/>
      <c r="K201" s="305"/>
    </row>
    <row r="202" s="1" customFormat="1" ht="18.75" customHeight="1">
      <c r="B202" s="285"/>
      <c r="C202" s="295"/>
      <c r="D202" s="295"/>
      <c r="E202" s="295"/>
      <c r="F202" s="306"/>
      <c r="G202" s="295"/>
      <c r="H202" s="295"/>
      <c r="I202" s="295"/>
      <c r="J202" s="295"/>
      <c r="K202" s="285"/>
    </row>
    <row r="203" s="1" customFormat="1" ht="18.75" customHeight="1">
      <c r="B203" s="257"/>
      <c r="C203" s="257"/>
      <c r="D203" s="257"/>
      <c r="E203" s="257"/>
      <c r="F203" s="257"/>
      <c r="G203" s="257"/>
      <c r="H203" s="257"/>
      <c r="I203" s="257"/>
      <c r="J203" s="257"/>
      <c r="K203" s="257"/>
    </row>
    <row r="204" s="1" customFormat="1" ht="13.5">
      <c r="B204" s="236"/>
      <c r="C204" s="237"/>
      <c r="D204" s="237"/>
      <c r="E204" s="237"/>
      <c r="F204" s="237"/>
      <c r="G204" s="237"/>
      <c r="H204" s="237"/>
      <c r="I204" s="237"/>
      <c r="J204" s="237"/>
      <c r="K204" s="238"/>
    </row>
    <row r="205" s="1" customFormat="1" ht="21" customHeight="1">
      <c r="B205" s="239"/>
      <c r="C205" s="240" t="s">
        <v>668</v>
      </c>
      <c r="D205" s="240"/>
      <c r="E205" s="240"/>
      <c r="F205" s="240"/>
      <c r="G205" s="240"/>
      <c r="H205" s="240"/>
      <c r="I205" s="240"/>
      <c r="J205" s="240"/>
      <c r="K205" s="241"/>
    </row>
    <row r="206" s="1" customFormat="1" ht="25.5" customHeight="1">
      <c r="B206" s="239"/>
      <c r="C206" s="320" t="s">
        <v>669</v>
      </c>
      <c r="D206" s="320"/>
      <c r="E206" s="320"/>
      <c r="F206" s="320" t="s">
        <v>670</v>
      </c>
      <c r="G206" s="321"/>
      <c r="H206" s="320" t="s">
        <v>671</v>
      </c>
      <c r="I206" s="320"/>
      <c r="J206" s="320"/>
      <c r="K206" s="241"/>
    </row>
    <row r="207" s="1" customFormat="1" ht="5.25" customHeight="1">
      <c r="B207" s="274"/>
      <c r="C207" s="269"/>
      <c r="D207" s="269"/>
      <c r="E207" s="269"/>
      <c r="F207" s="269"/>
      <c r="G207" s="295"/>
      <c r="H207" s="269"/>
      <c r="I207" s="269"/>
      <c r="J207" s="269"/>
      <c r="K207" s="297"/>
    </row>
    <row r="208" s="1" customFormat="1" ht="15" customHeight="1">
      <c r="B208" s="274"/>
      <c r="C208" s="249" t="s">
        <v>661</v>
      </c>
      <c r="D208" s="249"/>
      <c r="E208" s="249"/>
      <c r="F208" s="272" t="s">
        <v>43</v>
      </c>
      <c r="G208" s="249"/>
      <c r="H208" s="249" t="s">
        <v>672</v>
      </c>
      <c r="I208" s="249"/>
      <c r="J208" s="249"/>
      <c r="K208" s="297"/>
    </row>
    <row r="209" s="1" customFormat="1" ht="15" customHeight="1">
      <c r="B209" s="274"/>
      <c r="C209" s="249"/>
      <c r="D209" s="249"/>
      <c r="E209" s="249"/>
      <c r="F209" s="272" t="s">
        <v>44</v>
      </c>
      <c r="G209" s="249"/>
      <c r="H209" s="249" t="s">
        <v>673</v>
      </c>
      <c r="I209" s="249"/>
      <c r="J209" s="249"/>
      <c r="K209" s="297"/>
    </row>
    <row r="210" s="1" customFormat="1" ht="15" customHeight="1">
      <c r="B210" s="274"/>
      <c r="C210" s="249"/>
      <c r="D210" s="249"/>
      <c r="E210" s="249"/>
      <c r="F210" s="272" t="s">
        <v>47</v>
      </c>
      <c r="G210" s="249"/>
      <c r="H210" s="249" t="s">
        <v>674</v>
      </c>
      <c r="I210" s="249"/>
      <c r="J210" s="249"/>
      <c r="K210" s="297"/>
    </row>
    <row r="211" s="1" customFormat="1" ht="15" customHeight="1">
      <c r="B211" s="274"/>
      <c r="C211" s="249"/>
      <c r="D211" s="249"/>
      <c r="E211" s="249"/>
      <c r="F211" s="272" t="s">
        <v>45</v>
      </c>
      <c r="G211" s="249"/>
      <c r="H211" s="249" t="s">
        <v>675</v>
      </c>
      <c r="I211" s="249"/>
      <c r="J211" s="249"/>
      <c r="K211" s="297"/>
    </row>
    <row r="212" s="1" customFormat="1" ht="15" customHeight="1">
      <c r="B212" s="274"/>
      <c r="C212" s="249"/>
      <c r="D212" s="249"/>
      <c r="E212" s="249"/>
      <c r="F212" s="272" t="s">
        <v>46</v>
      </c>
      <c r="G212" s="249"/>
      <c r="H212" s="249" t="s">
        <v>676</v>
      </c>
      <c r="I212" s="249"/>
      <c r="J212" s="249"/>
      <c r="K212" s="297"/>
    </row>
    <row r="213" s="1" customFormat="1" ht="15" customHeight="1">
      <c r="B213" s="274"/>
      <c r="C213" s="249"/>
      <c r="D213" s="249"/>
      <c r="E213" s="249"/>
      <c r="F213" s="272"/>
      <c r="G213" s="249"/>
      <c r="H213" s="249"/>
      <c r="I213" s="249"/>
      <c r="J213" s="249"/>
      <c r="K213" s="297"/>
    </row>
    <row r="214" s="1" customFormat="1" ht="15" customHeight="1">
      <c r="B214" s="274"/>
      <c r="C214" s="249" t="s">
        <v>615</v>
      </c>
      <c r="D214" s="249"/>
      <c r="E214" s="249"/>
      <c r="F214" s="272" t="s">
        <v>79</v>
      </c>
      <c r="G214" s="249"/>
      <c r="H214" s="249" t="s">
        <v>677</v>
      </c>
      <c r="I214" s="249"/>
      <c r="J214" s="249"/>
      <c r="K214" s="297"/>
    </row>
    <row r="215" s="1" customFormat="1" ht="15" customHeight="1">
      <c r="B215" s="274"/>
      <c r="C215" s="249"/>
      <c r="D215" s="249"/>
      <c r="E215" s="249"/>
      <c r="F215" s="272" t="s">
        <v>512</v>
      </c>
      <c r="G215" s="249"/>
      <c r="H215" s="249" t="s">
        <v>513</v>
      </c>
      <c r="I215" s="249"/>
      <c r="J215" s="249"/>
      <c r="K215" s="297"/>
    </row>
    <row r="216" s="1" customFormat="1" ht="15" customHeight="1">
      <c r="B216" s="274"/>
      <c r="C216" s="249"/>
      <c r="D216" s="249"/>
      <c r="E216" s="249"/>
      <c r="F216" s="272" t="s">
        <v>510</v>
      </c>
      <c r="G216" s="249"/>
      <c r="H216" s="249" t="s">
        <v>678</v>
      </c>
      <c r="I216" s="249"/>
      <c r="J216" s="249"/>
      <c r="K216" s="297"/>
    </row>
    <row r="217" s="1" customFormat="1" ht="15" customHeight="1">
      <c r="B217" s="322"/>
      <c r="C217" s="249"/>
      <c r="D217" s="249"/>
      <c r="E217" s="249"/>
      <c r="F217" s="272" t="s">
        <v>514</v>
      </c>
      <c r="G217" s="311"/>
      <c r="H217" s="301" t="s">
        <v>515</v>
      </c>
      <c r="I217" s="301"/>
      <c r="J217" s="301"/>
      <c r="K217" s="323"/>
    </row>
    <row r="218" s="1" customFormat="1" ht="15" customHeight="1">
      <c r="B218" s="322"/>
      <c r="C218" s="249"/>
      <c r="D218" s="249"/>
      <c r="E218" s="249"/>
      <c r="F218" s="272" t="s">
        <v>116</v>
      </c>
      <c r="G218" s="311"/>
      <c r="H218" s="301" t="s">
        <v>679</v>
      </c>
      <c r="I218" s="301"/>
      <c r="J218" s="301"/>
      <c r="K218" s="323"/>
    </row>
    <row r="219" s="1" customFormat="1" ht="15" customHeight="1">
      <c r="B219" s="322"/>
      <c r="C219" s="249"/>
      <c r="D219" s="249"/>
      <c r="E219" s="249"/>
      <c r="F219" s="272"/>
      <c r="G219" s="311"/>
      <c r="H219" s="301"/>
      <c r="I219" s="301"/>
      <c r="J219" s="301"/>
      <c r="K219" s="323"/>
    </row>
    <row r="220" s="1" customFormat="1" ht="15" customHeight="1">
      <c r="B220" s="322"/>
      <c r="C220" s="249" t="s">
        <v>639</v>
      </c>
      <c r="D220" s="249"/>
      <c r="E220" s="249"/>
      <c r="F220" s="272">
        <v>1</v>
      </c>
      <c r="G220" s="311"/>
      <c r="H220" s="301" t="s">
        <v>680</v>
      </c>
      <c r="I220" s="301"/>
      <c r="J220" s="301"/>
      <c r="K220" s="323"/>
    </row>
    <row r="221" s="1" customFormat="1" ht="15" customHeight="1">
      <c r="B221" s="322"/>
      <c r="C221" s="249"/>
      <c r="D221" s="249"/>
      <c r="E221" s="249"/>
      <c r="F221" s="272">
        <v>2</v>
      </c>
      <c r="G221" s="311"/>
      <c r="H221" s="301" t="s">
        <v>681</v>
      </c>
      <c r="I221" s="301"/>
      <c r="J221" s="301"/>
      <c r="K221" s="323"/>
    </row>
    <row r="222" s="1" customFormat="1" ht="15" customHeight="1">
      <c r="B222" s="322"/>
      <c r="C222" s="249"/>
      <c r="D222" s="249"/>
      <c r="E222" s="249"/>
      <c r="F222" s="272">
        <v>3</v>
      </c>
      <c r="G222" s="311"/>
      <c r="H222" s="301" t="s">
        <v>682</v>
      </c>
      <c r="I222" s="301"/>
      <c r="J222" s="301"/>
      <c r="K222" s="323"/>
    </row>
    <row r="223" s="1" customFormat="1" ht="15" customHeight="1">
      <c r="B223" s="322"/>
      <c r="C223" s="249"/>
      <c r="D223" s="249"/>
      <c r="E223" s="249"/>
      <c r="F223" s="272">
        <v>4</v>
      </c>
      <c r="G223" s="311"/>
      <c r="H223" s="301" t="s">
        <v>683</v>
      </c>
      <c r="I223" s="301"/>
      <c r="J223" s="301"/>
      <c r="K223" s="323"/>
    </row>
    <row r="224" s="1" customFormat="1" ht="12.75" customHeight="1">
      <c r="B224" s="324"/>
      <c r="C224" s="325"/>
      <c r="D224" s="325"/>
      <c r="E224" s="325"/>
      <c r="F224" s="325"/>
      <c r="G224" s="325"/>
      <c r="H224" s="325"/>
      <c r="I224" s="325"/>
      <c r="J224" s="325"/>
      <c r="K224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2025-04-02T08:59:16Z</dcterms:created>
  <dcterms:modified xsi:type="dcterms:W3CDTF">2025-04-02T08:59:20Z</dcterms:modified>
</cp:coreProperties>
</file>