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03a - Zařízení výrobce ..." sheetId="2" r:id="rId2"/>
    <sheet name="PS03b - Hodinové sazby" sheetId="3" r:id="rId3"/>
    <sheet name="PS03c - Náhradní díly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'PS03a - Zařízení výrobce ...'!$C$80:$K$152</definedName>
    <definedName name="_xlnm.Print_Area" localSheetId="1">'PS03a - Zařízení výrobce ...'!$C$4:$J$39,'PS03a - Zařízení výrobce ...'!$C$45:$J$62,'PS03a - Zařízení výrobce ...'!$C$68:$K$152</definedName>
    <definedName name="_xlnm.Print_Titles" localSheetId="1">'PS03a - Zařízení výrobce ...'!$80:$80</definedName>
    <definedName name="_xlnm._FilterDatabase" localSheetId="2" hidden="1">'PS03b - Hodinové sazby'!$C$81:$K$94</definedName>
    <definedName name="_xlnm.Print_Area" localSheetId="2">'PS03b - Hodinové sazby'!$C$4:$J$39,'PS03b - Hodinové sazby'!$C$45:$J$63,'PS03b - Hodinové sazby'!$C$69:$K$94</definedName>
    <definedName name="_xlnm.Print_Titles" localSheetId="2">'PS03b - Hodinové sazby'!$81:$81</definedName>
    <definedName name="_xlnm._FilterDatabase" localSheetId="3" hidden="1">'PS03c - Náhradní díly'!$C$81:$K$146</definedName>
    <definedName name="_xlnm.Print_Area" localSheetId="3">'PS03c - Náhradní díly'!$C$4:$J$39,'PS03c - Náhradní díly'!$C$45:$J$63,'PS03c - Náhradní díly'!$C$69:$K$146</definedName>
    <definedName name="_xlnm.Print_Titles" localSheetId="3">'PS03c - Náhradní díly'!$81:$81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F78"/>
  <c r="F76"/>
  <c r="E74"/>
  <c r="J55"/>
  <c r="F54"/>
  <c r="F52"/>
  <c r="E50"/>
  <c r="J21"/>
  <c r="E21"/>
  <c r="J54"/>
  <c r="J20"/>
  <c r="J18"/>
  <c r="E18"/>
  <c r="F55"/>
  <c r="J17"/>
  <c r="J12"/>
  <c r="J52"/>
  <c r="E7"/>
  <c r="E72"/>
  <c i="3" r="J37"/>
  <c r="J36"/>
  <c i="1" r="AY56"/>
  <c i="3" r="J35"/>
  <c i="1" r="AX56"/>
  <c i="3" r="BI92"/>
  <c r="BH92"/>
  <c r="BG92"/>
  <c r="BF92"/>
  <c r="T92"/>
  <c r="T91"/>
  <c r="T90"/>
  <c r="R92"/>
  <c r="R91"/>
  <c r="R90"/>
  <c r="P92"/>
  <c r="P91"/>
  <c r="P90"/>
  <c r="BI87"/>
  <c r="BH87"/>
  <c r="BG87"/>
  <c r="BF87"/>
  <c r="T87"/>
  <c r="R87"/>
  <c r="P87"/>
  <c r="BI84"/>
  <c r="BH84"/>
  <c r="BG84"/>
  <c r="BF84"/>
  <c r="T84"/>
  <c r="R84"/>
  <c r="P84"/>
  <c r="J79"/>
  <c r="F78"/>
  <c r="F76"/>
  <c r="E74"/>
  <c r="J55"/>
  <c r="F54"/>
  <c r="F52"/>
  <c r="E50"/>
  <c r="J21"/>
  <c r="E21"/>
  <c r="J54"/>
  <c r="J20"/>
  <c r="J18"/>
  <c r="E18"/>
  <c r="F55"/>
  <c r="J17"/>
  <c r="J12"/>
  <c r="J76"/>
  <c r="E7"/>
  <c r="E72"/>
  <c i="2" r="J37"/>
  <c r="J36"/>
  <c i="1" r="AY55"/>
  <c i="2" r="J35"/>
  <c i="1" r="AX55"/>
  <c i="2" r="BI150"/>
  <c r="BH150"/>
  <c r="BF150"/>
  <c r="BE150"/>
  <c r="T150"/>
  <c r="R150"/>
  <c r="P150"/>
  <c r="BI147"/>
  <c r="BH147"/>
  <c r="BF147"/>
  <c r="BE147"/>
  <c r="T147"/>
  <c r="R147"/>
  <c r="P147"/>
  <c r="BI144"/>
  <c r="BH144"/>
  <c r="BF144"/>
  <c r="BE144"/>
  <c r="T144"/>
  <c r="R144"/>
  <c r="P144"/>
  <c r="BI141"/>
  <c r="BH141"/>
  <c r="BF141"/>
  <c r="BE141"/>
  <c r="T141"/>
  <c r="R141"/>
  <c r="P141"/>
  <c r="BI138"/>
  <c r="BH138"/>
  <c r="BF138"/>
  <c r="BE138"/>
  <c r="T138"/>
  <c r="R138"/>
  <c r="P138"/>
  <c r="BI135"/>
  <c r="BH135"/>
  <c r="BF135"/>
  <c r="BE135"/>
  <c r="T135"/>
  <c r="R135"/>
  <c r="P135"/>
  <c r="BI132"/>
  <c r="BH132"/>
  <c r="BF132"/>
  <c r="BE132"/>
  <c r="T132"/>
  <c r="R132"/>
  <c r="P132"/>
  <c r="BI129"/>
  <c r="BH129"/>
  <c r="BF129"/>
  <c r="BE129"/>
  <c r="T129"/>
  <c r="R129"/>
  <c r="P129"/>
  <c r="BI126"/>
  <c r="BH126"/>
  <c r="BF126"/>
  <c r="BE126"/>
  <c r="T126"/>
  <c r="R126"/>
  <c r="P126"/>
  <c r="BI123"/>
  <c r="BH123"/>
  <c r="BF123"/>
  <c r="BE123"/>
  <c r="T123"/>
  <c r="R123"/>
  <c r="P123"/>
  <c r="BI120"/>
  <c r="BH120"/>
  <c r="BF120"/>
  <c r="BE120"/>
  <c r="T120"/>
  <c r="R120"/>
  <c r="P120"/>
  <c r="BI117"/>
  <c r="BH117"/>
  <c r="BF117"/>
  <c r="BE117"/>
  <c r="T117"/>
  <c r="R117"/>
  <c r="P117"/>
  <c r="BI114"/>
  <c r="BH114"/>
  <c r="BF114"/>
  <c r="BE114"/>
  <c r="T114"/>
  <c r="R114"/>
  <c r="P114"/>
  <c r="BI111"/>
  <c r="BH111"/>
  <c r="BF111"/>
  <c r="BE111"/>
  <c r="T111"/>
  <c r="R111"/>
  <c r="P111"/>
  <c r="BI108"/>
  <c r="BH108"/>
  <c r="BF108"/>
  <c r="BE108"/>
  <c r="T108"/>
  <c r="R108"/>
  <c r="P108"/>
  <c r="BI105"/>
  <c r="BH105"/>
  <c r="BF105"/>
  <c r="BE105"/>
  <c r="T105"/>
  <c r="R105"/>
  <c r="P105"/>
  <c r="BI102"/>
  <c r="BH102"/>
  <c r="BF102"/>
  <c r="BE102"/>
  <c r="T102"/>
  <c r="R102"/>
  <c r="P102"/>
  <c r="BI99"/>
  <c r="BH99"/>
  <c r="BF99"/>
  <c r="BE99"/>
  <c r="T99"/>
  <c r="R99"/>
  <c r="P99"/>
  <c r="BI96"/>
  <c r="BH96"/>
  <c r="BF96"/>
  <c r="BE96"/>
  <c r="T96"/>
  <c r="R96"/>
  <c r="P96"/>
  <c r="BI93"/>
  <c r="BH93"/>
  <c r="BF93"/>
  <c r="BE93"/>
  <c r="T93"/>
  <c r="R93"/>
  <c r="P93"/>
  <c r="BI90"/>
  <c r="BH90"/>
  <c r="BF90"/>
  <c r="BE90"/>
  <c r="T90"/>
  <c r="R90"/>
  <c r="P90"/>
  <c r="BI87"/>
  <c r="BH87"/>
  <c r="BF87"/>
  <c r="BE87"/>
  <c r="T87"/>
  <c r="R87"/>
  <c r="P87"/>
  <c r="BI84"/>
  <c r="BH84"/>
  <c r="BF84"/>
  <c r="BE84"/>
  <c r="T84"/>
  <c r="R84"/>
  <c r="P84"/>
  <c r="J78"/>
  <c r="F77"/>
  <c r="F75"/>
  <c r="E73"/>
  <c r="J55"/>
  <c r="F54"/>
  <c r="F52"/>
  <c r="E50"/>
  <c r="J21"/>
  <c r="E21"/>
  <c r="J54"/>
  <c r="J20"/>
  <c r="J18"/>
  <c r="E18"/>
  <c r="F78"/>
  <c r="J17"/>
  <c r="J12"/>
  <c r="J75"/>
  <c r="E7"/>
  <c r="E48"/>
  <c i="1" r="L50"/>
  <c r="AM50"/>
  <c r="AM49"/>
  <c r="L49"/>
  <c r="AM47"/>
  <c r="L47"/>
  <c r="L45"/>
  <c r="L44"/>
  <c i="2" r="J150"/>
  <c r="J84"/>
  <c r="J138"/>
  <c r="J120"/>
  <c r="J102"/>
  <c r="J90"/>
  <c i="4" r="BK117"/>
  <c r="J125"/>
  <c r="J111"/>
  <c r="J91"/>
  <c r="J89"/>
  <c r="J95"/>
  <c r="J97"/>
  <c r="J103"/>
  <c i="2" r="BK120"/>
  <c r="BK147"/>
  <c r="J147"/>
  <c r="BK123"/>
  <c r="BK96"/>
  <c i="4" r="J129"/>
  <c r="BK105"/>
  <c r="J119"/>
  <c r="J93"/>
  <c r="BK111"/>
  <c r="BK85"/>
  <c i="2" r="F37"/>
  <c i="3" r="J87"/>
  <c i="4" r="BK127"/>
  <c r="J133"/>
  <c r="J85"/>
  <c i="2" r="BK111"/>
  <c r="BK135"/>
  <c r="BK141"/>
  <c r="J129"/>
  <c r="BK87"/>
  <c i="3" r="BK87"/>
  <c i="4" r="BK133"/>
  <c r="J117"/>
  <c r="BK137"/>
  <c r="BK123"/>
  <c r="BK121"/>
  <c r="J109"/>
  <c r="J141"/>
  <c r="J121"/>
  <c r="J99"/>
  <c r="J107"/>
  <c r="BK89"/>
  <c i="2" r="J114"/>
  <c r="J141"/>
  <c r="BK108"/>
  <c r="J132"/>
  <c r="J96"/>
  <c r="BK93"/>
  <c i="3" r="BK92"/>
  <c i="4" r="BK141"/>
  <c r="J131"/>
  <c r="J115"/>
  <c r="J101"/>
  <c r="BK115"/>
  <c r="J105"/>
  <c r="BK87"/>
  <c r="BK107"/>
  <c i="2" r="J126"/>
  <c i="1" r="AS54"/>
  <c i="3" r="J92"/>
  <c i="4" r="BK131"/>
  <c r="BK109"/>
  <c r="BK144"/>
  <c r="BK135"/>
  <c i="2" r="BK117"/>
  <c r="BK138"/>
  <c r="J93"/>
  <c r="BK144"/>
  <c r="BK129"/>
  <c r="J105"/>
  <c i="3" r="F36"/>
  <c i="4" r="BK129"/>
  <c r="J127"/>
  <c r="BK119"/>
  <c r="BK103"/>
  <c r="J87"/>
  <c i="2" r="J87"/>
  <c r="J117"/>
  <c r="BK150"/>
  <c r="BK126"/>
  <c r="BK90"/>
  <c r="BK99"/>
  <c i="3" r="J84"/>
  <c i="4" r="BK99"/>
  <c r="BK101"/>
  <c r="J137"/>
  <c r="BK91"/>
  <c r="BK139"/>
  <c r="BK95"/>
  <c r="J144"/>
  <c i="2" r="BK105"/>
  <c r="BK102"/>
  <c r="J135"/>
  <c r="J108"/>
  <c r="J99"/>
  <c i="4" r="BK125"/>
  <c i="2" r="J123"/>
  <c r="J144"/>
  <c r="BK114"/>
  <c r="BK132"/>
  <c r="J111"/>
  <c r="BK84"/>
  <c i="3" r="BK84"/>
  <c i="4" r="J135"/>
  <c r="J139"/>
  <c r="J113"/>
  <c r="BK93"/>
  <c r="BK97"/>
  <c r="BK113"/>
  <c r="J123"/>
  <c i="2" l="1" r="T83"/>
  <c r="T82"/>
  <c r="T81"/>
  <c i="3" r="P83"/>
  <c r="P82"/>
  <c i="1" r="AU56"/>
  <c i="3" r="R83"/>
  <c i="2" r="R83"/>
  <c r="R82"/>
  <c r="R81"/>
  <c i="3" r="T83"/>
  <c r="T82"/>
  <c i="2" r="P83"/>
  <c r="P82"/>
  <c r="P81"/>
  <c i="1" r="AU55"/>
  <c i="4" r="T84"/>
  <c r="T83"/>
  <c r="T82"/>
  <c r="BK84"/>
  <c r="J84"/>
  <c r="J61"/>
  <c i="2" r="BK83"/>
  <c r="J83"/>
  <c r="J61"/>
  <c i="3" r="BK83"/>
  <c r="J83"/>
  <c r="J60"/>
  <c i="4" r="R84"/>
  <c r="R83"/>
  <c r="R82"/>
  <c r="P84"/>
  <c r="P83"/>
  <c r="P82"/>
  <c i="1" r="AU57"/>
  <c i="4" r="BK143"/>
  <c r="J143"/>
  <c r="J62"/>
  <c i="3" r="BK91"/>
  <c r="J91"/>
  <c r="J62"/>
  <c r="R82"/>
  <c i="4" r="E48"/>
  <c r="BE105"/>
  <c r="BE115"/>
  <c r="BE117"/>
  <c r="BE119"/>
  <c r="BE129"/>
  <c r="BE137"/>
  <c r="BE141"/>
  <c i="3" r="BK90"/>
  <c r="J90"/>
  <c r="J61"/>
  <c i="4" r="J78"/>
  <c r="BE91"/>
  <c r="BE93"/>
  <c r="BE89"/>
  <c r="BE97"/>
  <c r="BE123"/>
  <c r="BE144"/>
  <c r="F79"/>
  <c r="J76"/>
  <c r="BE87"/>
  <c r="BE95"/>
  <c r="BE121"/>
  <c r="BE139"/>
  <c r="BE85"/>
  <c r="BE103"/>
  <c r="BE111"/>
  <c r="BE131"/>
  <c i="3" r="BK82"/>
  <c r="J82"/>
  <c i="4" r="BE99"/>
  <c r="BE109"/>
  <c r="BE135"/>
  <c r="BE127"/>
  <c r="BE133"/>
  <c r="BE101"/>
  <c r="BE107"/>
  <c r="BE113"/>
  <c r="BE125"/>
  <c i="3" r="E48"/>
  <c r="J78"/>
  <c r="BE87"/>
  <c r="BE92"/>
  <c i="2" r="BK82"/>
  <c r="J82"/>
  <c r="J60"/>
  <c i="3" r="J52"/>
  <c r="F79"/>
  <c r="BE84"/>
  <c i="1" r="BC56"/>
  <c i="2" r="BG126"/>
  <c r="J52"/>
  <c r="E71"/>
  <c r="BG87"/>
  <c r="F55"/>
  <c r="BG93"/>
  <c r="BG102"/>
  <c r="BG108"/>
  <c r="BG117"/>
  <c r="BG120"/>
  <c r="BG129"/>
  <c r="BG132"/>
  <c r="BG135"/>
  <c r="BG138"/>
  <c r="BG141"/>
  <c r="BG147"/>
  <c r="BG84"/>
  <c r="BG90"/>
  <c r="J77"/>
  <c r="BG96"/>
  <c r="BG99"/>
  <c r="BG105"/>
  <c r="BG111"/>
  <c r="BG144"/>
  <c r="BG150"/>
  <c r="BG114"/>
  <c r="BG123"/>
  <c i="1" r="BD55"/>
  <c i="2" r="F33"/>
  <c i="1" r="AZ55"/>
  <c i="3" r="F35"/>
  <c i="1" r="BB56"/>
  <c i="4" r="F36"/>
  <c i="1" r="BC57"/>
  <c i="2" r="J34"/>
  <c i="1" r="AW55"/>
  <c i="4" r="F37"/>
  <c i="1" r="BD57"/>
  <c i="3" r="J34"/>
  <c i="1" r="AW56"/>
  <c i="4" r="F34"/>
  <c i="1" r="BA57"/>
  <c i="2" r="F36"/>
  <c i="1" r="BC55"/>
  <c i="2" r="F34"/>
  <c i="1" r="BA55"/>
  <c i="4" r="F35"/>
  <c i="1" r="BB57"/>
  <c i="3" r="F34"/>
  <c i="1" r="BA56"/>
  <c i="2" r="J33"/>
  <c i="1" r="AV55"/>
  <c i="3" r="J30"/>
  <c r="F37"/>
  <c i="1" r="BD56"/>
  <c i="4" r="J34"/>
  <c i="1" r="AW57"/>
  <c i="4" l="1" r="BK83"/>
  <c r="BK82"/>
  <c r="J82"/>
  <c i="1" r="AG56"/>
  <c i="3" r="J59"/>
  <c i="2" r="BK81"/>
  <c r="J81"/>
  <c i="1" r="BC54"/>
  <c r="W32"/>
  <c i="4" r="J30"/>
  <c i="1" r="AG57"/>
  <c i="3" r="F33"/>
  <c i="1" r="AZ56"/>
  <c r="BA54"/>
  <c r="W30"/>
  <c r="AU54"/>
  <c i="2" r="F35"/>
  <c i="1" r="BB55"/>
  <c r="BB54"/>
  <c r="AX54"/>
  <c i="2" r="J30"/>
  <c i="1" r="AG55"/>
  <c i="4" r="J33"/>
  <c i="1" r="AV57"/>
  <c r="AT57"/>
  <c r="AN57"/>
  <c r="AT55"/>
  <c i="3" r="J33"/>
  <c i="1" r="AV56"/>
  <c r="AT56"/>
  <c r="AN56"/>
  <c r="BD54"/>
  <c r="W33"/>
  <c i="4" r="F33"/>
  <c i="1" r="AZ57"/>
  <c i="4" l="1" r="J83"/>
  <c r="J60"/>
  <c r="J59"/>
  <c r="J39"/>
  <c i="2" r="J39"/>
  <c r="J59"/>
  <c i="3" r="J39"/>
  <c i="1" r="AN55"/>
  <c r="AG54"/>
  <c r="AK26"/>
  <c r="AZ54"/>
  <c r="W29"/>
  <c r="AY54"/>
  <c r="W31"/>
  <c r="AW54"/>
  <c r="AK30"/>
  <c l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<sst xmlns="http://schemas.openxmlformats.org/spreadsheetml/2006/main">
  <si>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</si>
  <si>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</si>
  <si>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</si>
  <si>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</si>
  <si>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</si>
  <si>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{1a0d2db3-aa0c-41cf-9bd5-ed80ccfe79b8}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</si>
  <si>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</si>
  <si>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</si>
  <si>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</si>
  <si>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</si>
  <si>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</si>
  <si>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</si>
  <si>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</si>
  <si>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</si>
  <si>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2025_003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</si>
  <si>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</si>
  <si>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</si>
  <si>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Servis a opravy výtahů a eskalátorů OŘ UNL 2025 - 2029</t>
  </si>
  <si>
    <t>KSO:</t>
  </si>
  <si>
    <t/>
  </si>
  <si>
    <t>CC-CZ:</t>
  </si>
  <si>
    <t>Místo:</t>
  </si>
  <si>
    <t xml:space="preserve"> </t>
  </si>
  <si>
    <t>Datum:</t>
  </si>
  <si>
    <t>14. 1. 2025</t>
  </si>
  <si>
    <t>Zadavatel:</t>
  </si>
  <si>
    <t>IČ:</t>
  </si>
  <si>
    <t>70994234</t>
  </si>
  <si>
    <t>Správa železnic, státní organizace</t>
  </si>
  <si>
    <t>DIČ:</t>
  </si>
  <si>
    <t>CZ70994234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</si>
  <si>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</si>
  <si>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</si>
  <si>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</si>
  <si>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</si>
  <si>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</si>
  <si>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</si>
  <si>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</si>
  <si>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</si>
  <si>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</si>
  <si>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</si>
  <si>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</si>
  <si>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</si>
  <si>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</si>
  <si>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</si>
  <si>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</si>
  <si>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</si>
  <si>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</si>
  <si>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</si>
  <si>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</si>
  <si>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</si>
  <si>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</si>
  <si>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</si>
  <si>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</si>
  <si>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</si>
  <si>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</si>
  <si>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</si>
  <si>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</si>
  <si>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</si>
  <si>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</si>
  <si>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</si>
  <si>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</si>
  <si>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</si>
  <si>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</si>
  <si>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</si>
  <si>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</si>
  <si>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</si>
  <si>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</si>
  <si>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</si>
  <si>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</si>
  <si>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</si>
  <si>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</si>
  <si>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</si>
  <si>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</si>
  <si>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</si>
  <si>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</si>
  <si>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</si>
  <si>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PS03a</t>
  </si>
  <si>
    <t>Zařízení výrobce Ostatní</t>
  </si>
  <si>
    <t>STA</t>
  </si>
  <si>
    <t>1</t>
  </si>
  <si>
    <t>{a29e5ebc-9907-4905-b9d7-403f76e0aeee}</t>
  </si>
  <si>
    <t>2</t>
  </si>
  <si>
    <t>PS03b</t>
  </si>
  <si>
    <t>Hodinové sazby</t>
  </si>
  <si>
    <t>{8fff4845-5404-41b6-b55e-cbb46fbf16f9}</t>
  </si>
  <si>
    <t>PS03c</t>
  </si>
  <si>
    <t>Náhradní díly</t>
  </si>
  <si>
    <t>{1271b9c0-c776-4066-b44c-9fbe98da81d3}</t>
  </si>
  <si>
    <t>KRYCÍ LIST SOUPISU PRACÍ</t>
  </si>
  <si>
    <t>Objekt:</t>
  </si>
  <si>
    <t>PS03a - Zařízení výrobce Ostatní</t>
  </si>
  <si>
    <t>REKAPITULACE ČLENĚNÍ SOUPISU PRACÍ</t>
  </si>
  <si>
    <t>Kód dílu - Popis</t>
  </si>
  <si>
    <t>Cena celkem [CZK]</t>
  </si>
  <si>
    <t>-1</t>
  </si>
  <si>
    <t>OST - Ostatní</t>
  </si>
  <si>
    <t xml:space="preserve">    O01 -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</si>
  <si>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</si>
  <si>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</si>
  <si>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</si>
  <si>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</si>
  <si>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</si>
  <si>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</si>
  <si>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</si>
  <si>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</si>
  <si>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</si>
  <si>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</si>
  <si>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</si>
  <si>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</si>
  <si>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</si>
  <si>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</si>
  <si>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OST</t>
  </si>
  <si>
    <t>Ostatní</t>
  </si>
  <si>
    <t>4</t>
  </si>
  <si>
    <t>ROZPOCET</t>
  </si>
  <si>
    <t>O01</t>
  </si>
  <si>
    <t>M</t>
  </si>
  <si>
    <t>OS 838/04</t>
  </si>
  <si>
    <t>Teplice - osobní výtah ve výpr. budově Nádražní náměstí čp.599</t>
  </si>
  <si>
    <t>měsíc</t>
  </si>
  <si>
    <t>512</t>
  </si>
  <si>
    <t>1354081047</t>
  </si>
  <si>
    <t>PP</t>
  </si>
  <si>
    <t>P</t>
  </si>
  <si>
    <t>Poznámka k položce:_x000d_
Výrobce:	Výtahy Vaněrka	Výrobní číslo:	OS 838/04	Průkaz způsobilosti:	PZ 0232/05-Z.13	Typ:	TOV-BS 630	Nosnost:	630</t>
  </si>
  <si>
    <t>OS 840/04</t>
  </si>
  <si>
    <t>Teplice - osobní výtah II. nástupiště</t>
  </si>
  <si>
    <t>-752297524</t>
  </si>
  <si>
    <t>Poznámka k položce:_x000d_
Výrobní číslo:	OS 840/04	Průkaz způsobilosti:	PZ 0423/08-D.13	Typ:	TOV-BS 630	Nosnost:	630</t>
  </si>
  <si>
    <t>3</t>
  </si>
  <si>
    <t>41733135</t>
  </si>
  <si>
    <t>Most - výpravní budova - nákladní výtah zavazadla</t>
  </si>
  <si>
    <t>963333231</t>
  </si>
  <si>
    <t>Poznámka k položce:_x000d_
Výrobce:	Transporta Praha	Výrobní číslo:	41733135	Průkaz způsobilosti:	PZ 0064/01-Z.13	Typ:	TNV 2000/0,125	Nosnost:	2000</t>
  </si>
  <si>
    <t>41733136</t>
  </si>
  <si>
    <t>Most - nákladní výtah I. nástupiště</t>
  </si>
  <si>
    <t>661210155</t>
  </si>
  <si>
    <t>Poznámka k položce:_x000d_
Výrobce:	Transporta Praha	Výrobní číslo:	41733136	Průkaz způsobilosti:	PZ 0065/01-Z.13	Typ:	TNV 2000/0,125	Nosnost:	2000</t>
  </si>
  <si>
    <t>5</t>
  </si>
  <si>
    <t>4175-3155</t>
  </si>
  <si>
    <t>Most - nákladní výtah II. nástupiště</t>
  </si>
  <si>
    <t>1859514455</t>
  </si>
  <si>
    <t>Poznámka k položce:_x000d_
Výrobce:	Transporta Praha	Výrobní číslo:	4175-3155	Průkaz způsobilosti:	PZ 0322/08-D.13	Typ:	TNV 2000/0,125	Nosnost:	2000</t>
  </si>
  <si>
    <t>6</t>
  </si>
  <si>
    <t>4176-3161</t>
  </si>
  <si>
    <t>Most - nákladní výtah III. nástupiště</t>
  </si>
  <si>
    <t>2074124865</t>
  </si>
  <si>
    <t>Poznámka k položce:_x000d_
Výrobce:	Transporta Praha	Výrobní číslo:	4176-3161	Průkaz způsobilosti:	PZ 0321/08-D.13	Typ:	TNV 2000/0,125	Nosnost:	2000</t>
  </si>
  <si>
    <t>7</t>
  </si>
  <si>
    <t>4176-3162</t>
  </si>
  <si>
    <t>Most - nákladní výtah IV. nástupiště</t>
  </si>
  <si>
    <t>-738833186</t>
  </si>
  <si>
    <t>Poznámka k položce:_x000d_
Výrobce:	Transporta Praha	Výrobní číslo:	4176-3162	Průkaz způsobilosti:	PZ 0320/08-D.13	Typ:	TNV 2000/0,125	Nosnost:	2000</t>
  </si>
  <si>
    <t>8</t>
  </si>
  <si>
    <t>41810180</t>
  </si>
  <si>
    <t>Cheb - výtah bez dopravy osob, Wolkerova 150/2</t>
  </si>
  <si>
    <t>254652964</t>
  </si>
  <si>
    <t>Poznámka k položce:_x000d_
Výrobce:	Transporta Praha	Výrobní číslo:	41810180	Průkaz způsobilosti:	PZ 0040/03-Z.13	Typ:	MBV 100	Nosnost:	100</t>
  </si>
  <si>
    <t>9</t>
  </si>
  <si>
    <t>1634</t>
  </si>
  <si>
    <t>Cheb - výpravní budova, Žižkova 1301/4 - výtah administrativní část</t>
  </si>
  <si>
    <t>-288947724</t>
  </si>
  <si>
    <t>Poznámka k položce:_x000d_
Výrobce:	Strojoprav KV	Výrobní číslo:	1634	Průkaz způsobilosti:	PZ 0399/04-Z.13	Typ:	TOV 250	Nosnost:	250</t>
  </si>
  <si>
    <t>10</t>
  </si>
  <si>
    <t>222090640V1</t>
  </si>
  <si>
    <t>Mariánské Lázně - osobní výtah I. nástupiště</t>
  </si>
  <si>
    <t>302040863</t>
  </si>
  <si>
    <t>Poznámka k položce:_x000d_
Výrobce:	VVS / OCTE	Výrobní číslo:	222090640V1	Průkaz způsobilosti:	PZ 0176/10-D.13	Typ:	AVOKA 08	Nosnost:	630</t>
  </si>
  <si>
    <t>11</t>
  </si>
  <si>
    <t>222090641V2</t>
  </si>
  <si>
    <t>Mariánské Lázně - osobní výtah II. nástupiště</t>
  </si>
  <si>
    <t>-1171374099</t>
  </si>
  <si>
    <t>Poznámka k položce:_x000d_
Výrobce:	VVS / OCTE	Výrobní číslo:	222090641V2	Průkaz způsobilosti:	PZ 0177/10-D.13	Typ:	AVOKA 08	Nosnost:	630</t>
  </si>
  <si>
    <t>25-8-80041</t>
  </si>
  <si>
    <t>Karlovy Vary, d. n. - provozní budova ČD a ČSAD - výtah restaurace</t>
  </si>
  <si>
    <t>1884458613</t>
  </si>
  <si>
    <t>Poznámka k položce:_x000d_
Výrobce:	Tranza a.s. Břeclav	Výrobní číslo:	25-8-80041	Průkaz způsobilosti:	PZ 0030/00-Z.13	Typ:	NT 500	Nosnost:	500</t>
  </si>
  <si>
    <t>13</t>
  </si>
  <si>
    <t>25-8-50042</t>
  </si>
  <si>
    <t>1685554021</t>
  </si>
  <si>
    <t>Poznámka k položce:_x000d_
Výrobce:	Tranza a.s. Břeclav	Výrobní číslo:	25-8-50042	Průkaz způsobilosti:	PZ 0028/00-Z.13	Typ:	NT 500	Nosnost:	500</t>
  </si>
  <si>
    <t>14</t>
  </si>
  <si>
    <t>25-8-20230</t>
  </si>
  <si>
    <t>Karlovy Vary, d. n. - provozní budova ČD a ČSAD - výtah hala</t>
  </si>
  <si>
    <t>50222815</t>
  </si>
  <si>
    <t>Poznámka k položce:_x000d_
Výrobce:	Tranza a.s. Břeclav	Výrobní číslo:	25-8-20230	Průkaz způsobilosti:	PZ 0029/00-Z.13	Typ:	UTI 500	Nosnost:	500</t>
  </si>
  <si>
    <t>15</t>
  </si>
  <si>
    <t>120405</t>
  </si>
  <si>
    <t>Ústí n. L., hl. n. - výpravní budova - osobní výtah galerie</t>
  </si>
  <si>
    <t>-1120551286</t>
  </si>
  <si>
    <t>Poznámka k položce:_x000d_
Ústí n. L., hl. n. - výpravní budova - osobní výtah galerie	Výrobce:	Výtahy Petersik	Výrobní číslo:	120405	Průkaz způsobilosti:	PZ 0264/12-Z.13	Typ:	H 630	Nosnost:	630</t>
  </si>
  <si>
    <t>16</t>
  </si>
  <si>
    <t>OS652/02</t>
  </si>
  <si>
    <t>Děčín hl. n. - výpravní budova - výtah restaurace 100 kg</t>
  </si>
  <si>
    <t>1940113004</t>
  </si>
  <si>
    <t>Poznámka k položce:_x000d_
Výrobce:	Výtahy Vaněrka	Výrobní číslo:	OS652/02	Průkaz způsobilosti:	PZ 0084/03-Z.13	Typ:	MB 100/0,36-2L	Nosnost:	100</t>
  </si>
  <si>
    <t>17</t>
  </si>
  <si>
    <t>OS651/02</t>
  </si>
  <si>
    <t>Děčín hl. n. - výpravní budova - výtah restaurace 700 kg</t>
  </si>
  <si>
    <t>-1128097677</t>
  </si>
  <si>
    <t>Poznámka k položce:_x000d_
Výrobce:	Výtahy Vaněrka	Výrobní číslo:	OS651/02	Průkaz způsobilosti:	PZ 0083/03-Z.13	Typ:	NGS 700/0,2	Nosnost:	700</t>
  </si>
  <si>
    <t>18</t>
  </si>
  <si>
    <t>OS 615/02</t>
  </si>
  <si>
    <t>Děčín hl. n. - nákladní výtah na I. nástupiště</t>
  </si>
  <si>
    <t>1140818108</t>
  </si>
  <si>
    <t>Poznámka k položce:_x000d_
Výrobce:	Výtahy Vaněrka	Výrobní číslo:	OS 615/02	Průkaz způsobilosti:	PZ 0126/03-Z.13	Typ:	HN 3200/0,2	Nosnost:	3200</t>
  </si>
  <si>
    <t>19</t>
  </si>
  <si>
    <t>OS 653/02A</t>
  </si>
  <si>
    <t>Děčín hl. n. - nákladní výtah na II. nástupišti</t>
  </si>
  <si>
    <t>-864886843</t>
  </si>
  <si>
    <t>Poznámka k položce:_x000d_
Výrobce:	Výtahy Vaněrka	Výrobní číslo:	OS 653/02A	Průkaz způsobilosti:	PZ 0132/09-D.13	Typ:	SH 3200/02	Nosnost:	3200</t>
  </si>
  <si>
    <t>20</t>
  </si>
  <si>
    <t>OS 653/02B</t>
  </si>
  <si>
    <t>Děčín hl. n. - nákladní výtah na III. nástupišti</t>
  </si>
  <si>
    <t>149649654</t>
  </si>
  <si>
    <t>Poznámka k položce:_x000d_
Výrobce:	Výtahy Vaněrka	Výrobní číslo:	OS 653/02B	Průkaz způsobilosti:	PZ 0133/09-D.13	Typ:	SH 3200/02	Nosnost:	3200</t>
  </si>
  <si>
    <t>500210094-1</t>
  </si>
  <si>
    <t>Roudnice nad Labem - osobní výtah I. nástupiště</t>
  </si>
  <si>
    <t>1484767873</t>
  </si>
  <si>
    <t>Poznámka k položce:_x000d_
Výrobce:	HELGOS S.R.O:	Výrobní číslo:	500210094-1	Průkaz způsobilosti:	PZ 0007/23-D.13	Typ:	TOV 1000	Nosnost:	1000</t>
  </si>
  <si>
    <t>22</t>
  </si>
  <si>
    <t>500210094-2</t>
  </si>
  <si>
    <t>Roudnice nad Labem - osobní výtah II. nástupiště</t>
  </si>
  <si>
    <t>703190709</t>
  </si>
  <si>
    <t>Poznámka k položce:_x000d_
Výrobce:	HELGOS S.R.O:	Výrobní číslo:	500210094-2	Průkaz způsobilosti:	PZ 0254/22-D.13	Typ:	TOV 1125	Nosnost:	1125</t>
  </si>
  <si>
    <t>23</t>
  </si>
  <si>
    <t>500210094-3</t>
  </si>
  <si>
    <t>Roudnice nad Labem - osobní výtah III. nástupiště</t>
  </si>
  <si>
    <t>557201924</t>
  </si>
  <si>
    <t>Poznámka k položce:_x000d_
Výrobce:	HELGOS S.R.O:	Výrobní číslo:	500210094-3	Průkaz způsobilosti:	PZ 0238/22-D.13	Typ:	TOV 1125	Nosnost:	1125</t>
  </si>
  <si>
    <t>PS03b - Hodinové sazby</t>
  </si>
  <si>
    <t>HZS - Hodinové zúčtovací sazby</t>
  </si>
  <si>
    <t>VRN - Vedlejší rozpočtové náklady</t>
  </si>
  <si>
    <t xml:space="preserve">    VRN8 - Přesun stavebních kapacit</t>
  </si>
  <si>
    <t>HZS</t>
  </si>
  <si>
    <t>Hodinové zúčtovací sazby</t>
  </si>
  <si>
    <t>K</t>
  </si>
  <si>
    <t>HZS4232</t>
  </si>
  <si>
    <t>Hodinová zúčtovací sazba technik odborný (výjezd servisního technika v pracovní době 07:00 - 16:00)</t>
  </si>
  <si>
    <t>hod</t>
  </si>
  <si>
    <t>-1864467675</t>
  </si>
  <si>
    <t>Poznámka k položce:_x000d_
Předpokládaný výjezd je 2x za měsíc, tento v délce 4h po dobu 2 let. (2x4x24). Účtováno bude dle skutečnosti.</t>
  </si>
  <si>
    <t>HZS4232.1</t>
  </si>
  <si>
    <t>Hodinová zúčtovací sazba technik odborný (výjezd servisního technika mimo pracovní dobu 16:00 - 07:00)</t>
  </si>
  <si>
    <t>-1233319322</t>
  </si>
  <si>
    <t>Poznámka k položce:_x000d_
Výjezd 1x za 3 měsíce, tento délky 4h po dobu 2 let (1/4*4*24). Účtováno bude dle skutečnosti.</t>
  </si>
  <si>
    <t>VRN</t>
  </si>
  <si>
    <t>Vedlejší rozpočtové náklady</t>
  </si>
  <si>
    <t>VRN8</t>
  </si>
  <si>
    <t>Přesun stavebních kapacit</t>
  </si>
  <si>
    <t>083002000</t>
  </si>
  <si>
    <t>Paušální cena výjezdu servisního technika</t>
  </si>
  <si>
    <t>výjezd</t>
  </si>
  <si>
    <t>1024</t>
  </si>
  <si>
    <t>-671345651</t>
  </si>
  <si>
    <t>Poznámka k položce:_x000d_
Cena obsahuje veškeré nutné náklady na výjezd servisního technika, kterými jsou např. doprava na místo, čas strávený na cestě, režijní náklady, atp.</t>
  </si>
  <si>
    <t>PS03c - Náhradní díly</t>
  </si>
  <si>
    <t>HSV - HSV</t>
  </si>
  <si>
    <t xml:space="preserve">    01V - Výtahy - náhradní díly</t>
  </si>
  <si>
    <t>HSV</t>
  </si>
  <si>
    <t>01V</t>
  </si>
  <si>
    <t>Výtahy - náhradní díly</t>
  </si>
  <si>
    <t>01</t>
  </si>
  <si>
    <t>Dveřní kontakt</t>
  </si>
  <si>
    <t>kus</t>
  </si>
  <si>
    <t>-1956260622</t>
  </si>
  <si>
    <t>02</t>
  </si>
  <si>
    <t>Dveřní můstek</t>
  </si>
  <si>
    <t>1335469398</t>
  </si>
  <si>
    <t>03</t>
  </si>
  <si>
    <t>Balíček dolního vedení AMD dveří (sada)</t>
  </si>
  <si>
    <t>1048445074</t>
  </si>
  <si>
    <t>04</t>
  </si>
  <si>
    <t>Přítlačné kladky dveří (sada)</t>
  </si>
  <si>
    <t>2013326704</t>
  </si>
  <si>
    <t>06</t>
  </si>
  <si>
    <t>Kladka pro těžký závěs</t>
  </si>
  <si>
    <t>-1201864262</t>
  </si>
  <si>
    <t>07</t>
  </si>
  <si>
    <t>Pružina dveřní křivky</t>
  </si>
  <si>
    <t>-1255593479</t>
  </si>
  <si>
    <t>08</t>
  </si>
  <si>
    <t>Kladka excentrická</t>
  </si>
  <si>
    <t>-1048006501</t>
  </si>
  <si>
    <t>09</t>
  </si>
  <si>
    <t>Vodící čelist protiváhy</t>
  </si>
  <si>
    <t>1808913982</t>
  </si>
  <si>
    <t>Záložní zdroj nouzového provozu kabiny 12V (7Ah)</t>
  </si>
  <si>
    <t>1023621816</t>
  </si>
  <si>
    <t>Vodící čelisti kabiny (sada)</t>
  </si>
  <si>
    <t>-520665397</t>
  </si>
  <si>
    <t>Synchronizační kladka</t>
  </si>
  <si>
    <t>-1467284569</t>
  </si>
  <si>
    <t>Přivolávací tlačítko výtahu</t>
  </si>
  <si>
    <t>593483514</t>
  </si>
  <si>
    <t>Tlačítko kabinové</t>
  </si>
  <si>
    <t>1366509248</t>
  </si>
  <si>
    <t>Hmatník</t>
  </si>
  <si>
    <t>-474218017</t>
  </si>
  <si>
    <t>Magnetické snímače polohy kabiny</t>
  </si>
  <si>
    <t>-399364167</t>
  </si>
  <si>
    <t>Koncový snímač</t>
  </si>
  <si>
    <t>-665697804</t>
  </si>
  <si>
    <t>Trubicové LED osvětlení l do 600 mm</t>
  </si>
  <si>
    <t>-956153968</t>
  </si>
  <si>
    <t>Vnější GSM komunikátor</t>
  </si>
  <si>
    <t>-651128047</t>
  </si>
  <si>
    <t>Vnitřní (kabinový) komunikátor</t>
  </si>
  <si>
    <t>-413049914</t>
  </si>
  <si>
    <t>Ukazatel polohy výtahu vnější (displej)</t>
  </si>
  <si>
    <t>756312821</t>
  </si>
  <si>
    <t>Frekvenční měnič pohonu výtahu</t>
  </si>
  <si>
    <t>1793455174</t>
  </si>
  <si>
    <t>Karta kabinových dveří výtahu</t>
  </si>
  <si>
    <t>-687257071</t>
  </si>
  <si>
    <t>24</t>
  </si>
  <si>
    <t>Hliníkový práh výtahu včetně přechodových lišt, spodní konstrukce a uchycení</t>
  </si>
  <si>
    <t>-361649957</t>
  </si>
  <si>
    <t>25</t>
  </si>
  <si>
    <t>Horní vodící kladky kabinových a šachetních dveří</t>
  </si>
  <si>
    <t>-592985047</t>
  </si>
  <si>
    <t>26</t>
  </si>
  <si>
    <t>Kabinová ovladačová kombinace (dvoustanicový výtah)</t>
  </si>
  <si>
    <t>-1750277940</t>
  </si>
  <si>
    <t>27</t>
  </si>
  <si>
    <t>Optolišta výtahu</t>
  </si>
  <si>
    <t>-1860688932</t>
  </si>
  <si>
    <t>28</t>
  </si>
  <si>
    <t>Rozvaděče a řídící jednotka výtahu</t>
  </si>
  <si>
    <t>904944702</t>
  </si>
  <si>
    <t>29</t>
  </si>
  <si>
    <t>Ozubený řemen kabinových dveří výtahu</t>
  </si>
  <si>
    <t>-1757949727</t>
  </si>
  <si>
    <t>56</t>
  </si>
  <si>
    <t>Hydraulický olej</t>
  </si>
  <si>
    <t>litr</t>
  </si>
  <si>
    <t>-457761580</t>
  </si>
  <si>
    <t>30</t>
  </si>
  <si>
    <t>HZS4232R1</t>
  </si>
  <si>
    <t>Výtahy - Hodinová zúčtovací sazba technik odborný - práce při výměně komponent</t>
  </si>
  <si>
    <t>-1742660909</t>
  </si>
  <si>
    <t>Poznámka k položce:_x000d_
Hodinová sazba práce při opravách, výměnách náhradních dílů, atp.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</si>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</sst>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27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30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2025_003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Servis a opravy výtahů a eskalátorů OŘ UNL 2025 - 2029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14. 1. 2025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Správa železnic, státní organizace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'PS03a - Zařízení výrobce 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'PS03a - Zařízení výrobce ...'!P81</f>
        <v>0</v>
      </c>
      <c r="AV55" s="119">
        <f>'PS03a - Zařízení výrobce ...'!J33</f>
        <v>0</v>
      </c>
      <c r="AW55" s="119">
        <f>'PS03a - Zařízení výrobce ...'!J34</f>
        <v>0</v>
      </c>
      <c r="AX55" s="119">
        <f>'PS03a - Zařízení výrobce ...'!J35</f>
        <v>0</v>
      </c>
      <c r="AY55" s="119">
        <f>'PS03a - Zařízení výrobce ...'!J36</f>
        <v>0</v>
      </c>
      <c r="AZ55" s="119">
        <f>'PS03a - Zařízení výrobce ...'!F33</f>
        <v>0</v>
      </c>
      <c r="BA55" s="119">
        <f>'PS03a - Zařízení výrobce ...'!F34</f>
        <v>0</v>
      </c>
      <c r="BB55" s="119">
        <f>'PS03a - Zařízení výrobce ...'!F35</f>
        <v>0</v>
      </c>
      <c r="BC55" s="119">
        <f>'PS03a - Zařízení výrobce ...'!F36</f>
        <v>0</v>
      </c>
      <c r="BD55" s="121">
        <f>'PS03a - Zařízení výrobce ...'!F37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'PS03b - Hodinové sazby'!J30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18">
        <v>0</v>
      </c>
      <c r="AT56" s="119">
        <f>ROUND(SUM(AV56:AW56),2)</f>
        <v>0</v>
      </c>
      <c r="AU56" s="120">
        <f>'PS03b - Hodinové sazby'!P82</f>
        <v>0</v>
      </c>
      <c r="AV56" s="119">
        <f>'PS03b - Hodinové sazby'!J33</f>
        <v>0</v>
      </c>
      <c r="AW56" s="119">
        <f>'PS03b - Hodinové sazby'!J34</f>
        <v>0</v>
      </c>
      <c r="AX56" s="119">
        <f>'PS03b - Hodinové sazby'!J35</f>
        <v>0</v>
      </c>
      <c r="AY56" s="119">
        <f>'PS03b - Hodinové sazby'!J36</f>
        <v>0</v>
      </c>
      <c r="AZ56" s="119">
        <f>'PS03b - Hodinové sazby'!F33</f>
        <v>0</v>
      </c>
      <c r="BA56" s="119">
        <f>'PS03b - Hodinové sazby'!F34</f>
        <v>0</v>
      </c>
      <c r="BB56" s="119">
        <f>'PS03b - Hodinové sazby'!F35</f>
        <v>0</v>
      </c>
      <c r="BC56" s="119">
        <f>'PS03b - Hodinové sazby'!F36</f>
        <v>0</v>
      </c>
      <c r="BD56" s="121">
        <f>'PS03b - Hodinové sazby'!F37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7" customFormat="1" ht="16.5" customHeight="1">
      <c r="A57" s="110" t="s">
        <v>76</v>
      </c>
      <c r="B57" s="111"/>
      <c r="C57" s="112"/>
      <c r="D57" s="113" t="s">
        <v>86</v>
      </c>
      <c r="E57" s="113"/>
      <c r="F57" s="113"/>
      <c r="G57" s="113"/>
      <c r="H57" s="113"/>
      <c r="I57" s="114"/>
      <c r="J57" s="113" t="s">
        <v>87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'PS03c - Náhradní díly'!J30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79</v>
      </c>
      <c r="AR57" s="117"/>
      <c r="AS57" s="123">
        <v>0</v>
      </c>
      <c r="AT57" s="124">
        <f>ROUND(SUM(AV57:AW57),2)</f>
        <v>0</v>
      </c>
      <c r="AU57" s="125">
        <f>'PS03c - Náhradní díly'!P82</f>
        <v>0</v>
      </c>
      <c r="AV57" s="124">
        <f>'PS03c - Náhradní díly'!J33</f>
        <v>0</v>
      </c>
      <c r="AW57" s="124">
        <f>'PS03c - Náhradní díly'!J34</f>
        <v>0</v>
      </c>
      <c r="AX57" s="124">
        <f>'PS03c - Náhradní díly'!J35</f>
        <v>0</v>
      </c>
      <c r="AY57" s="124">
        <f>'PS03c - Náhradní díly'!J36</f>
        <v>0</v>
      </c>
      <c r="AZ57" s="124">
        <f>'PS03c - Náhradní díly'!F33</f>
        <v>0</v>
      </c>
      <c r="BA57" s="124">
        <f>'PS03c - Náhradní díly'!F34</f>
        <v>0</v>
      </c>
      <c r="BB57" s="124">
        <f>'PS03c - Náhradní díly'!F35</f>
        <v>0</v>
      </c>
      <c r="BC57" s="124">
        <f>'PS03c - Náhradní díly'!F36</f>
        <v>0</v>
      </c>
      <c r="BD57" s="126">
        <f>'PS03c - Náhradní díly'!F37</f>
        <v>0</v>
      </c>
      <c r="BE57" s="7"/>
      <c r="BT57" s="122" t="s">
        <v>80</v>
      </c>
      <c r="BV57" s="122" t="s">
        <v>74</v>
      </c>
      <c r="BW57" s="122" t="s">
        <v>88</v>
      </c>
      <c r="BX57" s="122" t="s">
        <v>5</v>
      </c>
      <c r="CL57" s="122" t="s">
        <v>19</v>
      </c>
      <c r="CM57" s="122" t="s">
        <v>82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l6voxq+BETbM2K0N6R+a80x2Cz9c9AY4ehrkUVPGbcwCAbC13rKQErfT7ibS/ny9TmhqURu8s2lHcVHj+L3u2A==" hashValue="DFzRgBgC73aZ2aOYt+xSxIWqvMaaVcj56z2zHy8zEtDUvGh4Lqj6S13Rs5M5Cy0MtsCgt65e7X9b5xSItndZ/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PS03a - Zařízení výrobce ...'!C2" display="/"/>
    <hyperlink ref="A56" location="'PS03b - Hodinové sazby'!C2" display="/"/>
    <hyperlink ref="A57" location="'PS03c - Náhradní díl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34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Servis a opravy výtahů a eskalátorů OŘ UNL 2025 - 2029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14. 1. 2025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ROUND((SUM(BE81:BE152)),  2)</f>
        <v>0</v>
      </c>
      <c r="G33" s="37"/>
      <c r="H33" s="37"/>
      <c r="I33" s="147">
        <v>0.20999999999999999</v>
      </c>
      <c r="J33" s="146">
        <f>ROUND(((SUM(BE81:BE152))*I33),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1" t="s">
        <v>44</v>
      </c>
      <c r="F34" s="146">
        <f>ROUND((SUM(BF81:BF152)),  2)</f>
        <v>0</v>
      </c>
      <c r="G34" s="37"/>
      <c r="H34" s="37"/>
      <c r="I34" s="147">
        <v>0.12</v>
      </c>
      <c r="J34" s="146">
        <f>ROUND(((SUM(BF81:BF152))*I34),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1" t="s">
        <v>42</v>
      </c>
      <c r="E35" s="131" t="s">
        <v>45</v>
      </c>
      <c r="F35" s="146">
        <f>ROUND((SUM(BG81:BG152)),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1" t="s">
        <v>46</v>
      </c>
      <c r="F36" s="146">
        <f>ROUND((SUM(BH81:BH152)),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ROUND((SUM(BI81:BI152)),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Servis a opravy výtahů a eskalátorů OŘ UNL 2025 - 2029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PS03a - Zařízení výrobce Ostatní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14. 1. 2025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J83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98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Servis a opravy výtahů a eskalátorů OŘ UNL 2025 - 2029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90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PS03a - Zařízení výrobce Ostatní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 xml:space="preserve"> </v>
      </c>
      <c r="G75" s="39"/>
      <c r="H75" s="39"/>
      <c r="I75" s="31" t="s">
        <v>23</v>
      </c>
      <c r="J75" s="71" t="str">
        <f>IF(J12="","",J12)</f>
        <v>14. 1. 2025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>Správa železnic, státní organizace</v>
      </c>
      <c r="G77" s="39"/>
      <c r="H77" s="39"/>
      <c r="I77" s="31" t="s">
        <v>33</v>
      </c>
      <c r="J77" s="35" t="str">
        <f>E21</f>
        <v xml:space="preserve"> 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5.65" customHeight="1">
      <c r="A78" s="37"/>
      <c r="B78" s="38"/>
      <c r="C78" s="31" t="s">
        <v>31</v>
      </c>
      <c r="D78" s="39"/>
      <c r="E78" s="39"/>
      <c r="F78" s="26" t="str">
        <f>IF(E18="","",E18)</f>
        <v>Vyplň údaj</v>
      </c>
      <c r="G78" s="39"/>
      <c r="H78" s="39"/>
      <c r="I78" s="31" t="s">
        <v>35</v>
      </c>
      <c r="J78" s="35" t="str">
        <f>E24</f>
        <v>Správa železnic, státní organizace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99</v>
      </c>
      <c r="D80" s="179" t="s">
        <v>57</v>
      </c>
      <c r="E80" s="179" t="s">
        <v>53</v>
      </c>
      <c r="F80" s="179" t="s">
        <v>54</v>
      </c>
      <c r="G80" s="179" t="s">
        <v>100</v>
      </c>
      <c r="H80" s="179" t="s">
        <v>101</v>
      </c>
      <c r="I80" s="179" t="s">
        <v>102</v>
      </c>
      <c r="J80" s="179" t="s">
        <v>94</v>
      </c>
      <c r="K80" s="180" t="s">
        <v>103</v>
      </c>
      <c r="L80" s="181"/>
      <c r="M80" s="91" t="s">
        <v>19</v>
      </c>
      <c r="N80" s="92" t="s">
        <v>42</v>
      </c>
      <c r="O80" s="92" t="s">
        <v>104</v>
      </c>
      <c r="P80" s="92" t="s">
        <v>105</v>
      </c>
      <c r="Q80" s="92" t="s">
        <v>106</v>
      </c>
      <c r="R80" s="92" t="s">
        <v>107</v>
      </c>
      <c r="S80" s="92" t="s">
        <v>108</v>
      </c>
      <c r="T80" s="92" t="s">
        <v>109</v>
      </c>
      <c r="U80" s="93" t="s">
        <v>110</v>
      </c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111</v>
      </c>
      <c r="D81" s="39"/>
      <c r="E81" s="39"/>
      <c r="F81" s="39"/>
      <c r="G81" s="39"/>
      <c r="H81" s="39"/>
      <c r="I81" s="39"/>
      <c r="J81" s="182">
        <f>BK81</f>
        <v>0</v>
      </c>
      <c r="K81" s="39"/>
      <c r="L81" s="43"/>
      <c r="M81" s="94"/>
      <c r="N81" s="183"/>
      <c r="O81" s="95"/>
      <c r="P81" s="184">
        <f>P82</f>
        <v>0</v>
      </c>
      <c r="Q81" s="95"/>
      <c r="R81" s="184">
        <f>R82</f>
        <v>0</v>
      </c>
      <c r="S81" s="95"/>
      <c r="T81" s="184">
        <f>T82</f>
        <v>0</v>
      </c>
      <c r="U81" s="96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71</v>
      </c>
      <c r="AU81" s="16" t="s">
        <v>95</v>
      </c>
      <c r="BK81" s="185">
        <f>BK82</f>
        <v>0</v>
      </c>
    </row>
    <row r="82" s="12" customFormat="1" ht="25.92" customHeight="1">
      <c r="A82" s="12"/>
      <c r="B82" s="186"/>
      <c r="C82" s="187"/>
      <c r="D82" s="188" t="s">
        <v>71</v>
      </c>
      <c r="E82" s="189" t="s">
        <v>112</v>
      </c>
      <c r="F82" s="189" t="s">
        <v>113</v>
      </c>
      <c r="G82" s="187"/>
      <c r="H82" s="187"/>
      <c r="I82" s="190"/>
      <c r="J82" s="191">
        <f>BK82</f>
        <v>0</v>
      </c>
      <c r="K82" s="187"/>
      <c r="L82" s="192"/>
      <c r="M82" s="193"/>
      <c r="N82" s="194"/>
      <c r="O82" s="194"/>
      <c r="P82" s="195">
        <f>P83</f>
        <v>0</v>
      </c>
      <c r="Q82" s="194"/>
      <c r="R82" s="195">
        <f>R83</f>
        <v>0</v>
      </c>
      <c r="S82" s="194"/>
      <c r="T82" s="195">
        <f>T83</f>
        <v>0</v>
      </c>
      <c r="U82" s="196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7" t="s">
        <v>114</v>
      </c>
      <c r="AT82" s="198" t="s">
        <v>71</v>
      </c>
      <c r="AU82" s="198" t="s">
        <v>72</v>
      </c>
      <c r="AY82" s="197" t="s">
        <v>115</v>
      </c>
      <c r="BK82" s="199">
        <f>BK83</f>
        <v>0</v>
      </c>
    </row>
    <row r="83" s="12" customFormat="1" ht="22.8" customHeight="1">
      <c r="A83" s="12"/>
      <c r="B83" s="186"/>
      <c r="C83" s="187"/>
      <c r="D83" s="188" t="s">
        <v>71</v>
      </c>
      <c r="E83" s="200" t="s">
        <v>116</v>
      </c>
      <c r="F83" s="200" t="s">
        <v>113</v>
      </c>
      <c r="G83" s="187"/>
      <c r="H83" s="187"/>
      <c r="I83" s="190"/>
      <c r="J83" s="201">
        <f>BK83</f>
        <v>0</v>
      </c>
      <c r="K83" s="187"/>
      <c r="L83" s="192"/>
      <c r="M83" s="193"/>
      <c r="N83" s="194"/>
      <c r="O83" s="194"/>
      <c r="P83" s="195">
        <f>SUM(P84:P152)</f>
        <v>0</v>
      </c>
      <c r="Q83" s="194"/>
      <c r="R83" s="195">
        <f>SUM(R84:R152)</f>
        <v>0</v>
      </c>
      <c r="S83" s="194"/>
      <c r="T83" s="195">
        <f>SUM(T84:T152)</f>
        <v>0</v>
      </c>
      <c r="U83" s="196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114</v>
      </c>
      <c r="AT83" s="198" t="s">
        <v>71</v>
      </c>
      <c r="AU83" s="198" t="s">
        <v>80</v>
      </c>
      <c r="AY83" s="197" t="s">
        <v>115</v>
      </c>
      <c r="BK83" s="199">
        <f>SUM(BK84:BK152)</f>
        <v>0</v>
      </c>
    </row>
    <row r="84" s="2" customFormat="1" ht="16.5" customHeight="1">
      <c r="A84" s="37"/>
      <c r="B84" s="38"/>
      <c r="C84" s="202" t="s">
        <v>80</v>
      </c>
      <c r="D84" s="202" t="s">
        <v>117</v>
      </c>
      <c r="E84" s="203" t="s">
        <v>118</v>
      </c>
      <c r="F84" s="204" t="s">
        <v>119</v>
      </c>
      <c r="G84" s="205" t="s">
        <v>120</v>
      </c>
      <c r="H84" s="206">
        <v>48</v>
      </c>
      <c r="I84" s="207"/>
      <c r="J84" s="208">
        <f>ROUND(I84*H84,2)</f>
        <v>0</v>
      </c>
      <c r="K84" s="204" t="s">
        <v>19</v>
      </c>
      <c r="L84" s="209"/>
      <c r="M84" s="210" t="s">
        <v>19</v>
      </c>
      <c r="N84" s="211" t="s">
        <v>45</v>
      </c>
      <c r="O84" s="83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2">
        <f>S84*H84</f>
        <v>0</v>
      </c>
      <c r="U84" s="213" t="s">
        <v>19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4" t="s">
        <v>121</v>
      </c>
      <c r="AT84" s="214" t="s">
        <v>117</v>
      </c>
      <c r="AU84" s="214" t="s">
        <v>82</v>
      </c>
      <c r="AY84" s="16" t="s">
        <v>115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114</v>
      </c>
      <c r="BK84" s="215">
        <f>ROUND(I84*H84,2)</f>
        <v>0</v>
      </c>
      <c r="BL84" s="16" t="s">
        <v>121</v>
      </c>
      <c r="BM84" s="214" t="s">
        <v>122</v>
      </c>
    </row>
    <row r="85" s="2" customFormat="1">
      <c r="A85" s="37"/>
      <c r="B85" s="38"/>
      <c r="C85" s="39"/>
      <c r="D85" s="216" t="s">
        <v>123</v>
      </c>
      <c r="E85" s="39"/>
      <c r="F85" s="217" t="s">
        <v>119</v>
      </c>
      <c r="G85" s="39"/>
      <c r="H85" s="39"/>
      <c r="I85" s="218"/>
      <c r="J85" s="39"/>
      <c r="K85" s="39"/>
      <c r="L85" s="43"/>
      <c r="M85" s="219"/>
      <c r="N85" s="220"/>
      <c r="O85" s="83"/>
      <c r="P85" s="83"/>
      <c r="Q85" s="83"/>
      <c r="R85" s="83"/>
      <c r="S85" s="83"/>
      <c r="T85" s="83"/>
      <c r="U85" s="84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123</v>
      </c>
      <c r="AU85" s="16" t="s">
        <v>82</v>
      </c>
    </row>
    <row r="86" s="2" customFormat="1">
      <c r="A86" s="37"/>
      <c r="B86" s="38"/>
      <c r="C86" s="39"/>
      <c r="D86" s="216" t="s">
        <v>124</v>
      </c>
      <c r="E86" s="39"/>
      <c r="F86" s="221" t="s">
        <v>125</v>
      </c>
      <c r="G86" s="39"/>
      <c r="H86" s="39"/>
      <c r="I86" s="218"/>
      <c r="J86" s="39"/>
      <c r="K86" s="39"/>
      <c r="L86" s="43"/>
      <c r="M86" s="219"/>
      <c r="N86" s="220"/>
      <c r="O86" s="83"/>
      <c r="P86" s="83"/>
      <c r="Q86" s="83"/>
      <c r="R86" s="83"/>
      <c r="S86" s="83"/>
      <c r="T86" s="83"/>
      <c r="U86" s="84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124</v>
      </c>
      <c r="AU86" s="16" t="s">
        <v>82</v>
      </c>
    </row>
    <row r="87" s="2" customFormat="1" ht="16.5" customHeight="1">
      <c r="A87" s="37"/>
      <c r="B87" s="38"/>
      <c r="C87" s="202" t="s">
        <v>82</v>
      </c>
      <c r="D87" s="202" t="s">
        <v>117</v>
      </c>
      <c r="E87" s="203" t="s">
        <v>126</v>
      </c>
      <c r="F87" s="204" t="s">
        <v>127</v>
      </c>
      <c r="G87" s="205" t="s">
        <v>120</v>
      </c>
      <c r="H87" s="206">
        <v>48</v>
      </c>
      <c r="I87" s="207"/>
      <c r="J87" s="208">
        <f>ROUND(I87*H87,2)</f>
        <v>0</v>
      </c>
      <c r="K87" s="204" t="s">
        <v>19</v>
      </c>
      <c r="L87" s="209"/>
      <c r="M87" s="210" t="s">
        <v>19</v>
      </c>
      <c r="N87" s="211" t="s">
        <v>45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2">
        <f>S87*H87</f>
        <v>0</v>
      </c>
      <c r="U87" s="213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121</v>
      </c>
      <c r="AT87" s="214" t="s">
        <v>117</v>
      </c>
      <c r="AU87" s="214" t="s">
        <v>82</v>
      </c>
      <c r="AY87" s="16" t="s">
        <v>115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114</v>
      </c>
      <c r="BK87" s="215">
        <f>ROUND(I87*H87,2)</f>
        <v>0</v>
      </c>
      <c r="BL87" s="16" t="s">
        <v>121</v>
      </c>
      <c r="BM87" s="214" t="s">
        <v>128</v>
      </c>
    </row>
    <row r="88" s="2" customFormat="1">
      <c r="A88" s="37"/>
      <c r="B88" s="38"/>
      <c r="C88" s="39"/>
      <c r="D88" s="216" t="s">
        <v>123</v>
      </c>
      <c r="E88" s="39"/>
      <c r="F88" s="217" t="s">
        <v>127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3"/>
      <c r="U88" s="84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123</v>
      </c>
      <c r="AU88" s="16" t="s">
        <v>82</v>
      </c>
    </row>
    <row r="89" s="2" customFormat="1">
      <c r="A89" s="37"/>
      <c r="B89" s="38"/>
      <c r="C89" s="39"/>
      <c r="D89" s="216" t="s">
        <v>124</v>
      </c>
      <c r="E89" s="39"/>
      <c r="F89" s="221" t="s">
        <v>129</v>
      </c>
      <c r="G89" s="39"/>
      <c r="H89" s="39"/>
      <c r="I89" s="218"/>
      <c r="J89" s="39"/>
      <c r="K89" s="39"/>
      <c r="L89" s="43"/>
      <c r="M89" s="219"/>
      <c r="N89" s="220"/>
      <c r="O89" s="83"/>
      <c r="P89" s="83"/>
      <c r="Q89" s="83"/>
      <c r="R89" s="83"/>
      <c r="S89" s="83"/>
      <c r="T89" s="83"/>
      <c r="U89" s="84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124</v>
      </c>
      <c r="AU89" s="16" t="s">
        <v>82</v>
      </c>
    </row>
    <row r="90" s="2" customFormat="1" ht="16.5" customHeight="1">
      <c r="A90" s="37"/>
      <c r="B90" s="38"/>
      <c r="C90" s="202" t="s">
        <v>130</v>
      </c>
      <c r="D90" s="202" t="s">
        <v>117</v>
      </c>
      <c r="E90" s="203" t="s">
        <v>131</v>
      </c>
      <c r="F90" s="204" t="s">
        <v>132</v>
      </c>
      <c r="G90" s="205" t="s">
        <v>120</v>
      </c>
      <c r="H90" s="206">
        <v>48</v>
      </c>
      <c r="I90" s="207"/>
      <c r="J90" s="208">
        <f>ROUND(I90*H90,2)</f>
        <v>0</v>
      </c>
      <c r="K90" s="204" t="s">
        <v>19</v>
      </c>
      <c r="L90" s="209"/>
      <c r="M90" s="210" t="s">
        <v>19</v>
      </c>
      <c r="N90" s="211" t="s">
        <v>45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2">
        <f>S90*H90</f>
        <v>0</v>
      </c>
      <c r="U90" s="213" t="s">
        <v>19</v>
      </c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121</v>
      </c>
      <c r="AT90" s="214" t="s">
        <v>117</v>
      </c>
      <c r="AU90" s="214" t="s">
        <v>82</v>
      </c>
      <c r="AY90" s="16" t="s">
        <v>115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114</v>
      </c>
      <c r="BK90" s="215">
        <f>ROUND(I90*H90,2)</f>
        <v>0</v>
      </c>
      <c r="BL90" s="16" t="s">
        <v>121</v>
      </c>
      <c r="BM90" s="214" t="s">
        <v>133</v>
      </c>
    </row>
    <row r="91" s="2" customFormat="1">
      <c r="A91" s="37"/>
      <c r="B91" s="38"/>
      <c r="C91" s="39"/>
      <c r="D91" s="216" t="s">
        <v>123</v>
      </c>
      <c r="E91" s="39"/>
      <c r="F91" s="217" t="s">
        <v>132</v>
      </c>
      <c r="G91" s="39"/>
      <c r="H91" s="39"/>
      <c r="I91" s="218"/>
      <c r="J91" s="39"/>
      <c r="K91" s="39"/>
      <c r="L91" s="43"/>
      <c r="M91" s="219"/>
      <c r="N91" s="220"/>
      <c r="O91" s="83"/>
      <c r="P91" s="83"/>
      <c r="Q91" s="83"/>
      <c r="R91" s="83"/>
      <c r="S91" s="83"/>
      <c r="T91" s="83"/>
      <c r="U91" s="84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123</v>
      </c>
      <c r="AU91" s="16" t="s">
        <v>82</v>
      </c>
    </row>
    <row r="92" s="2" customFormat="1">
      <c r="A92" s="37"/>
      <c r="B92" s="38"/>
      <c r="C92" s="39"/>
      <c r="D92" s="216" t="s">
        <v>124</v>
      </c>
      <c r="E92" s="39"/>
      <c r="F92" s="221" t="s">
        <v>134</v>
      </c>
      <c r="G92" s="39"/>
      <c r="H92" s="39"/>
      <c r="I92" s="218"/>
      <c r="J92" s="39"/>
      <c r="K92" s="39"/>
      <c r="L92" s="43"/>
      <c r="M92" s="219"/>
      <c r="N92" s="220"/>
      <c r="O92" s="83"/>
      <c r="P92" s="83"/>
      <c r="Q92" s="83"/>
      <c r="R92" s="83"/>
      <c r="S92" s="83"/>
      <c r="T92" s="83"/>
      <c r="U92" s="84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124</v>
      </c>
      <c r="AU92" s="16" t="s">
        <v>82</v>
      </c>
    </row>
    <row r="93" s="2" customFormat="1" ht="16.5" customHeight="1">
      <c r="A93" s="37"/>
      <c r="B93" s="38"/>
      <c r="C93" s="202" t="s">
        <v>114</v>
      </c>
      <c r="D93" s="202" t="s">
        <v>117</v>
      </c>
      <c r="E93" s="203" t="s">
        <v>135</v>
      </c>
      <c r="F93" s="204" t="s">
        <v>136</v>
      </c>
      <c r="G93" s="205" t="s">
        <v>120</v>
      </c>
      <c r="H93" s="206">
        <v>48</v>
      </c>
      <c r="I93" s="207"/>
      <c r="J93" s="208">
        <f>ROUND(I93*H93,2)</f>
        <v>0</v>
      </c>
      <c r="K93" s="204" t="s">
        <v>19</v>
      </c>
      <c r="L93" s="209"/>
      <c r="M93" s="210" t="s">
        <v>19</v>
      </c>
      <c r="N93" s="211" t="s">
        <v>45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2">
        <f>S93*H93</f>
        <v>0</v>
      </c>
      <c r="U93" s="213" t="s">
        <v>19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121</v>
      </c>
      <c r="AT93" s="214" t="s">
        <v>117</v>
      </c>
      <c r="AU93" s="214" t="s">
        <v>82</v>
      </c>
      <c r="AY93" s="16" t="s">
        <v>115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114</v>
      </c>
      <c r="BK93" s="215">
        <f>ROUND(I93*H93,2)</f>
        <v>0</v>
      </c>
      <c r="BL93" s="16" t="s">
        <v>121</v>
      </c>
      <c r="BM93" s="214" t="s">
        <v>137</v>
      </c>
    </row>
    <row r="94" s="2" customFormat="1">
      <c r="A94" s="37"/>
      <c r="B94" s="38"/>
      <c r="C94" s="39"/>
      <c r="D94" s="216" t="s">
        <v>123</v>
      </c>
      <c r="E94" s="39"/>
      <c r="F94" s="217" t="s">
        <v>136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3"/>
      <c r="U94" s="84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123</v>
      </c>
      <c r="AU94" s="16" t="s">
        <v>82</v>
      </c>
    </row>
    <row r="95" s="2" customFormat="1">
      <c r="A95" s="37"/>
      <c r="B95" s="38"/>
      <c r="C95" s="39"/>
      <c r="D95" s="216" t="s">
        <v>124</v>
      </c>
      <c r="E95" s="39"/>
      <c r="F95" s="221" t="s">
        <v>138</v>
      </c>
      <c r="G95" s="39"/>
      <c r="H95" s="39"/>
      <c r="I95" s="218"/>
      <c r="J95" s="39"/>
      <c r="K95" s="39"/>
      <c r="L95" s="43"/>
      <c r="M95" s="219"/>
      <c r="N95" s="220"/>
      <c r="O95" s="83"/>
      <c r="P95" s="83"/>
      <c r="Q95" s="83"/>
      <c r="R95" s="83"/>
      <c r="S95" s="83"/>
      <c r="T95" s="83"/>
      <c r="U95" s="84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124</v>
      </c>
      <c r="AU95" s="16" t="s">
        <v>82</v>
      </c>
    </row>
    <row r="96" s="2" customFormat="1" ht="16.5" customHeight="1">
      <c r="A96" s="37"/>
      <c r="B96" s="38"/>
      <c r="C96" s="202" t="s">
        <v>139</v>
      </c>
      <c r="D96" s="202" t="s">
        <v>117</v>
      </c>
      <c r="E96" s="203" t="s">
        <v>140</v>
      </c>
      <c r="F96" s="204" t="s">
        <v>141</v>
      </c>
      <c r="G96" s="205" t="s">
        <v>120</v>
      </c>
      <c r="H96" s="206">
        <v>48</v>
      </c>
      <c r="I96" s="207"/>
      <c r="J96" s="208">
        <f>ROUND(I96*H96,2)</f>
        <v>0</v>
      </c>
      <c r="K96" s="204" t="s">
        <v>19</v>
      </c>
      <c r="L96" s="209"/>
      <c r="M96" s="210" t="s">
        <v>19</v>
      </c>
      <c r="N96" s="211" t="s">
        <v>45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2">
        <f>S96*H96</f>
        <v>0</v>
      </c>
      <c r="U96" s="213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121</v>
      </c>
      <c r="AT96" s="214" t="s">
        <v>117</v>
      </c>
      <c r="AU96" s="214" t="s">
        <v>82</v>
      </c>
      <c r="AY96" s="16" t="s">
        <v>115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114</v>
      </c>
      <c r="BK96" s="215">
        <f>ROUND(I96*H96,2)</f>
        <v>0</v>
      </c>
      <c r="BL96" s="16" t="s">
        <v>121</v>
      </c>
      <c r="BM96" s="214" t="s">
        <v>142</v>
      </c>
    </row>
    <row r="97" s="2" customFormat="1">
      <c r="A97" s="37"/>
      <c r="B97" s="38"/>
      <c r="C97" s="39"/>
      <c r="D97" s="216" t="s">
        <v>123</v>
      </c>
      <c r="E97" s="39"/>
      <c r="F97" s="217" t="s">
        <v>141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3"/>
      <c r="U97" s="84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123</v>
      </c>
      <c r="AU97" s="16" t="s">
        <v>82</v>
      </c>
    </row>
    <row r="98" s="2" customFormat="1">
      <c r="A98" s="37"/>
      <c r="B98" s="38"/>
      <c r="C98" s="39"/>
      <c r="D98" s="216" t="s">
        <v>124</v>
      </c>
      <c r="E98" s="39"/>
      <c r="F98" s="221" t="s">
        <v>143</v>
      </c>
      <c r="G98" s="39"/>
      <c r="H98" s="39"/>
      <c r="I98" s="218"/>
      <c r="J98" s="39"/>
      <c r="K98" s="39"/>
      <c r="L98" s="43"/>
      <c r="M98" s="219"/>
      <c r="N98" s="220"/>
      <c r="O98" s="83"/>
      <c r="P98" s="83"/>
      <c r="Q98" s="83"/>
      <c r="R98" s="83"/>
      <c r="S98" s="83"/>
      <c r="T98" s="83"/>
      <c r="U98" s="84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124</v>
      </c>
      <c r="AU98" s="16" t="s">
        <v>82</v>
      </c>
    </row>
    <row r="99" s="2" customFormat="1" ht="16.5" customHeight="1">
      <c r="A99" s="37"/>
      <c r="B99" s="38"/>
      <c r="C99" s="202" t="s">
        <v>144</v>
      </c>
      <c r="D99" s="202" t="s">
        <v>117</v>
      </c>
      <c r="E99" s="203" t="s">
        <v>145</v>
      </c>
      <c r="F99" s="204" t="s">
        <v>146</v>
      </c>
      <c r="G99" s="205" t="s">
        <v>120</v>
      </c>
      <c r="H99" s="206">
        <v>48</v>
      </c>
      <c r="I99" s="207"/>
      <c r="J99" s="208">
        <f>ROUND(I99*H99,2)</f>
        <v>0</v>
      </c>
      <c r="K99" s="204" t="s">
        <v>19</v>
      </c>
      <c r="L99" s="209"/>
      <c r="M99" s="210" t="s">
        <v>19</v>
      </c>
      <c r="N99" s="211" t="s">
        <v>45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2">
        <f>S99*H99</f>
        <v>0</v>
      </c>
      <c r="U99" s="213" t="s">
        <v>19</v>
      </c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121</v>
      </c>
      <c r="AT99" s="214" t="s">
        <v>117</v>
      </c>
      <c r="AU99" s="214" t="s">
        <v>82</v>
      </c>
      <c r="AY99" s="16" t="s">
        <v>115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114</v>
      </c>
      <c r="BK99" s="215">
        <f>ROUND(I99*H99,2)</f>
        <v>0</v>
      </c>
      <c r="BL99" s="16" t="s">
        <v>121</v>
      </c>
      <c r="BM99" s="214" t="s">
        <v>147</v>
      </c>
    </row>
    <row r="100" s="2" customFormat="1">
      <c r="A100" s="37"/>
      <c r="B100" s="38"/>
      <c r="C100" s="39"/>
      <c r="D100" s="216" t="s">
        <v>123</v>
      </c>
      <c r="E100" s="39"/>
      <c r="F100" s="217" t="s">
        <v>146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3"/>
      <c r="U100" s="84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123</v>
      </c>
      <c r="AU100" s="16" t="s">
        <v>82</v>
      </c>
    </row>
    <row r="101" s="2" customFormat="1">
      <c r="A101" s="37"/>
      <c r="B101" s="38"/>
      <c r="C101" s="39"/>
      <c r="D101" s="216" t="s">
        <v>124</v>
      </c>
      <c r="E101" s="39"/>
      <c r="F101" s="221" t="s">
        <v>148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3"/>
      <c r="U101" s="84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124</v>
      </c>
      <c r="AU101" s="16" t="s">
        <v>82</v>
      </c>
    </row>
    <row r="102" s="2" customFormat="1" ht="16.5" customHeight="1">
      <c r="A102" s="37"/>
      <c r="B102" s="38"/>
      <c r="C102" s="202" t="s">
        <v>149</v>
      </c>
      <c r="D102" s="202" t="s">
        <v>117</v>
      </c>
      <c r="E102" s="203" t="s">
        <v>150</v>
      </c>
      <c r="F102" s="204" t="s">
        <v>151</v>
      </c>
      <c r="G102" s="205" t="s">
        <v>120</v>
      </c>
      <c r="H102" s="206">
        <v>48</v>
      </c>
      <c r="I102" s="207"/>
      <c r="J102" s="208">
        <f>ROUND(I102*H102,2)</f>
        <v>0</v>
      </c>
      <c r="K102" s="204" t="s">
        <v>19</v>
      </c>
      <c r="L102" s="209"/>
      <c r="M102" s="210" t="s">
        <v>19</v>
      </c>
      <c r="N102" s="211" t="s">
        <v>45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2">
        <f>S102*H102</f>
        <v>0</v>
      </c>
      <c r="U102" s="213" t="s">
        <v>19</v>
      </c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121</v>
      </c>
      <c r="AT102" s="214" t="s">
        <v>117</v>
      </c>
      <c r="AU102" s="214" t="s">
        <v>82</v>
      </c>
      <c r="AY102" s="16" t="s">
        <v>115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114</v>
      </c>
      <c r="BK102" s="215">
        <f>ROUND(I102*H102,2)</f>
        <v>0</v>
      </c>
      <c r="BL102" s="16" t="s">
        <v>121</v>
      </c>
      <c r="BM102" s="214" t="s">
        <v>152</v>
      </c>
    </row>
    <row r="103" s="2" customFormat="1">
      <c r="A103" s="37"/>
      <c r="B103" s="38"/>
      <c r="C103" s="39"/>
      <c r="D103" s="216" t="s">
        <v>123</v>
      </c>
      <c r="E103" s="39"/>
      <c r="F103" s="217" t="s">
        <v>151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3"/>
      <c r="U103" s="84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123</v>
      </c>
      <c r="AU103" s="16" t="s">
        <v>82</v>
      </c>
    </row>
    <row r="104" s="2" customFormat="1">
      <c r="A104" s="37"/>
      <c r="B104" s="38"/>
      <c r="C104" s="39"/>
      <c r="D104" s="216" t="s">
        <v>124</v>
      </c>
      <c r="E104" s="39"/>
      <c r="F104" s="221" t="s">
        <v>153</v>
      </c>
      <c r="G104" s="39"/>
      <c r="H104" s="39"/>
      <c r="I104" s="218"/>
      <c r="J104" s="39"/>
      <c r="K104" s="39"/>
      <c r="L104" s="43"/>
      <c r="M104" s="219"/>
      <c r="N104" s="220"/>
      <c r="O104" s="83"/>
      <c r="P104" s="83"/>
      <c r="Q104" s="83"/>
      <c r="R104" s="83"/>
      <c r="S104" s="83"/>
      <c r="T104" s="83"/>
      <c r="U104" s="84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124</v>
      </c>
      <c r="AU104" s="16" t="s">
        <v>82</v>
      </c>
    </row>
    <row r="105" s="2" customFormat="1" ht="16.5" customHeight="1">
      <c r="A105" s="37"/>
      <c r="B105" s="38"/>
      <c r="C105" s="202" t="s">
        <v>154</v>
      </c>
      <c r="D105" s="202" t="s">
        <v>117</v>
      </c>
      <c r="E105" s="203" t="s">
        <v>155</v>
      </c>
      <c r="F105" s="204" t="s">
        <v>156</v>
      </c>
      <c r="G105" s="205" t="s">
        <v>120</v>
      </c>
      <c r="H105" s="206">
        <v>48</v>
      </c>
      <c r="I105" s="207"/>
      <c r="J105" s="208">
        <f>ROUND(I105*H105,2)</f>
        <v>0</v>
      </c>
      <c r="K105" s="204" t="s">
        <v>19</v>
      </c>
      <c r="L105" s="209"/>
      <c r="M105" s="210" t="s">
        <v>19</v>
      </c>
      <c r="N105" s="211" t="s">
        <v>45</v>
      </c>
      <c r="O105" s="83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2">
        <f>S105*H105</f>
        <v>0</v>
      </c>
      <c r="U105" s="213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121</v>
      </c>
      <c r="AT105" s="214" t="s">
        <v>117</v>
      </c>
      <c r="AU105" s="214" t="s">
        <v>82</v>
      </c>
      <c r="AY105" s="16" t="s">
        <v>115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114</v>
      </c>
      <c r="BK105" s="215">
        <f>ROUND(I105*H105,2)</f>
        <v>0</v>
      </c>
      <c r="BL105" s="16" t="s">
        <v>121</v>
      </c>
      <c r="BM105" s="214" t="s">
        <v>157</v>
      </c>
    </row>
    <row r="106" s="2" customFormat="1">
      <c r="A106" s="37"/>
      <c r="B106" s="38"/>
      <c r="C106" s="39"/>
      <c r="D106" s="216" t="s">
        <v>123</v>
      </c>
      <c r="E106" s="39"/>
      <c r="F106" s="217" t="s">
        <v>156</v>
      </c>
      <c r="G106" s="39"/>
      <c r="H106" s="39"/>
      <c r="I106" s="218"/>
      <c r="J106" s="39"/>
      <c r="K106" s="39"/>
      <c r="L106" s="43"/>
      <c r="M106" s="219"/>
      <c r="N106" s="220"/>
      <c r="O106" s="83"/>
      <c r="P106" s="83"/>
      <c r="Q106" s="83"/>
      <c r="R106" s="83"/>
      <c r="S106" s="83"/>
      <c r="T106" s="83"/>
      <c r="U106" s="84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123</v>
      </c>
      <c r="AU106" s="16" t="s">
        <v>82</v>
      </c>
    </row>
    <row r="107" s="2" customFormat="1">
      <c r="A107" s="37"/>
      <c r="B107" s="38"/>
      <c r="C107" s="39"/>
      <c r="D107" s="216" t="s">
        <v>124</v>
      </c>
      <c r="E107" s="39"/>
      <c r="F107" s="221" t="s">
        <v>158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3"/>
      <c r="U107" s="84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124</v>
      </c>
      <c r="AU107" s="16" t="s">
        <v>82</v>
      </c>
    </row>
    <row r="108" s="2" customFormat="1" ht="16.5" customHeight="1">
      <c r="A108" s="37"/>
      <c r="B108" s="38"/>
      <c r="C108" s="202" t="s">
        <v>159</v>
      </c>
      <c r="D108" s="202" t="s">
        <v>117</v>
      </c>
      <c r="E108" s="203" t="s">
        <v>160</v>
      </c>
      <c r="F108" s="204" t="s">
        <v>161</v>
      </c>
      <c r="G108" s="205" t="s">
        <v>120</v>
      </c>
      <c r="H108" s="206">
        <v>48</v>
      </c>
      <c r="I108" s="207"/>
      <c r="J108" s="208">
        <f>ROUND(I108*H108,2)</f>
        <v>0</v>
      </c>
      <c r="K108" s="204" t="s">
        <v>19</v>
      </c>
      <c r="L108" s="209"/>
      <c r="M108" s="210" t="s">
        <v>19</v>
      </c>
      <c r="N108" s="211" t="s">
        <v>45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2">
        <f>S108*H108</f>
        <v>0</v>
      </c>
      <c r="U108" s="213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121</v>
      </c>
      <c r="AT108" s="214" t="s">
        <v>117</v>
      </c>
      <c r="AU108" s="214" t="s">
        <v>82</v>
      </c>
      <c r="AY108" s="16" t="s">
        <v>115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114</v>
      </c>
      <c r="BK108" s="215">
        <f>ROUND(I108*H108,2)</f>
        <v>0</v>
      </c>
      <c r="BL108" s="16" t="s">
        <v>121</v>
      </c>
      <c r="BM108" s="214" t="s">
        <v>162</v>
      </c>
    </row>
    <row r="109" s="2" customFormat="1">
      <c r="A109" s="37"/>
      <c r="B109" s="38"/>
      <c r="C109" s="39"/>
      <c r="D109" s="216" t="s">
        <v>123</v>
      </c>
      <c r="E109" s="39"/>
      <c r="F109" s="217" t="s">
        <v>161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3"/>
      <c r="U109" s="84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123</v>
      </c>
      <c r="AU109" s="16" t="s">
        <v>82</v>
      </c>
    </row>
    <row r="110" s="2" customFormat="1">
      <c r="A110" s="37"/>
      <c r="B110" s="38"/>
      <c r="C110" s="39"/>
      <c r="D110" s="216" t="s">
        <v>124</v>
      </c>
      <c r="E110" s="39"/>
      <c r="F110" s="221" t="s">
        <v>163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3"/>
      <c r="U110" s="84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124</v>
      </c>
      <c r="AU110" s="16" t="s">
        <v>82</v>
      </c>
    </row>
    <row r="111" s="2" customFormat="1" ht="16.5" customHeight="1">
      <c r="A111" s="37"/>
      <c r="B111" s="38"/>
      <c r="C111" s="202" t="s">
        <v>164</v>
      </c>
      <c r="D111" s="202" t="s">
        <v>117</v>
      </c>
      <c r="E111" s="203" t="s">
        <v>165</v>
      </c>
      <c r="F111" s="204" t="s">
        <v>166</v>
      </c>
      <c r="G111" s="205" t="s">
        <v>120</v>
      </c>
      <c r="H111" s="206">
        <v>48</v>
      </c>
      <c r="I111" s="207"/>
      <c r="J111" s="208">
        <f>ROUND(I111*H111,2)</f>
        <v>0</v>
      </c>
      <c r="K111" s="204" t="s">
        <v>19</v>
      </c>
      <c r="L111" s="209"/>
      <c r="M111" s="210" t="s">
        <v>19</v>
      </c>
      <c r="N111" s="211" t="s">
        <v>45</v>
      </c>
      <c r="O111" s="83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2">
        <f>S111*H111</f>
        <v>0</v>
      </c>
      <c r="U111" s="213" t="s">
        <v>19</v>
      </c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121</v>
      </c>
      <c r="AT111" s="214" t="s">
        <v>117</v>
      </c>
      <c r="AU111" s="214" t="s">
        <v>82</v>
      </c>
      <c r="AY111" s="16" t="s">
        <v>115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114</v>
      </c>
      <c r="BK111" s="215">
        <f>ROUND(I111*H111,2)</f>
        <v>0</v>
      </c>
      <c r="BL111" s="16" t="s">
        <v>121</v>
      </c>
      <c r="BM111" s="214" t="s">
        <v>167</v>
      </c>
    </row>
    <row r="112" s="2" customFormat="1">
      <c r="A112" s="37"/>
      <c r="B112" s="38"/>
      <c r="C112" s="39"/>
      <c r="D112" s="216" t="s">
        <v>123</v>
      </c>
      <c r="E112" s="39"/>
      <c r="F112" s="217" t="s">
        <v>166</v>
      </c>
      <c r="G112" s="39"/>
      <c r="H112" s="39"/>
      <c r="I112" s="218"/>
      <c r="J112" s="39"/>
      <c r="K112" s="39"/>
      <c r="L112" s="43"/>
      <c r="M112" s="219"/>
      <c r="N112" s="220"/>
      <c r="O112" s="83"/>
      <c r="P112" s="83"/>
      <c r="Q112" s="83"/>
      <c r="R112" s="83"/>
      <c r="S112" s="83"/>
      <c r="T112" s="83"/>
      <c r="U112" s="84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123</v>
      </c>
      <c r="AU112" s="16" t="s">
        <v>82</v>
      </c>
    </row>
    <row r="113" s="2" customFormat="1">
      <c r="A113" s="37"/>
      <c r="B113" s="38"/>
      <c r="C113" s="39"/>
      <c r="D113" s="216" t="s">
        <v>124</v>
      </c>
      <c r="E113" s="39"/>
      <c r="F113" s="221" t="s">
        <v>168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3"/>
      <c r="U113" s="84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124</v>
      </c>
      <c r="AU113" s="16" t="s">
        <v>82</v>
      </c>
    </row>
    <row r="114" s="2" customFormat="1" ht="16.5" customHeight="1">
      <c r="A114" s="37"/>
      <c r="B114" s="38"/>
      <c r="C114" s="202" t="s">
        <v>169</v>
      </c>
      <c r="D114" s="202" t="s">
        <v>117</v>
      </c>
      <c r="E114" s="203" t="s">
        <v>170</v>
      </c>
      <c r="F114" s="204" t="s">
        <v>171</v>
      </c>
      <c r="G114" s="205" t="s">
        <v>120</v>
      </c>
      <c r="H114" s="206">
        <v>48</v>
      </c>
      <c r="I114" s="207"/>
      <c r="J114" s="208">
        <f>ROUND(I114*H114,2)</f>
        <v>0</v>
      </c>
      <c r="K114" s="204" t="s">
        <v>19</v>
      </c>
      <c r="L114" s="209"/>
      <c r="M114" s="210" t="s">
        <v>19</v>
      </c>
      <c r="N114" s="211" t="s">
        <v>45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2">
        <f>S114*H114</f>
        <v>0</v>
      </c>
      <c r="U114" s="213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121</v>
      </c>
      <c r="AT114" s="214" t="s">
        <v>117</v>
      </c>
      <c r="AU114" s="214" t="s">
        <v>82</v>
      </c>
      <c r="AY114" s="16" t="s">
        <v>115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114</v>
      </c>
      <c r="BK114" s="215">
        <f>ROUND(I114*H114,2)</f>
        <v>0</v>
      </c>
      <c r="BL114" s="16" t="s">
        <v>121</v>
      </c>
      <c r="BM114" s="214" t="s">
        <v>172</v>
      </c>
    </row>
    <row r="115" s="2" customFormat="1">
      <c r="A115" s="37"/>
      <c r="B115" s="38"/>
      <c r="C115" s="39"/>
      <c r="D115" s="216" t="s">
        <v>123</v>
      </c>
      <c r="E115" s="39"/>
      <c r="F115" s="217" t="s">
        <v>171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3"/>
      <c r="U115" s="84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123</v>
      </c>
      <c r="AU115" s="16" t="s">
        <v>82</v>
      </c>
    </row>
    <row r="116" s="2" customFormat="1">
      <c r="A116" s="37"/>
      <c r="B116" s="38"/>
      <c r="C116" s="39"/>
      <c r="D116" s="216" t="s">
        <v>124</v>
      </c>
      <c r="E116" s="39"/>
      <c r="F116" s="221" t="s">
        <v>173</v>
      </c>
      <c r="G116" s="39"/>
      <c r="H116" s="39"/>
      <c r="I116" s="218"/>
      <c r="J116" s="39"/>
      <c r="K116" s="39"/>
      <c r="L116" s="43"/>
      <c r="M116" s="219"/>
      <c r="N116" s="220"/>
      <c r="O116" s="83"/>
      <c r="P116" s="83"/>
      <c r="Q116" s="83"/>
      <c r="R116" s="83"/>
      <c r="S116" s="83"/>
      <c r="T116" s="83"/>
      <c r="U116" s="84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124</v>
      </c>
      <c r="AU116" s="16" t="s">
        <v>82</v>
      </c>
    </row>
    <row r="117" s="2" customFormat="1" ht="16.5" customHeight="1">
      <c r="A117" s="37"/>
      <c r="B117" s="38"/>
      <c r="C117" s="202" t="s">
        <v>8</v>
      </c>
      <c r="D117" s="202" t="s">
        <v>117</v>
      </c>
      <c r="E117" s="203" t="s">
        <v>174</v>
      </c>
      <c r="F117" s="204" t="s">
        <v>175</v>
      </c>
      <c r="G117" s="205" t="s">
        <v>120</v>
      </c>
      <c r="H117" s="206">
        <v>48</v>
      </c>
      <c r="I117" s="207"/>
      <c r="J117" s="208">
        <f>ROUND(I117*H117,2)</f>
        <v>0</v>
      </c>
      <c r="K117" s="204" t="s">
        <v>19</v>
      </c>
      <c r="L117" s="209"/>
      <c r="M117" s="210" t="s">
        <v>19</v>
      </c>
      <c r="N117" s="211" t="s">
        <v>45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2">
        <f>S117*H117</f>
        <v>0</v>
      </c>
      <c r="U117" s="213" t="s">
        <v>19</v>
      </c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121</v>
      </c>
      <c r="AT117" s="214" t="s">
        <v>117</v>
      </c>
      <c r="AU117" s="214" t="s">
        <v>82</v>
      </c>
      <c r="AY117" s="16" t="s">
        <v>115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114</v>
      </c>
      <c r="BK117" s="215">
        <f>ROUND(I117*H117,2)</f>
        <v>0</v>
      </c>
      <c r="BL117" s="16" t="s">
        <v>121</v>
      </c>
      <c r="BM117" s="214" t="s">
        <v>176</v>
      </c>
    </row>
    <row r="118" s="2" customFormat="1">
      <c r="A118" s="37"/>
      <c r="B118" s="38"/>
      <c r="C118" s="39"/>
      <c r="D118" s="216" t="s">
        <v>123</v>
      </c>
      <c r="E118" s="39"/>
      <c r="F118" s="217" t="s">
        <v>175</v>
      </c>
      <c r="G118" s="39"/>
      <c r="H118" s="39"/>
      <c r="I118" s="218"/>
      <c r="J118" s="39"/>
      <c r="K118" s="39"/>
      <c r="L118" s="43"/>
      <c r="M118" s="219"/>
      <c r="N118" s="220"/>
      <c r="O118" s="83"/>
      <c r="P118" s="83"/>
      <c r="Q118" s="83"/>
      <c r="R118" s="83"/>
      <c r="S118" s="83"/>
      <c r="T118" s="83"/>
      <c r="U118" s="84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123</v>
      </c>
      <c r="AU118" s="16" t="s">
        <v>82</v>
      </c>
    </row>
    <row r="119" s="2" customFormat="1">
      <c r="A119" s="37"/>
      <c r="B119" s="38"/>
      <c r="C119" s="39"/>
      <c r="D119" s="216" t="s">
        <v>124</v>
      </c>
      <c r="E119" s="39"/>
      <c r="F119" s="221" t="s">
        <v>177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3"/>
      <c r="U119" s="84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124</v>
      </c>
      <c r="AU119" s="16" t="s">
        <v>82</v>
      </c>
    </row>
    <row r="120" s="2" customFormat="1" ht="16.5" customHeight="1">
      <c r="A120" s="37"/>
      <c r="B120" s="38"/>
      <c r="C120" s="202" t="s">
        <v>178</v>
      </c>
      <c r="D120" s="202" t="s">
        <v>117</v>
      </c>
      <c r="E120" s="203" t="s">
        <v>179</v>
      </c>
      <c r="F120" s="204" t="s">
        <v>175</v>
      </c>
      <c r="G120" s="205" t="s">
        <v>120</v>
      </c>
      <c r="H120" s="206">
        <v>48</v>
      </c>
      <c r="I120" s="207"/>
      <c r="J120" s="208">
        <f>ROUND(I120*H120,2)</f>
        <v>0</v>
      </c>
      <c r="K120" s="204" t="s">
        <v>19</v>
      </c>
      <c r="L120" s="209"/>
      <c r="M120" s="210" t="s">
        <v>19</v>
      </c>
      <c r="N120" s="211" t="s">
        <v>45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2">
        <f>S120*H120</f>
        <v>0</v>
      </c>
      <c r="U120" s="213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121</v>
      </c>
      <c r="AT120" s="214" t="s">
        <v>117</v>
      </c>
      <c r="AU120" s="214" t="s">
        <v>82</v>
      </c>
      <c r="AY120" s="16" t="s">
        <v>115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114</v>
      </c>
      <c r="BK120" s="215">
        <f>ROUND(I120*H120,2)</f>
        <v>0</v>
      </c>
      <c r="BL120" s="16" t="s">
        <v>121</v>
      </c>
      <c r="BM120" s="214" t="s">
        <v>180</v>
      </c>
    </row>
    <row r="121" s="2" customFormat="1">
      <c r="A121" s="37"/>
      <c r="B121" s="38"/>
      <c r="C121" s="39"/>
      <c r="D121" s="216" t="s">
        <v>123</v>
      </c>
      <c r="E121" s="39"/>
      <c r="F121" s="217" t="s">
        <v>175</v>
      </c>
      <c r="G121" s="39"/>
      <c r="H121" s="39"/>
      <c r="I121" s="218"/>
      <c r="J121" s="39"/>
      <c r="K121" s="39"/>
      <c r="L121" s="43"/>
      <c r="M121" s="219"/>
      <c r="N121" s="220"/>
      <c r="O121" s="83"/>
      <c r="P121" s="83"/>
      <c r="Q121" s="83"/>
      <c r="R121" s="83"/>
      <c r="S121" s="83"/>
      <c r="T121" s="83"/>
      <c r="U121" s="84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123</v>
      </c>
      <c r="AU121" s="16" t="s">
        <v>82</v>
      </c>
    </row>
    <row r="122" s="2" customFormat="1">
      <c r="A122" s="37"/>
      <c r="B122" s="38"/>
      <c r="C122" s="39"/>
      <c r="D122" s="216" t="s">
        <v>124</v>
      </c>
      <c r="E122" s="39"/>
      <c r="F122" s="221" t="s">
        <v>181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3"/>
      <c r="U122" s="84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124</v>
      </c>
      <c r="AU122" s="16" t="s">
        <v>82</v>
      </c>
    </row>
    <row r="123" s="2" customFormat="1" ht="16.5" customHeight="1">
      <c r="A123" s="37"/>
      <c r="B123" s="38"/>
      <c r="C123" s="202" t="s">
        <v>182</v>
      </c>
      <c r="D123" s="202" t="s">
        <v>117</v>
      </c>
      <c r="E123" s="203" t="s">
        <v>183</v>
      </c>
      <c r="F123" s="204" t="s">
        <v>184</v>
      </c>
      <c r="G123" s="205" t="s">
        <v>120</v>
      </c>
      <c r="H123" s="206">
        <v>48</v>
      </c>
      <c r="I123" s="207"/>
      <c r="J123" s="208">
        <f>ROUND(I123*H123,2)</f>
        <v>0</v>
      </c>
      <c r="K123" s="204" t="s">
        <v>19</v>
      </c>
      <c r="L123" s="209"/>
      <c r="M123" s="210" t="s">
        <v>19</v>
      </c>
      <c r="N123" s="211" t="s">
        <v>45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2">
        <f>S123*H123</f>
        <v>0</v>
      </c>
      <c r="U123" s="213" t="s">
        <v>19</v>
      </c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121</v>
      </c>
      <c r="AT123" s="214" t="s">
        <v>117</v>
      </c>
      <c r="AU123" s="214" t="s">
        <v>82</v>
      </c>
      <c r="AY123" s="16" t="s">
        <v>115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114</v>
      </c>
      <c r="BK123" s="215">
        <f>ROUND(I123*H123,2)</f>
        <v>0</v>
      </c>
      <c r="BL123" s="16" t="s">
        <v>121</v>
      </c>
      <c r="BM123" s="214" t="s">
        <v>185</v>
      </c>
    </row>
    <row r="124" s="2" customFormat="1">
      <c r="A124" s="37"/>
      <c r="B124" s="38"/>
      <c r="C124" s="39"/>
      <c r="D124" s="216" t="s">
        <v>123</v>
      </c>
      <c r="E124" s="39"/>
      <c r="F124" s="217" t="s">
        <v>184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3"/>
      <c r="U124" s="84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123</v>
      </c>
      <c r="AU124" s="16" t="s">
        <v>82</v>
      </c>
    </row>
    <row r="125" s="2" customFormat="1">
      <c r="A125" s="37"/>
      <c r="B125" s="38"/>
      <c r="C125" s="39"/>
      <c r="D125" s="216" t="s">
        <v>124</v>
      </c>
      <c r="E125" s="39"/>
      <c r="F125" s="221" t="s">
        <v>186</v>
      </c>
      <c r="G125" s="39"/>
      <c r="H125" s="39"/>
      <c r="I125" s="218"/>
      <c r="J125" s="39"/>
      <c r="K125" s="39"/>
      <c r="L125" s="43"/>
      <c r="M125" s="219"/>
      <c r="N125" s="220"/>
      <c r="O125" s="83"/>
      <c r="P125" s="83"/>
      <c r="Q125" s="83"/>
      <c r="R125" s="83"/>
      <c r="S125" s="83"/>
      <c r="T125" s="83"/>
      <c r="U125" s="84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124</v>
      </c>
      <c r="AU125" s="16" t="s">
        <v>82</v>
      </c>
    </row>
    <row r="126" s="2" customFormat="1" ht="16.5" customHeight="1">
      <c r="A126" s="37"/>
      <c r="B126" s="38"/>
      <c r="C126" s="202" t="s">
        <v>187</v>
      </c>
      <c r="D126" s="202" t="s">
        <v>117</v>
      </c>
      <c r="E126" s="203" t="s">
        <v>188</v>
      </c>
      <c r="F126" s="204" t="s">
        <v>189</v>
      </c>
      <c r="G126" s="205" t="s">
        <v>120</v>
      </c>
      <c r="H126" s="206">
        <v>48</v>
      </c>
      <c r="I126" s="207"/>
      <c r="J126" s="208">
        <f>ROUND(I126*H126,2)</f>
        <v>0</v>
      </c>
      <c r="K126" s="204" t="s">
        <v>19</v>
      </c>
      <c r="L126" s="209"/>
      <c r="M126" s="210" t="s">
        <v>19</v>
      </c>
      <c r="N126" s="211" t="s">
        <v>45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2">
        <f>S126*H126</f>
        <v>0</v>
      </c>
      <c r="U126" s="213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121</v>
      </c>
      <c r="AT126" s="214" t="s">
        <v>117</v>
      </c>
      <c r="AU126" s="214" t="s">
        <v>82</v>
      </c>
      <c r="AY126" s="16" t="s">
        <v>115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114</v>
      </c>
      <c r="BK126" s="215">
        <f>ROUND(I126*H126,2)</f>
        <v>0</v>
      </c>
      <c r="BL126" s="16" t="s">
        <v>121</v>
      </c>
      <c r="BM126" s="214" t="s">
        <v>190</v>
      </c>
    </row>
    <row r="127" s="2" customFormat="1">
      <c r="A127" s="37"/>
      <c r="B127" s="38"/>
      <c r="C127" s="39"/>
      <c r="D127" s="216" t="s">
        <v>123</v>
      </c>
      <c r="E127" s="39"/>
      <c r="F127" s="217" t="s">
        <v>189</v>
      </c>
      <c r="G127" s="39"/>
      <c r="H127" s="39"/>
      <c r="I127" s="218"/>
      <c r="J127" s="39"/>
      <c r="K127" s="39"/>
      <c r="L127" s="43"/>
      <c r="M127" s="219"/>
      <c r="N127" s="220"/>
      <c r="O127" s="83"/>
      <c r="P127" s="83"/>
      <c r="Q127" s="83"/>
      <c r="R127" s="83"/>
      <c r="S127" s="83"/>
      <c r="T127" s="83"/>
      <c r="U127" s="84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123</v>
      </c>
      <c r="AU127" s="16" t="s">
        <v>82</v>
      </c>
    </row>
    <row r="128" s="2" customFormat="1">
      <c r="A128" s="37"/>
      <c r="B128" s="38"/>
      <c r="C128" s="39"/>
      <c r="D128" s="216" t="s">
        <v>124</v>
      </c>
      <c r="E128" s="39"/>
      <c r="F128" s="221" t="s">
        <v>191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3"/>
      <c r="U128" s="84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124</v>
      </c>
      <c r="AU128" s="16" t="s">
        <v>82</v>
      </c>
    </row>
    <row r="129" s="2" customFormat="1" ht="16.5" customHeight="1">
      <c r="A129" s="37"/>
      <c r="B129" s="38"/>
      <c r="C129" s="202" t="s">
        <v>192</v>
      </c>
      <c r="D129" s="202" t="s">
        <v>117</v>
      </c>
      <c r="E129" s="203" t="s">
        <v>193</v>
      </c>
      <c r="F129" s="204" t="s">
        <v>194</v>
      </c>
      <c r="G129" s="205" t="s">
        <v>120</v>
      </c>
      <c r="H129" s="206">
        <v>48</v>
      </c>
      <c r="I129" s="207"/>
      <c r="J129" s="208">
        <f>ROUND(I129*H129,2)</f>
        <v>0</v>
      </c>
      <c r="K129" s="204" t="s">
        <v>19</v>
      </c>
      <c r="L129" s="209"/>
      <c r="M129" s="210" t="s">
        <v>19</v>
      </c>
      <c r="N129" s="211" t="s">
        <v>45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2">
        <f>S129*H129</f>
        <v>0</v>
      </c>
      <c r="U129" s="213" t="s">
        <v>19</v>
      </c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121</v>
      </c>
      <c r="AT129" s="214" t="s">
        <v>117</v>
      </c>
      <c r="AU129" s="214" t="s">
        <v>82</v>
      </c>
      <c r="AY129" s="16" t="s">
        <v>115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114</v>
      </c>
      <c r="BK129" s="215">
        <f>ROUND(I129*H129,2)</f>
        <v>0</v>
      </c>
      <c r="BL129" s="16" t="s">
        <v>121</v>
      </c>
      <c r="BM129" s="214" t="s">
        <v>195</v>
      </c>
    </row>
    <row r="130" s="2" customFormat="1">
      <c r="A130" s="37"/>
      <c r="B130" s="38"/>
      <c r="C130" s="39"/>
      <c r="D130" s="216" t="s">
        <v>123</v>
      </c>
      <c r="E130" s="39"/>
      <c r="F130" s="217" t="s">
        <v>194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3"/>
      <c r="U130" s="84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123</v>
      </c>
      <c r="AU130" s="16" t="s">
        <v>82</v>
      </c>
    </row>
    <row r="131" s="2" customFormat="1">
      <c r="A131" s="37"/>
      <c r="B131" s="38"/>
      <c r="C131" s="39"/>
      <c r="D131" s="216" t="s">
        <v>124</v>
      </c>
      <c r="E131" s="39"/>
      <c r="F131" s="221" t="s">
        <v>196</v>
      </c>
      <c r="G131" s="39"/>
      <c r="H131" s="39"/>
      <c r="I131" s="218"/>
      <c r="J131" s="39"/>
      <c r="K131" s="39"/>
      <c r="L131" s="43"/>
      <c r="M131" s="219"/>
      <c r="N131" s="220"/>
      <c r="O131" s="83"/>
      <c r="P131" s="83"/>
      <c r="Q131" s="83"/>
      <c r="R131" s="83"/>
      <c r="S131" s="83"/>
      <c r="T131" s="83"/>
      <c r="U131" s="84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124</v>
      </c>
      <c r="AU131" s="16" t="s">
        <v>82</v>
      </c>
    </row>
    <row r="132" s="2" customFormat="1" ht="16.5" customHeight="1">
      <c r="A132" s="37"/>
      <c r="B132" s="38"/>
      <c r="C132" s="202" t="s">
        <v>197</v>
      </c>
      <c r="D132" s="202" t="s">
        <v>117</v>
      </c>
      <c r="E132" s="203" t="s">
        <v>198</v>
      </c>
      <c r="F132" s="204" t="s">
        <v>199</v>
      </c>
      <c r="G132" s="205" t="s">
        <v>120</v>
      </c>
      <c r="H132" s="206">
        <v>48</v>
      </c>
      <c r="I132" s="207"/>
      <c r="J132" s="208">
        <f>ROUND(I132*H132,2)</f>
        <v>0</v>
      </c>
      <c r="K132" s="204" t="s">
        <v>19</v>
      </c>
      <c r="L132" s="209"/>
      <c r="M132" s="210" t="s">
        <v>19</v>
      </c>
      <c r="N132" s="211" t="s">
        <v>45</v>
      </c>
      <c r="O132" s="83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2">
        <f>S132*H132</f>
        <v>0</v>
      </c>
      <c r="U132" s="213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121</v>
      </c>
      <c r="AT132" s="214" t="s">
        <v>117</v>
      </c>
      <c r="AU132" s="214" t="s">
        <v>82</v>
      </c>
      <c r="AY132" s="16" t="s">
        <v>115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114</v>
      </c>
      <c r="BK132" s="215">
        <f>ROUND(I132*H132,2)</f>
        <v>0</v>
      </c>
      <c r="BL132" s="16" t="s">
        <v>121</v>
      </c>
      <c r="BM132" s="214" t="s">
        <v>200</v>
      </c>
    </row>
    <row r="133" s="2" customFormat="1">
      <c r="A133" s="37"/>
      <c r="B133" s="38"/>
      <c r="C133" s="39"/>
      <c r="D133" s="216" t="s">
        <v>123</v>
      </c>
      <c r="E133" s="39"/>
      <c r="F133" s="217" t="s">
        <v>199</v>
      </c>
      <c r="G133" s="39"/>
      <c r="H133" s="39"/>
      <c r="I133" s="218"/>
      <c r="J133" s="39"/>
      <c r="K133" s="39"/>
      <c r="L133" s="43"/>
      <c r="M133" s="219"/>
      <c r="N133" s="220"/>
      <c r="O133" s="83"/>
      <c r="P133" s="83"/>
      <c r="Q133" s="83"/>
      <c r="R133" s="83"/>
      <c r="S133" s="83"/>
      <c r="T133" s="83"/>
      <c r="U133" s="84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123</v>
      </c>
      <c r="AU133" s="16" t="s">
        <v>82</v>
      </c>
    </row>
    <row r="134" s="2" customFormat="1">
      <c r="A134" s="37"/>
      <c r="B134" s="38"/>
      <c r="C134" s="39"/>
      <c r="D134" s="216" t="s">
        <v>124</v>
      </c>
      <c r="E134" s="39"/>
      <c r="F134" s="221" t="s">
        <v>201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3"/>
      <c r="U134" s="84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124</v>
      </c>
      <c r="AU134" s="16" t="s">
        <v>82</v>
      </c>
    </row>
    <row r="135" s="2" customFormat="1" ht="16.5" customHeight="1">
      <c r="A135" s="37"/>
      <c r="B135" s="38"/>
      <c r="C135" s="202" t="s">
        <v>202</v>
      </c>
      <c r="D135" s="202" t="s">
        <v>117</v>
      </c>
      <c r="E135" s="203" t="s">
        <v>203</v>
      </c>
      <c r="F135" s="204" t="s">
        <v>204</v>
      </c>
      <c r="G135" s="205" t="s">
        <v>120</v>
      </c>
      <c r="H135" s="206">
        <v>48</v>
      </c>
      <c r="I135" s="207"/>
      <c r="J135" s="208">
        <f>ROUND(I135*H135,2)</f>
        <v>0</v>
      </c>
      <c r="K135" s="204" t="s">
        <v>19</v>
      </c>
      <c r="L135" s="209"/>
      <c r="M135" s="210" t="s">
        <v>19</v>
      </c>
      <c r="N135" s="211" t="s">
        <v>45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2">
        <f>S135*H135</f>
        <v>0</v>
      </c>
      <c r="U135" s="213" t="s">
        <v>19</v>
      </c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121</v>
      </c>
      <c r="AT135" s="214" t="s">
        <v>117</v>
      </c>
      <c r="AU135" s="214" t="s">
        <v>82</v>
      </c>
      <c r="AY135" s="16" t="s">
        <v>115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114</v>
      </c>
      <c r="BK135" s="215">
        <f>ROUND(I135*H135,2)</f>
        <v>0</v>
      </c>
      <c r="BL135" s="16" t="s">
        <v>121</v>
      </c>
      <c r="BM135" s="214" t="s">
        <v>205</v>
      </c>
    </row>
    <row r="136" s="2" customFormat="1">
      <c r="A136" s="37"/>
      <c r="B136" s="38"/>
      <c r="C136" s="39"/>
      <c r="D136" s="216" t="s">
        <v>123</v>
      </c>
      <c r="E136" s="39"/>
      <c r="F136" s="217" t="s">
        <v>204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3"/>
      <c r="U136" s="84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123</v>
      </c>
      <c r="AU136" s="16" t="s">
        <v>82</v>
      </c>
    </row>
    <row r="137" s="2" customFormat="1">
      <c r="A137" s="37"/>
      <c r="B137" s="38"/>
      <c r="C137" s="39"/>
      <c r="D137" s="216" t="s">
        <v>124</v>
      </c>
      <c r="E137" s="39"/>
      <c r="F137" s="221" t="s">
        <v>206</v>
      </c>
      <c r="G137" s="39"/>
      <c r="H137" s="39"/>
      <c r="I137" s="218"/>
      <c r="J137" s="39"/>
      <c r="K137" s="39"/>
      <c r="L137" s="43"/>
      <c r="M137" s="219"/>
      <c r="N137" s="220"/>
      <c r="O137" s="83"/>
      <c r="P137" s="83"/>
      <c r="Q137" s="83"/>
      <c r="R137" s="83"/>
      <c r="S137" s="83"/>
      <c r="T137" s="83"/>
      <c r="U137" s="84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124</v>
      </c>
      <c r="AU137" s="16" t="s">
        <v>82</v>
      </c>
    </row>
    <row r="138" s="2" customFormat="1" ht="16.5" customHeight="1">
      <c r="A138" s="37"/>
      <c r="B138" s="38"/>
      <c r="C138" s="202" t="s">
        <v>207</v>
      </c>
      <c r="D138" s="202" t="s">
        <v>117</v>
      </c>
      <c r="E138" s="203" t="s">
        <v>208</v>
      </c>
      <c r="F138" s="204" t="s">
        <v>209</v>
      </c>
      <c r="G138" s="205" t="s">
        <v>120</v>
      </c>
      <c r="H138" s="206">
        <v>48</v>
      </c>
      <c r="I138" s="207"/>
      <c r="J138" s="208">
        <f>ROUND(I138*H138,2)</f>
        <v>0</v>
      </c>
      <c r="K138" s="204" t="s">
        <v>19</v>
      </c>
      <c r="L138" s="209"/>
      <c r="M138" s="210" t="s">
        <v>19</v>
      </c>
      <c r="N138" s="211" t="s">
        <v>45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2">
        <f>S138*H138</f>
        <v>0</v>
      </c>
      <c r="U138" s="213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121</v>
      </c>
      <c r="AT138" s="214" t="s">
        <v>117</v>
      </c>
      <c r="AU138" s="214" t="s">
        <v>82</v>
      </c>
      <c r="AY138" s="16" t="s">
        <v>115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114</v>
      </c>
      <c r="BK138" s="215">
        <f>ROUND(I138*H138,2)</f>
        <v>0</v>
      </c>
      <c r="BL138" s="16" t="s">
        <v>121</v>
      </c>
      <c r="BM138" s="214" t="s">
        <v>210</v>
      </c>
    </row>
    <row r="139" s="2" customFormat="1">
      <c r="A139" s="37"/>
      <c r="B139" s="38"/>
      <c r="C139" s="39"/>
      <c r="D139" s="216" t="s">
        <v>123</v>
      </c>
      <c r="E139" s="39"/>
      <c r="F139" s="217" t="s">
        <v>209</v>
      </c>
      <c r="G139" s="39"/>
      <c r="H139" s="39"/>
      <c r="I139" s="218"/>
      <c r="J139" s="39"/>
      <c r="K139" s="39"/>
      <c r="L139" s="43"/>
      <c r="M139" s="219"/>
      <c r="N139" s="220"/>
      <c r="O139" s="83"/>
      <c r="P139" s="83"/>
      <c r="Q139" s="83"/>
      <c r="R139" s="83"/>
      <c r="S139" s="83"/>
      <c r="T139" s="83"/>
      <c r="U139" s="84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123</v>
      </c>
      <c r="AU139" s="16" t="s">
        <v>82</v>
      </c>
    </row>
    <row r="140" s="2" customFormat="1">
      <c r="A140" s="37"/>
      <c r="B140" s="38"/>
      <c r="C140" s="39"/>
      <c r="D140" s="216" t="s">
        <v>124</v>
      </c>
      <c r="E140" s="39"/>
      <c r="F140" s="221" t="s">
        <v>211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3"/>
      <c r="U140" s="84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124</v>
      </c>
      <c r="AU140" s="16" t="s">
        <v>82</v>
      </c>
    </row>
    <row r="141" s="2" customFormat="1" ht="16.5" customHeight="1">
      <c r="A141" s="37"/>
      <c r="B141" s="38"/>
      <c r="C141" s="202" t="s">
        <v>212</v>
      </c>
      <c r="D141" s="202" t="s">
        <v>117</v>
      </c>
      <c r="E141" s="203" t="s">
        <v>213</v>
      </c>
      <c r="F141" s="204" t="s">
        <v>214</v>
      </c>
      <c r="G141" s="205" t="s">
        <v>120</v>
      </c>
      <c r="H141" s="206">
        <v>48</v>
      </c>
      <c r="I141" s="207"/>
      <c r="J141" s="208">
        <f>ROUND(I141*H141,2)</f>
        <v>0</v>
      </c>
      <c r="K141" s="204" t="s">
        <v>19</v>
      </c>
      <c r="L141" s="209"/>
      <c r="M141" s="210" t="s">
        <v>19</v>
      </c>
      <c r="N141" s="211" t="s">
        <v>45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2">
        <f>S141*H141</f>
        <v>0</v>
      </c>
      <c r="U141" s="213" t="s">
        <v>19</v>
      </c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121</v>
      </c>
      <c r="AT141" s="214" t="s">
        <v>117</v>
      </c>
      <c r="AU141" s="214" t="s">
        <v>82</v>
      </c>
      <c r="AY141" s="16" t="s">
        <v>115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114</v>
      </c>
      <c r="BK141" s="215">
        <f>ROUND(I141*H141,2)</f>
        <v>0</v>
      </c>
      <c r="BL141" s="16" t="s">
        <v>121</v>
      </c>
      <c r="BM141" s="214" t="s">
        <v>215</v>
      </c>
    </row>
    <row r="142" s="2" customFormat="1">
      <c r="A142" s="37"/>
      <c r="B142" s="38"/>
      <c r="C142" s="39"/>
      <c r="D142" s="216" t="s">
        <v>123</v>
      </c>
      <c r="E142" s="39"/>
      <c r="F142" s="217" t="s">
        <v>214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3"/>
      <c r="U142" s="84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123</v>
      </c>
      <c r="AU142" s="16" t="s">
        <v>82</v>
      </c>
    </row>
    <row r="143" s="2" customFormat="1">
      <c r="A143" s="37"/>
      <c r="B143" s="38"/>
      <c r="C143" s="39"/>
      <c r="D143" s="216" t="s">
        <v>124</v>
      </c>
      <c r="E143" s="39"/>
      <c r="F143" s="221" t="s">
        <v>216</v>
      </c>
      <c r="G143" s="39"/>
      <c r="H143" s="39"/>
      <c r="I143" s="218"/>
      <c r="J143" s="39"/>
      <c r="K143" s="39"/>
      <c r="L143" s="43"/>
      <c r="M143" s="219"/>
      <c r="N143" s="220"/>
      <c r="O143" s="83"/>
      <c r="P143" s="83"/>
      <c r="Q143" s="83"/>
      <c r="R143" s="83"/>
      <c r="S143" s="83"/>
      <c r="T143" s="83"/>
      <c r="U143" s="84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124</v>
      </c>
      <c r="AU143" s="16" t="s">
        <v>82</v>
      </c>
    </row>
    <row r="144" s="2" customFormat="1" ht="16.5" customHeight="1">
      <c r="A144" s="37"/>
      <c r="B144" s="38"/>
      <c r="C144" s="202" t="s">
        <v>7</v>
      </c>
      <c r="D144" s="202" t="s">
        <v>117</v>
      </c>
      <c r="E144" s="203" t="s">
        <v>217</v>
      </c>
      <c r="F144" s="204" t="s">
        <v>218</v>
      </c>
      <c r="G144" s="205" t="s">
        <v>120</v>
      </c>
      <c r="H144" s="206">
        <v>48</v>
      </c>
      <c r="I144" s="207"/>
      <c r="J144" s="208">
        <f>ROUND(I144*H144,2)</f>
        <v>0</v>
      </c>
      <c r="K144" s="204" t="s">
        <v>19</v>
      </c>
      <c r="L144" s="209"/>
      <c r="M144" s="210" t="s">
        <v>19</v>
      </c>
      <c r="N144" s="211" t="s">
        <v>45</v>
      </c>
      <c r="O144" s="83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2">
        <f>S144*H144</f>
        <v>0</v>
      </c>
      <c r="U144" s="213" t="s">
        <v>19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154</v>
      </c>
      <c r="AT144" s="214" t="s">
        <v>117</v>
      </c>
      <c r="AU144" s="214" t="s">
        <v>82</v>
      </c>
      <c r="AY144" s="16" t="s">
        <v>115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114</v>
      </c>
      <c r="BK144" s="215">
        <f>ROUND(I144*H144,2)</f>
        <v>0</v>
      </c>
      <c r="BL144" s="16" t="s">
        <v>114</v>
      </c>
      <c r="BM144" s="214" t="s">
        <v>219</v>
      </c>
    </row>
    <row r="145" s="2" customFormat="1">
      <c r="A145" s="37"/>
      <c r="B145" s="38"/>
      <c r="C145" s="39"/>
      <c r="D145" s="216" t="s">
        <v>123</v>
      </c>
      <c r="E145" s="39"/>
      <c r="F145" s="217" t="s">
        <v>218</v>
      </c>
      <c r="G145" s="39"/>
      <c r="H145" s="39"/>
      <c r="I145" s="218"/>
      <c r="J145" s="39"/>
      <c r="K145" s="39"/>
      <c r="L145" s="43"/>
      <c r="M145" s="219"/>
      <c r="N145" s="220"/>
      <c r="O145" s="83"/>
      <c r="P145" s="83"/>
      <c r="Q145" s="83"/>
      <c r="R145" s="83"/>
      <c r="S145" s="83"/>
      <c r="T145" s="83"/>
      <c r="U145" s="84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123</v>
      </c>
      <c r="AU145" s="16" t="s">
        <v>82</v>
      </c>
    </row>
    <row r="146" s="2" customFormat="1">
      <c r="A146" s="37"/>
      <c r="B146" s="38"/>
      <c r="C146" s="39"/>
      <c r="D146" s="216" t="s">
        <v>124</v>
      </c>
      <c r="E146" s="39"/>
      <c r="F146" s="221" t="s">
        <v>220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3"/>
      <c r="U146" s="84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124</v>
      </c>
      <c r="AU146" s="16" t="s">
        <v>82</v>
      </c>
    </row>
    <row r="147" s="2" customFormat="1" ht="16.5" customHeight="1">
      <c r="A147" s="37"/>
      <c r="B147" s="38"/>
      <c r="C147" s="202" t="s">
        <v>221</v>
      </c>
      <c r="D147" s="202" t="s">
        <v>117</v>
      </c>
      <c r="E147" s="203" t="s">
        <v>222</v>
      </c>
      <c r="F147" s="204" t="s">
        <v>223</v>
      </c>
      <c r="G147" s="205" t="s">
        <v>120</v>
      </c>
      <c r="H147" s="206">
        <v>48</v>
      </c>
      <c r="I147" s="207"/>
      <c r="J147" s="208">
        <f>ROUND(I147*H147,2)</f>
        <v>0</v>
      </c>
      <c r="K147" s="204" t="s">
        <v>19</v>
      </c>
      <c r="L147" s="209"/>
      <c r="M147" s="210" t="s">
        <v>19</v>
      </c>
      <c r="N147" s="211" t="s">
        <v>45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2">
        <f>S147*H147</f>
        <v>0</v>
      </c>
      <c r="U147" s="213" t="s">
        <v>19</v>
      </c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154</v>
      </c>
      <c r="AT147" s="214" t="s">
        <v>117</v>
      </c>
      <c r="AU147" s="214" t="s">
        <v>82</v>
      </c>
      <c r="AY147" s="16" t="s">
        <v>115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114</v>
      </c>
      <c r="BK147" s="215">
        <f>ROUND(I147*H147,2)</f>
        <v>0</v>
      </c>
      <c r="BL147" s="16" t="s">
        <v>114</v>
      </c>
      <c r="BM147" s="214" t="s">
        <v>224</v>
      </c>
    </row>
    <row r="148" s="2" customFormat="1">
      <c r="A148" s="37"/>
      <c r="B148" s="38"/>
      <c r="C148" s="39"/>
      <c r="D148" s="216" t="s">
        <v>123</v>
      </c>
      <c r="E148" s="39"/>
      <c r="F148" s="217" t="s">
        <v>223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3"/>
      <c r="U148" s="84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123</v>
      </c>
      <c r="AU148" s="16" t="s">
        <v>82</v>
      </c>
    </row>
    <row r="149" s="2" customFormat="1">
      <c r="A149" s="37"/>
      <c r="B149" s="38"/>
      <c r="C149" s="39"/>
      <c r="D149" s="216" t="s">
        <v>124</v>
      </c>
      <c r="E149" s="39"/>
      <c r="F149" s="221" t="s">
        <v>225</v>
      </c>
      <c r="G149" s="39"/>
      <c r="H149" s="39"/>
      <c r="I149" s="218"/>
      <c r="J149" s="39"/>
      <c r="K149" s="39"/>
      <c r="L149" s="43"/>
      <c r="M149" s="219"/>
      <c r="N149" s="220"/>
      <c r="O149" s="83"/>
      <c r="P149" s="83"/>
      <c r="Q149" s="83"/>
      <c r="R149" s="83"/>
      <c r="S149" s="83"/>
      <c r="T149" s="83"/>
      <c r="U149" s="84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124</v>
      </c>
      <c r="AU149" s="16" t="s">
        <v>82</v>
      </c>
    </row>
    <row r="150" s="2" customFormat="1" ht="16.5" customHeight="1">
      <c r="A150" s="37"/>
      <c r="B150" s="38"/>
      <c r="C150" s="202" t="s">
        <v>226</v>
      </c>
      <c r="D150" s="202" t="s">
        <v>117</v>
      </c>
      <c r="E150" s="203" t="s">
        <v>227</v>
      </c>
      <c r="F150" s="204" t="s">
        <v>228</v>
      </c>
      <c r="G150" s="205" t="s">
        <v>120</v>
      </c>
      <c r="H150" s="206">
        <v>48</v>
      </c>
      <c r="I150" s="207"/>
      <c r="J150" s="208">
        <f>ROUND(I150*H150,2)</f>
        <v>0</v>
      </c>
      <c r="K150" s="204" t="s">
        <v>19</v>
      </c>
      <c r="L150" s="209"/>
      <c r="M150" s="210" t="s">
        <v>19</v>
      </c>
      <c r="N150" s="211" t="s">
        <v>45</v>
      </c>
      <c r="O150" s="83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2">
        <f>S150*H150</f>
        <v>0</v>
      </c>
      <c r="U150" s="213" t="s">
        <v>19</v>
      </c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4" t="s">
        <v>154</v>
      </c>
      <c r="AT150" s="214" t="s">
        <v>117</v>
      </c>
      <c r="AU150" s="214" t="s">
        <v>82</v>
      </c>
      <c r="AY150" s="16" t="s">
        <v>115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114</v>
      </c>
      <c r="BK150" s="215">
        <f>ROUND(I150*H150,2)</f>
        <v>0</v>
      </c>
      <c r="BL150" s="16" t="s">
        <v>114</v>
      </c>
      <c r="BM150" s="214" t="s">
        <v>229</v>
      </c>
    </row>
    <row r="151" s="2" customFormat="1">
      <c r="A151" s="37"/>
      <c r="B151" s="38"/>
      <c r="C151" s="39"/>
      <c r="D151" s="216" t="s">
        <v>123</v>
      </c>
      <c r="E151" s="39"/>
      <c r="F151" s="217" t="s">
        <v>228</v>
      </c>
      <c r="G151" s="39"/>
      <c r="H151" s="39"/>
      <c r="I151" s="218"/>
      <c r="J151" s="39"/>
      <c r="K151" s="39"/>
      <c r="L151" s="43"/>
      <c r="M151" s="219"/>
      <c r="N151" s="220"/>
      <c r="O151" s="83"/>
      <c r="P151" s="83"/>
      <c r="Q151" s="83"/>
      <c r="R151" s="83"/>
      <c r="S151" s="83"/>
      <c r="T151" s="83"/>
      <c r="U151" s="84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123</v>
      </c>
      <c r="AU151" s="16" t="s">
        <v>82</v>
      </c>
    </row>
    <row r="152" s="2" customFormat="1">
      <c r="A152" s="37"/>
      <c r="B152" s="38"/>
      <c r="C152" s="39"/>
      <c r="D152" s="216" t="s">
        <v>124</v>
      </c>
      <c r="E152" s="39"/>
      <c r="F152" s="221" t="s">
        <v>230</v>
      </c>
      <c r="G152" s="39"/>
      <c r="H152" s="39"/>
      <c r="I152" s="218"/>
      <c r="J152" s="39"/>
      <c r="K152" s="39"/>
      <c r="L152" s="43"/>
      <c r="M152" s="222"/>
      <c r="N152" s="223"/>
      <c r="O152" s="224"/>
      <c r="P152" s="224"/>
      <c r="Q152" s="224"/>
      <c r="R152" s="224"/>
      <c r="S152" s="224"/>
      <c r="T152" s="224"/>
      <c r="U152" s="225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124</v>
      </c>
      <c r="AU152" s="16" t="s">
        <v>82</v>
      </c>
    </row>
    <row r="153" s="2" customFormat="1" ht="6.96" customHeight="1">
      <c r="A153" s="37"/>
      <c r="B153" s="58"/>
      <c r="C153" s="59"/>
      <c r="D153" s="59"/>
      <c r="E153" s="59"/>
      <c r="F153" s="59"/>
      <c r="G153" s="59"/>
      <c r="H153" s="59"/>
      <c r="I153" s="59"/>
      <c r="J153" s="59"/>
      <c r="K153" s="59"/>
      <c r="L153" s="43"/>
      <c r="M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</sheetData>
  <sheetProtection sheet="1" autoFilter="0" formatColumns="0" formatRows="0" objects="1" scenarios="1" spinCount="100000" saltValue="3toemnpBNLyKh/0v43nsKD4iCzY8uOZmeYutLJhODIqUGzb9RmC4TTCNT45mM+XZUd6+fUgmJKIX16h1XnESWw==" hashValue="F0bK68V6Lw7H/X+SOzV7AydLtobhxjhH37rdb6oK3djvi7i9O1Qd4c/5l8IQTqcYsB+kfleVSBWLTJb6tW2TIw==" algorithmName="SHA-512" password="CC35"/>
  <autoFilter ref="C80:K15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Servis a opravy výtahů a eskalátorů OŘ UNL 2025 - 2029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231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14. 1. 2025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ROUND(J82,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ROUND((SUM(BE82:BE94)),  2)</f>
        <v>0</v>
      </c>
      <c r="G33" s="37"/>
      <c r="H33" s="37"/>
      <c r="I33" s="147">
        <v>0.20999999999999999</v>
      </c>
      <c r="J33" s="146">
        <f>ROUND(((SUM(BE82:BE94))*I33),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ROUND((SUM(BF82:BF94)),  2)</f>
        <v>0</v>
      </c>
      <c r="G34" s="37"/>
      <c r="H34" s="37"/>
      <c r="I34" s="147">
        <v>0.12</v>
      </c>
      <c r="J34" s="146">
        <f>ROUND(((SUM(BF82:BF94))*I34),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ROUND((SUM(BG82:BG94)),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ROUND((SUM(BH82:BH94)),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ROUND((SUM(BI82:BI94)),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Servis a opravy výtahů a eskalátorů OŘ UNL 2025 - 2029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PS03b - Hodinové sazby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14. 1. 2025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J82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232</v>
      </c>
      <c r="E60" s="167"/>
      <c r="F60" s="167"/>
      <c r="G60" s="167"/>
      <c r="H60" s="167"/>
      <c r="I60" s="167"/>
      <c r="J60" s="168">
        <f>J83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4"/>
      <c r="C61" s="165"/>
      <c r="D61" s="166" t="s">
        <v>233</v>
      </c>
      <c r="E61" s="167"/>
      <c r="F61" s="167"/>
      <c r="G61" s="167"/>
      <c r="H61" s="167"/>
      <c r="I61" s="167"/>
      <c r="J61" s="168">
        <f>J90</f>
        <v>0</v>
      </c>
      <c r="K61" s="165"/>
      <c r="L61" s="16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0"/>
      <c r="C62" s="171"/>
      <c r="D62" s="172" t="s">
        <v>234</v>
      </c>
      <c r="E62" s="173"/>
      <c r="F62" s="173"/>
      <c r="G62" s="173"/>
      <c r="H62" s="173"/>
      <c r="I62" s="173"/>
      <c r="J62" s="174">
        <f>J91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98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59" t="str">
        <f>E7</f>
        <v>Servis a opravy výtahů a eskalátorů OŘ UNL 2025 - 2029</v>
      </c>
      <c r="F72" s="31"/>
      <c r="G72" s="31"/>
      <c r="H72" s="31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90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PS03b - Hodinové sazby</v>
      </c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9"/>
      <c r="E76" s="39"/>
      <c r="F76" s="26" t="str">
        <f>F12</f>
        <v xml:space="preserve"> </v>
      </c>
      <c r="G76" s="39"/>
      <c r="H76" s="39"/>
      <c r="I76" s="31" t="s">
        <v>23</v>
      </c>
      <c r="J76" s="71" t="str">
        <f>IF(J12="","",J12)</f>
        <v>14. 1. 2025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25</v>
      </c>
      <c r="D78" s="39"/>
      <c r="E78" s="39"/>
      <c r="F78" s="26" t="str">
        <f>E15</f>
        <v>Správa železnic, státní organizace</v>
      </c>
      <c r="G78" s="39"/>
      <c r="H78" s="39"/>
      <c r="I78" s="31" t="s">
        <v>33</v>
      </c>
      <c r="J78" s="35" t="str">
        <f>E21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25.65" customHeight="1">
      <c r="A79" s="37"/>
      <c r="B79" s="38"/>
      <c r="C79" s="31" t="s">
        <v>31</v>
      </c>
      <c r="D79" s="39"/>
      <c r="E79" s="39"/>
      <c r="F79" s="26" t="str">
        <f>IF(E18="","",E18)</f>
        <v>Vyplň údaj</v>
      </c>
      <c r="G79" s="39"/>
      <c r="H79" s="39"/>
      <c r="I79" s="31" t="s">
        <v>35</v>
      </c>
      <c r="J79" s="35" t="str">
        <f>E24</f>
        <v>Správa železnic, státní organizace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76"/>
      <c r="B81" s="177"/>
      <c r="C81" s="178" t="s">
        <v>99</v>
      </c>
      <c r="D81" s="179" t="s">
        <v>57</v>
      </c>
      <c r="E81" s="179" t="s">
        <v>53</v>
      </c>
      <c r="F81" s="179" t="s">
        <v>54</v>
      </c>
      <c r="G81" s="179" t="s">
        <v>100</v>
      </c>
      <c r="H81" s="179" t="s">
        <v>101</v>
      </c>
      <c r="I81" s="179" t="s">
        <v>102</v>
      </c>
      <c r="J81" s="179" t="s">
        <v>94</v>
      </c>
      <c r="K81" s="180" t="s">
        <v>103</v>
      </c>
      <c r="L81" s="181"/>
      <c r="M81" s="91" t="s">
        <v>19</v>
      </c>
      <c r="N81" s="92" t="s">
        <v>42</v>
      </c>
      <c r="O81" s="92" t="s">
        <v>104</v>
      </c>
      <c r="P81" s="92" t="s">
        <v>105</v>
      </c>
      <c r="Q81" s="92" t="s">
        <v>106</v>
      </c>
      <c r="R81" s="92" t="s">
        <v>107</v>
      </c>
      <c r="S81" s="92" t="s">
        <v>108</v>
      </c>
      <c r="T81" s="92" t="s">
        <v>109</v>
      </c>
      <c r="U81" s="93" t="s">
        <v>110</v>
      </c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</row>
    <row r="82" s="2" customFormat="1" ht="22.8" customHeight="1">
      <c r="A82" s="37"/>
      <c r="B82" s="38"/>
      <c r="C82" s="98" t="s">
        <v>111</v>
      </c>
      <c r="D82" s="39"/>
      <c r="E82" s="39"/>
      <c r="F82" s="39"/>
      <c r="G82" s="39"/>
      <c r="H82" s="39"/>
      <c r="I82" s="39"/>
      <c r="J82" s="182">
        <f>BK82</f>
        <v>0</v>
      </c>
      <c r="K82" s="39"/>
      <c r="L82" s="43"/>
      <c r="M82" s="94"/>
      <c r="N82" s="183"/>
      <c r="O82" s="95"/>
      <c r="P82" s="184">
        <f>P83+P90</f>
        <v>0</v>
      </c>
      <c r="Q82" s="95"/>
      <c r="R82" s="184">
        <f>R83+R90</f>
        <v>0</v>
      </c>
      <c r="S82" s="95"/>
      <c r="T82" s="184">
        <f>T83+T90</f>
        <v>0</v>
      </c>
      <c r="U82" s="96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71</v>
      </c>
      <c r="AU82" s="16" t="s">
        <v>95</v>
      </c>
      <c r="BK82" s="185">
        <f>BK83+BK90</f>
        <v>0</v>
      </c>
    </row>
    <row r="83" s="12" customFormat="1" ht="25.92" customHeight="1">
      <c r="A83" s="12"/>
      <c r="B83" s="186"/>
      <c r="C83" s="187"/>
      <c r="D83" s="188" t="s">
        <v>71</v>
      </c>
      <c r="E83" s="189" t="s">
        <v>235</v>
      </c>
      <c r="F83" s="189" t="s">
        <v>236</v>
      </c>
      <c r="G83" s="187"/>
      <c r="H83" s="187"/>
      <c r="I83" s="190"/>
      <c r="J83" s="191">
        <f>BK83</f>
        <v>0</v>
      </c>
      <c r="K83" s="187"/>
      <c r="L83" s="192"/>
      <c r="M83" s="193"/>
      <c r="N83" s="194"/>
      <c r="O83" s="194"/>
      <c r="P83" s="195">
        <f>SUM(P84:P89)</f>
        <v>0</v>
      </c>
      <c r="Q83" s="194"/>
      <c r="R83" s="195">
        <f>SUM(R84:R89)</f>
        <v>0</v>
      </c>
      <c r="S83" s="194"/>
      <c r="T83" s="195">
        <f>SUM(T84:T89)</f>
        <v>0</v>
      </c>
      <c r="U83" s="196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114</v>
      </c>
      <c r="AT83" s="198" t="s">
        <v>71</v>
      </c>
      <c r="AU83" s="198" t="s">
        <v>72</v>
      </c>
      <c r="AY83" s="197" t="s">
        <v>115</v>
      </c>
      <c r="BK83" s="199">
        <f>SUM(BK84:BK89)</f>
        <v>0</v>
      </c>
    </row>
    <row r="84" s="2" customFormat="1" ht="21.75" customHeight="1">
      <c r="A84" s="37"/>
      <c r="B84" s="38"/>
      <c r="C84" s="226" t="s">
        <v>80</v>
      </c>
      <c r="D84" s="226" t="s">
        <v>237</v>
      </c>
      <c r="E84" s="227" t="s">
        <v>238</v>
      </c>
      <c r="F84" s="228" t="s">
        <v>239</v>
      </c>
      <c r="G84" s="229" t="s">
        <v>240</v>
      </c>
      <c r="H84" s="230">
        <v>96</v>
      </c>
      <c r="I84" s="231"/>
      <c r="J84" s="232">
        <f>ROUND(I84*H84,2)</f>
        <v>0</v>
      </c>
      <c r="K84" s="228" t="s">
        <v>19</v>
      </c>
      <c r="L84" s="43"/>
      <c r="M84" s="233" t="s">
        <v>19</v>
      </c>
      <c r="N84" s="234" t="s">
        <v>43</v>
      </c>
      <c r="O84" s="83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2">
        <f>S84*H84</f>
        <v>0</v>
      </c>
      <c r="U84" s="213" t="s">
        <v>19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4" t="s">
        <v>121</v>
      </c>
      <c r="AT84" s="214" t="s">
        <v>237</v>
      </c>
      <c r="AU84" s="214" t="s">
        <v>80</v>
      </c>
      <c r="AY84" s="16" t="s">
        <v>115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80</v>
      </c>
      <c r="BK84" s="215">
        <f>ROUND(I84*H84,2)</f>
        <v>0</v>
      </c>
      <c r="BL84" s="16" t="s">
        <v>121</v>
      </c>
      <c r="BM84" s="214" t="s">
        <v>241</v>
      </c>
    </row>
    <row r="85" s="2" customFormat="1">
      <c r="A85" s="37"/>
      <c r="B85" s="38"/>
      <c r="C85" s="39"/>
      <c r="D85" s="216" t="s">
        <v>123</v>
      </c>
      <c r="E85" s="39"/>
      <c r="F85" s="217" t="s">
        <v>239</v>
      </c>
      <c r="G85" s="39"/>
      <c r="H85" s="39"/>
      <c r="I85" s="218"/>
      <c r="J85" s="39"/>
      <c r="K85" s="39"/>
      <c r="L85" s="43"/>
      <c r="M85" s="219"/>
      <c r="N85" s="220"/>
      <c r="O85" s="83"/>
      <c r="P85" s="83"/>
      <c r="Q85" s="83"/>
      <c r="R85" s="83"/>
      <c r="S85" s="83"/>
      <c r="T85" s="83"/>
      <c r="U85" s="84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123</v>
      </c>
      <c r="AU85" s="16" t="s">
        <v>80</v>
      </c>
    </row>
    <row r="86" s="2" customFormat="1">
      <c r="A86" s="37"/>
      <c r="B86" s="38"/>
      <c r="C86" s="39"/>
      <c r="D86" s="216" t="s">
        <v>124</v>
      </c>
      <c r="E86" s="39"/>
      <c r="F86" s="221" t="s">
        <v>242</v>
      </c>
      <c r="G86" s="39"/>
      <c r="H86" s="39"/>
      <c r="I86" s="218"/>
      <c r="J86" s="39"/>
      <c r="K86" s="39"/>
      <c r="L86" s="43"/>
      <c r="M86" s="219"/>
      <c r="N86" s="220"/>
      <c r="O86" s="83"/>
      <c r="P86" s="83"/>
      <c r="Q86" s="83"/>
      <c r="R86" s="83"/>
      <c r="S86" s="83"/>
      <c r="T86" s="83"/>
      <c r="U86" s="84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124</v>
      </c>
      <c r="AU86" s="16" t="s">
        <v>80</v>
      </c>
    </row>
    <row r="87" s="2" customFormat="1" ht="21.75" customHeight="1">
      <c r="A87" s="37"/>
      <c r="B87" s="38"/>
      <c r="C87" s="226" t="s">
        <v>82</v>
      </c>
      <c r="D87" s="226" t="s">
        <v>237</v>
      </c>
      <c r="E87" s="227" t="s">
        <v>243</v>
      </c>
      <c r="F87" s="228" t="s">
        <v>244</v>
      </c>
      <c r="G87" s="229" t="s">
        <v>240</v>
      </c>
      <c r="H87" s="230">
        <v>24</v>
      </c>
      <c r="I87" s="231"/>
      <c r="J87" s="232">
        <f>ROUND(I87*H87,2)</f>
        <v>0</v>
      </c>
      <c r="K87" s="228" t="s">
        <v>19</v>
      </c>
      <c r="L87" s="43"/>
      <c r="M87" s="233" t="s">
        <v>19</v>
      </c>
      <c r="N87" s="234" t="s">
        <v>43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2">
        <f>S87*H87</f>
        <v>0</v>
      </c>
      <c r="U87" s="213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121</v>
      </c>
      <c r="AT87" s="214" t="s">
        <v>237</v>
      </c>
      <c r="AU87" s="214" t="s">
        <v>80</v>
      </c>
      <c r="AY87" s="16" t="s">
        <v>115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80</v>
      </c>
      <c r="BK87" s="215">
        <f>ROUND(I87*H87,2)</f>
        <v>0</v>
      </c>
      <c r="BL87" s="16" t="s">
        <v>121</v>
      </c>
      <c r="BM87" s="214" t="s">
        <v>245</v>
      </c>
    </row>
    <row r="88" s="2" customFormat="1">
      <c r="A88" s="37"/>
      <c r="B88" s="38"/>
      <c r="C88" s="39"/>
      <c r="D88" s="216" t="s">
        <v>123</v>
      </c>
      <c r="E88" s="39"/>
      <c r="F88" s="217" t="s">
        <v>244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3"/>
      <c r="U88" s="84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123</v>
      </c>
      <c r="AU88" s="16" t="s">
        <v>80</v>
      </c>
    </row>
    <row r="89" s="2" customFormat="1">
      <c r="A89" s="37"/>
      <c r="B89" s="38"/>
      <c r="C89" s="39"/>
      <c r="D89" s="216" t="s">
        <v>124</v>
      </c>
      <c r="E89" s="39"/>
      <c r="F89" s="221" t="s">
        <v>246</v>
      </c>
      <c r="G89" s="39"/>
      <c r="H89" s="39"/>
      <c r="I89" s="218"/>
      <c r="J89" s="39"/>
      <c r="K89" s="39"/>
      <c r="L89" s="43"/>
      <c r="M89" s="219"/>
      <c r="N89" s="220"/>
      <c r="O89" s="83"/>
      <c r="P89" s="83"/>
      <c r="Q89" s="83"/>
      <c r="R89" s="83"/>
      <c r="S89" s="83"/>
      <c r="T89" s="83"/>
      <c r="U89" s="84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124</v>
      </c>
      <c r="AU89" s="16" t="s">
        <v>80</v>
      </c>
    </row>
    <row r="90" s="12" customFormat="1" ht="25.92" customHeight="1">
      <c r="A90" s="12"/>
      <c r="B90" s="186"/>
      <c r="C90" s="187"/>
      <c r="D90" s="188" t="s">
        <v>71</v>
      </c>
      <c r="E90" s="189" t="s">
        <v>247</v>
      </c>
      <c r="F90" s="189" t="s">
        <v>248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</f>
        <v>0</v>
      </c>
      <c r="Q90" s="194"/>
      <c r="R90" s="195">
        <f>R91</f>
        <v>0</v>
      </c>
      <c r="S90" s="194"/>
      <c r="T90" s="195">
        <f>T91</f>
        <v>0</v>
      </c>
      <c r="U90" s="196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139</v>
      </c>
      <c r="AT90" s="198" t="s">
        <v>71</v>
      </c>
      <c r="AU90" s="198" t="s">
        <v>72</v>
      </c>
      <c r="AY90" s="197" t="s">
        <v>115</v>
      </c>
      <c r="BK90" s="199">
        <f>BK91</f>
        <v>0</v>
      </c>
    </row>
    <row r="91" s="12" customFormat="1" ht="22.8" customHeight="1">
      <c r="A91" s="12"/>
      <c r="B91" s="186"/>
      <c r="C91" s="187"/>
      <c r="D91" s="188" t="s">
        <v>71</v>
      </c>
      <c r="E91" s="200" t="s">
        <v>249</v>
      </c>
      <c r="F91" s="200" t="s">
        <v>250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SUM(P92:P94)</f>
        <v>0</v>
      </c>
      <c r="Q91" s="194"/>
      <c r="R91" s="195">
        <f>SUM(R92:R94)</f>
        <v>0</v>
      </c>
      <c r="S91" s="194"/>
      <c r="T91" s="195">
        <f>SUM(T92:T94)</f>
        <v>0</v>
      </c>
      <c r="U91" s="196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139</v>
      </c>
      <c r="AT91" s="198" t="s">
        <v>71</v>
      </c>
      <c r="AU91" s="198" t="s">
        <v>80</v>
      </c>
      <c r="AY91" s="197" t="s">
        <v>115</v>
      </c>
      <c r="BK91" s="199">
        <f>SUM(BK92:BK94)</f>
        <v>0</v>
      </c>
    </row>
    <row r="92" s="2" customFormat="1" ht="16.5" customHeight="1">
      <c r="A92" s="37"/>
      <c r="B92" s="38"/>
      <c r="C92" s="226" t="s">
        <v>130</v>
      </c>
      <c r="D92" s="226" t="s">
        <v>237</v>
      </c>
      <c r="E92" s="227" t="s">
        <v>251</v>
      </c>
      <c r="F92" s="228" t="s">
        <v>252</v>
      </c>
      <c r="G92" s="229" t="s">
        <v>253</v>
      </c>
      <c r="H92" s="230">
        <v>120</v>
      </c>
      <c r="I92" s="231"/>
      <c r="J92" s="232">
        <f>ROUND(I92*H92,2)</f>
        <v>0</v>
      </c>
      <c r="K92" s="228" t="s">
        <v>19</v>
      </c>
      <c r="L92" s="43"/>
      <c r="M92" s="233" t="s">
        <v>19</v>
      </c>
      <c r="N92" s="234" t="s">
        <v>43</v>
      </c>
      <c r="O92" s="83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2">
        <f>S92*H92</f>
        <v>0</v>
      </c>
      <c r="U92" s="213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254</v>
      </c>
      <c r="AT92" s="214" t="s">
        <v>237</v>
      </c>
      <c r="AU92" s="214" t="s">
        <v>82</v>
      </c>
      <c r="AY92" s="16" t="s">
        <v>115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80</v>
      </c>
      <c r="BK92" s="215">
        <f>ROUND(I92*H92,2)</f>
        <v>0</v>
      </c>
      <c r="BL92" s="16" t="s">
        <v>254</v>
      </c>
      <c r="BM92" s="214" t="s">
        <v>255</v>
      </c>
    </row>
    <row r="93" s="2" customFormat="1">
      <c r="A93" s="37"/>
      <c r="B93" s="38"/>
      <c r="C93" s="39"/>
      <c r="D93" s="216" t="s">
        <v>123</v>
      </c>
      <c r="E93" s="39"/>
      <c r="F93" s="217" t="s">
        <v>252</v>
      </c>
      <c r="G93" s="39"/>
      <c r="H93" s="39"/>
      <c r="I93" s="218"/>
      <c r="J93" s="39"/>
      <c r="K93" s="39"/>
      <c r="L93" s="43"/>
      <c r="M93" s="219"/>
      <c r="N93" s="220"/>
      <c r="O93" s="83"/>
      <c r="P93" s="83"/>
      <c r="Q93" s="83"/>
      <c r="R93" s="83"/>
      <c r="S93" s="83"/>
      <c r="T93" s="83"/>
      <c r="U93" s="84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123</v>
      </c>
      <c r="AU93" s="16" t="s">
        <v>82</v>
      </c>
    </row>
    <row r="94" s="2" customFormat="1">
      <c r="A94" s="37"/>
      <c r="B94" s="38"/>
      <c r="C94" s="39"/>
      <c r="D94" s="216" t="s">
        <v>124</v>
      </c>
      <c r="E94" s="39"/>
      <c r="F94" s="221" t="s">
        <v>256</v>
      </c>
      <c r="G94" s="39"/>
      <c r="H94" s="39"/>
      <c r="I94" s="218"/>
      <c r="J94" s="39"/>
      <c r="K94" s="39"/>
      <c r="L94" s="43"/>
      <c r="M94" s="222"/>
      <c r="N94" s="223"/>
      <c r="O94" s="224"/>
      <c r="P94" s="224"/>
      <c r="Q94" s="224"/>
      <c r="R94" s="224"/>
      <c r="S94" s="224"/>
      <c r="T94" s="224"/>
      <c r="U94" s="225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124</v>
      </c>
      <c r="AU94" s="16" t="s">
        <v>82</v>
      </c>
    </row>
    <row r="95" s="2" customFormat="1" ht="6.96" customHeight="1">
      <c r="A95" s="37"/>
      <c r="B95" s="58"/>
      <c r="C95" s="59"/>
      <c r="D95" s="59"/>
      <c r="E95" s="59"/>
      <c r="F95" s="59"/>
      <c r="G95" s="59"/>
      <c r="H95" s="59"/>
      <c r="I95" s="59"/>
      <c r="J95" s="59"/>
      <c r="K95" s="59"/>
      <c r="L95" s="43"/>
      <c r="M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</sheetData>
  <sheetProtection sheet="1" autoFilter="0" formatColumns="0" formatRows="0" objects="1" scenarios="1" spinCount="100000" saltValue="x549PE4iOff9U2QJSPoQaIqBDsWJWLSE3wbzobarfAZ1EG++EJiZ9TyPlYMqC585K9fkVoUqiG3xCmgFEypPiw==" hashValue="PHlHDKMRegDFaO+UQs+MD4BAliUAk0c+An4bG3lXVcMSVStCzR7kKHarCGxn8kevC9+2CFtjjE31ijrgSj1HbQ==" algorithmName="SHA-512" password="CC35"/>
  <autoFilter ref="C81:K9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Servis a opravy výtahů a eskalátorů OŘ UNL 2025 - 2029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257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14. 1. 2025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ROUND(J82,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ROUND((SUM(BE82:BE146)),  2)</f>
        <v>0</v>
      </c>
      <c r="G33" s="37"/>
      <c r="H33" s="37"/>
      <c r="I33" s="147">
        <v>0.20999999999999999</v>
      </c>
      <c r="J33" s="146">
        <f>ROUND(((SUM(BE82:BE146))*I33),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ROUND((SUM(BF82:BF146)),  2)</f>
        <v>0</v>
      </c>
      <c r="G34" s="37"/>
      <c r="H34" s="37"/>
      <c r="I34" s="147">
        <v>0.12</v>
      </c>
      <c r="J34" s="146">
        <f>ROUND(((SUM(BF82:BF146))*I34),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ROUND((SUM(BG82:BG146)),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ROUND((SUM(BH82:BH146)),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ROUND((SUM(BI82:BI146)),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Servis a opravy výtahů a eskalátorů OŘ UNL 2025 - 2029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PS03c - Náhradní díly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14. 1. 2025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J82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258</v>
      </c>
      <c r="E60" s="167"/>
      <c r="F60" s="167"/>
      <c r="G60" s="167"/>
      <c r="H60" s="167"/>
      <c r="I60" s="167"/>
      <c r="J60" s="168">
        <f>J83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259</v>
      </c>
      <c r="E61" s="173"/>
      <c r="F61" s="173"/>
      <c r="G61" s="173"/>
      <c r="H61" s="173"/>
      <c r="I61" s="173"/>
      <c r="J61" s="174">
        <f>J84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232</v>
      </c>
      <c r="E62" s="167"/>
      <c r="F62" s="167"/>
      <c r="G62" s="167"/>
      <c r="H62" s="167"/>
      <c r="I62" s="167"/>
      <c r="J62" s="168">
        <f>J143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98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59" t="str">
        <f>E7</f>
        <v>Servis a opravy výtahů a eskalátorů OŘ UNL 2025 - 2029</v>
      </c>
      <c r="F72" s="31"/>
      <c r="G72" s="31"/>
      <c r="H72" s="31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90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PS03c - Náhradní díly</v>
      </c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9"/>
      <c r="E76" s="39"/>
      <c r="F76" s="26" t="str">
        <f>F12</f>
        <v xml:space="preserve"> </v>
      </c>
      <c r="G76" s="39"/>
      <c r="H76" s="39"/>
      <c r="I76" s="31" t="s">
        <v>23</v>
      </c>
      <c r="J76" s="71" t="str">
        <f>IF(J12="","",J12)</f>
        <v>14. 1. 2025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25</v>
      </c>
      <c r="D78" s="39"/>
      <c r="E78" s="39"/>
      <c r="F78" s="26" t="str">
        <f>E15</f>
        <v>Správa železnic, státní organizace</v>
      </c>
      <c r="G78" s="39"/>
      <c r="H78" s="39"/>
      <c r="I78" s="31" t="s">
        <v>33</v>
      </c>
      <c r="J78" s="35" t="str">
        <f>E21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25.65" customHeight="1">
      <c r="A79" s="37"/>
      <c r="B79" s="38"/>
      <c r="C79" s="31" t="s">
        <v>31</v>
      </c>
      <c r="D79" s="39"/>
      <c r="E79" s="39"/>
      <c r="F79" s="26" t="str">
        <f>IF(E18="","",E18)</f>
        <v>Vyplň údaj</v>
      </c>
      <c r="G79" s="39"/>
      <c r="H79" s="39"/>
      <c r="I79" s="31" t="s">
        <v>35</v>
      </c>
      <c r="J79" s="35" t="str">
        <f>E24</f>
        <v>Správa železnic, státní organizace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76"/>
      <c r="B81" s="177"/>
      <c r="C81" s="178" t="s">
        <v>99</v>
      </c>
      <c r="D81" s="179" t="s">
        <v>57</v>
      </c>
      <c r="E81" s="179" t="s">
        <v>53</v>
      </c>
      <c r="F81" s="179" t="s">
        <v>54</v>
      </c>
      <c r="G81" s="179" t="s">
        <v>100</v>
      </c>
      <c r="H81" s="179" t="s">
        <v>101</v>
      </c>
      <c r="I81" s="179" t="s">
        <v>102</v>
      </c>
      <c r="J81" s="179" t="s">
        <v>94</v>
      </c>
      <c r="K81" s="180" t="s">
        <v>103</v>
      </c>
      <c r="L81" s="181"/>
      <c r="M81" s="91" t="s">
        <v>19</v>
      </c>
      <c r="N81" s="92" t="s">
        <v>42</v>
      </c>
      <c r="O81" s="92" t="s">
        <v>104</v>
      </c>
      <c r="P81" s="92" t="s">
        <v>105</v>
      </c>
      <c r="Q81" s="92" t="s">
        <v>106</v>
      </c>
      <c r="R81" s="92" t="s">
        <v>107</v>
      </c>
      <c r="S81" s="92" t="s">
        <v>108</v>
      </c>
      <c r="T81" s="92" t="s">
        <v>109</v>
      </c>
      <c r="U81" s="93" t="s">
        <v>110</v>
      </c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</row>
    <row r="82" s="2" customFormat="1" ht="22.8" customHeight="1">
      <c r="A82" s="37"/>
      <c r="B82" s="38"/>
      <c r="C82" s="98" t="s">
        <v>111</v>
      </c>
      <c r="D82" s="39"/>
      <c r="E82" s="39"/>
      <c r="F82" s="39"/>
      <c r="G82" s="39"/>
      <c r="H82" s="39"/>
      <c r="I82" s="39"/>
      <c r="J82" s="182">
        <f>BK82</f>
        <v>0</v>
      </c>
      <c r="K82" s="39"/>
      <c r="L82" s="43"/>
      <c r="M82" s="94"/>
      <c r="N82" s="183"/>
      <c r="O82" s="95"/>
      <c r="P82" s="184">
        <f>P83+P143</f>
        <v>0</v>
      </c>
      <c r="Q82" s="95"/>
      <c r="R82" s="184">
        <f>R83+R143</f>
        <v>0</v>
      </c>
      <c r="S82" s="95"/>
      <c r="T82" s="184">
        <f>T83+T143</f>
        <v>0</v>
      </c>
      <c r="U82" s="96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71</v>
      </c>
      <c r="AU82" s="16" t="s">
        <v>95</v>
      </c>
      <c r="BK82" s="185">
        <f>BK83+BK143</f>
        <v>0</v>
      </c>
    </row>
    <row r="83" s="12" customFormat="1" ht="25.92" customHeight="1">
      <c r="A83" s="12"/>
      <c r="B83" s="186"/>
      <c r="C83" s="187"/>
      <c r="D83" s="188" t="s">
        <v>71</v>
      </c>
      <c r="E83" s="189" t="s">
        <v>260</v>
      </c>
      <c r="F83" s="189" t="s">
        <v>260</v>
      </c>
      <c r="G83" s="187"/>
      <c r="H83" s="187"/>
      <c r="I83" s="190"/>
      <c r="J83" s="191">
        <f>BK83</f>
        <v>0</v>
      </c>
      <c r="K83" s="187"/>
      <c r="L83" s="192"/>
      <c r="M83" s="193"/>
      <c r="N83" s="194"/>
      <c r="O83" s="194"/>
      <c r="P83" s="195">
        <f>P84</f>
        <v>0</v>
      </c>
      <c r="Q83" s="194"/>
      <c r="R83" s="195">
        <f>R84</f>
        <v>0</v>
      </c>
      <c r="S83" s="194"/>
      <c r="T83" s="195">
        <f>T84</f>
        <v>0</v>
      </c>
      <c r="U83" s="196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80</v>
      </c>
      <c r="AT83" s="198" t="s">
        <v>71</v>
      </c>
      <c r="AU83" s="198" t="s">
        <v>72</v>
      </c>
      <c r="AY83" s="197" t="s">
        <v>115</v>
      </c>
      <c r="BK83" s="199">
        <f>BK84</f>
        <v>0</v>
      </c>
    </row>
    <row r="84" s="12" customFormat="1" ht="22.8" customHeight="1">
      <c r="A84" s="12"/>
      <c r="B84" s="186"/>
      <c r="C84" s="187"/>
      <c r="D84" s="188" t="s">
        <v>71</v>
      </c>
      <c r="E84" s="200" t="s">
        <v>261</v>
      </c>
      <c r="F84" s="200" t="s">
        <v>262</v>
      </c>
      <c r="G84" s="187"/>
      <c r="H84" s="187"/>
      <c r="I84" s="190"/>
      <c r="J84" s="201">
        <f>BK84</f>
        <v>0</v>
      </c>
      <c r="K84" s="187"/>
      <c r="L84" s="192"/>
      <c r="M84" s="193"/>
      <c r="N84" s="194"/>
      <c r="O84" s="194"/>
      <c r="P84" s="195">
        <f>SUM(P85:P142)</f>
        <v>0</v>
      </c>
      <c r="Q84" s="194"/>
      <c r="R84" s="195">
        <f>SUM(R85:R142)</f>
        <v>0</v>
      </c>
      <c r="S84" s="194"/>
      <c r="T84" s="195">
        <f>SUM(T85:T142)</f>
        <v>0</v>
      </c>
      <c r="U84" s="196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80</v>
      </c>
      <c r="AT84" s="198" t="s">
        <v>71</v>
      </c>
      <c r="AU84" s="198" t="s">
        <v>80</v>
      </c>
      <c r="AY84" s="197" t="s">
        <v>115</v>
      </c>
      <c r="BK84" s="199">
        <f>SUM(BK85:BK142)</f>
        <v>0</v>
      </c>
    </row>
    <row r="85" s="2" customFormat="1" ht="16.5" customHeight="1">
      <c r="A85" s="37"/>
      <c r="B85" s="38"/>
      <c r="C85" s="202" t="s">
        <v>80</v>
      </c>
      <c r="D85" s="202" t="s">
        <v>117</v>
      </c>
      <c r="E85" s="203" t="s">
        <v>263</v>
      </c>
      <c r="F85" s="204" t="s">
        <v>264</v>
      </c>
      <c r="G85" s="205" t="s">
        <v>265</v>
      </c>
      <c r="H85" s="206">
        <v>3</v>
      </c>
      <c r="I85" s="207"/>
      <c r="J85" s="208">
        <f>ROUND(I85*H85,2)</f>
        <v>0</v>
      </c>
      <c r="K85" s="204" t="s">
        <v>19</v>
      </c>
      <c r="L85" s="209"/>
      <c r="M85" s="210" t="s">
        <v>19</v>
      </c>
      <c r="N85" s="211" t="s">
        <v>43</v>
      </c>
      <c r="O85" s="83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2">
        <f>S85*H85</f>
        <v>0</v>
      </c>
      <c r="U85" s="213" t="s">
        <v>19</v>
      </c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4" t="s">
        <v>154</v>
      </c>
      <c r="AT85" s="214" t="s">
        <v>117</v>
      </c>
      <c r="AU85" s="214" t="s">
        <v>82</v>
      </c>
      <c r="AY85" s="16" t="s">
        <v>115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6" t="s">
        <v>80</v>
      </c>
      <c r="BK85" s="215">
        <f>ROUND(I85*H85,2)</f>
        <v>0</v>
      </c>
      <c r="BL85" s="16" t="s">
        <v>114</v>
      </c>
      <c r="BM85" s="214" t="s">
        <v>266</v>
      </c>
    </row>
    <row r="86" s="2" customFormat="1">
      <c r="A86" s="37"/>
      <c r="B86" s="38"/>
      <c r="C86" s="39"/>
      <c r="D86" s="216" t="s">
        <v>123</v>
      </c>
      <c r="E86" s="39"/>
      <c r="F86" s="217" t="s">
        <v>264</v>
      </c>
      <c r="G86" s="39"/>
      <c r="H86" s="39"/>
      <c r="I86" s="218"/>
      <c r="J86" s="39"/>
      <c r="K86" s="39"/>
      <c r="L86" s="43"/>
      <c r="M86" s="219"/>
      <c r="N86" s="220"/>
      <c r="O86" s="83"/>
      <c r="P86" s="83"/>
      <c r="Q86" s="83"/>
      <c r="R86" s="83"/>
      <c r="S86" s="83"/>
      <c r="T86" s="83"/>
      <c r="U86" s="84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123</v>
      </c>
      <c r="AU86" s="16" t="s">
        <v>82</v>
      </c>
    </row>
    <row r="87" s="2" customFormat="1" ht="16.5" customHeight="1">
      <c r="A87" s="37"/>
      <c r="B87" s="38"/>
      <c r="C87" s="202" t="s">
        <v>82</v>
      </c>
      <c r="D87" s="202" t="s">
        <v>117</v>
      </c>
      <c r="E87" s="203" t="s">
        <v>267</v>
      </c>
      <c r="F87" s="204" t="s">
        <v>268</v>
      </c>
      <c r="G87" s="205" t="s">
        <v>265</v>
      </c>
      <c r="H87" s="206">
        <v>3</v>
      </c>
      <c r="I87" s="207"/>
      <c r="J87" s="208">
        <f>ROUND(I87*H87,2)</f>
        <v>0</v>
      </c>
      <c r="K87" s="204" t="s">
        <v>19</v>
      </c>
      <c r="L87" s="209"/>
      <c r="M87" s="210" t="s">
        <v>19</v>
      </c>
      <c r="N87" s="211" t="s">
        <v>43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2">
        <f>S87*H87</f>
        <v>0</v>
      </c>
      <c r="U87" s="213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154</v>
      </c>
      <c r="AT87" s="214" t="s">
        <v>117</v>
      </c>
      <c r="AU87" s="214" t="s">
        <v>82</v>
      </c>
      <c r="AY87" s="16" t="s">
        <v>115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80</v>
      </c>
      <c r="BK87" s="215">
        <f>ROUND(I87*H87,2)</f>
        <v>0</v>
      </c>
      <c r="BL87" s="16" t="s">
        <v>114</v>
      </c>
      <c r="BM87" s="214" t="s">
        <v>269</v>
      </c>
    </row>
    <row r="88" s="2" customFormat="1">
      <c r="A88" s="37"/>
      <c r="B88" s="38"/>
      <c r="C88" s="39"/>
      <c r="D88" s="216" t="s">
        <v>123</v>
      </c>
      <c r="E88" s="39"/>
      <c r="F88" s="217" t="s">
        <v>268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3"/>
      <c r="U88" s="84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123</v>
      </c>
      <c r="AU88" s="16" t="s">
        <v>82</v>
      </c>
    </row>
    <row r="89" s="2" customFormat="1" ht="16.5" customHeight="1">
      <c r="A89" s="37"/>
      <c r="B89" s="38"/>
      <c r="C89" s="202" t="s">
        <v>130</v>
      </c>
      <c r="D89" s="202" t="s">
        <v>117</v>
      </c>
      <c r="E89" s="203" t="s">
        <v>270</v>
      </c>
      <c r="F89" s="204" t="s">
        <v>271</v>
      </c>
      <c r="G89" s="205" t="s">
        <v>265</v>
      </c>
      <c r="H89" s="206">
        <v>6</v>
      </c>
      <c r="I89" s="207"/>
      <c r="J89" s="208">
        <f>ROUND(I89*H89,2)</f>
        <v>0</v>
      </c>
      <c r="K89" s="204" t="s">
        <v>19</v>
      </c>
      <c r="L89" s="209"/>
      <c r="M89" s="210" t="s">
        <v>19</v>
      </c>
      <c r="N89" s="211" t="s">
        <v>43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2">
        <f>S89*H89</f>
        <v>0</v>
      </c>
      <c r="U89" s="213" t="s">
        <v>19</v>
      </c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154</v>
      </c>
      <c r="AT89" s="214" t="s">
        <v>117</v>
      </c>
      <c r="AU89" s="214" t="s">
        <v>82</v>
      </c>
      <c r="AY89" s="16" t="s">
        <v>115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80</v>
      </c>
      <c r="BK89" s="215">
        <f>ROUND(I89*H89,2)</f>
        <v>0</v>
      </c>
      <c r="BL89" s="16" t="s">
        <v>114</v>
      </c>
      <c r="BM89" s="214" t="s">
        <v>272</v>
      </c>
    </row>
    <row r="90" s="2" customFormat="1">
      <c r="A90" s="37"/>
      <c r="B90" s="38"/>
      <c r="C90" s="39"/>
      <c r="D90" s="216" t="s">
        <v>123</v>
      </c>
      <c r="E90" s="39"/>
      <c r="F90" s="217" t="s">
        <v>271</v>
      </c>
      <c r="G90" s="39"/>
      <c r="H90" s="39"/>
      <c r="I90" s="218"/>
      <c r="J90" s="39"/>
      <c r="K90" s="39"/>
      <c r="L90" s="43"/>
      <c r="M90" s="219"/>
      <c r="N90" s="220"/>
      <c r="O90" s="83"/>
      <c r="P90" s="83"/>
      <c r="Q90" s="83"/>
      <c r="R90" s="83"/>
      <c r="S90" s="83"/>
      <c r="T90" s="83"/>
      <c r="U90" s="84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123</v>
      </c>
      <c r="AU90" s="16" t="s">
        <v>82</v>
      </c>
    </row>
    <row r="91" s="2" customFormat="1" ht="16.5" customHeight="1">
      <c r="A91" s="37"/>
      <c r="B91" s="38"/>
      <c r="C91" s="202" t="s">
        <v>114</v>
      </c>
      <c r="D91" s="202" t="s">
        <v>117</v>
      </c>
      <c r="E91" s="203" t="s">
        <v>273</v>
      </c>
      <c r="F91" s="204" t="s">
        <v>274</v>
      </c>
      <c r="G91" s="205" t="s">
        <v>265</v>
      </c>
      <c r="H91" s="206">
        <v>2</v>
      </c>
      <c r="I91" s="207"/>
      <c r="J91" s="208">
        <f>ROUND(I91*H91,2)</f>
        <v>0</v>
      </c>
      <c r="K91" s="204" t="s">
        <v>19</v>
      </c>
      <c r="L91" s="209"/>
      <c r="M91" s="210" t="s">
        <v>19</v>
      </c>
      <c r="N91" s="211" t="s">
        <v>43</v>
      </c>
      <c r="O91" s="83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2">
        <f>S91*H91</f>
        <v>0</v>
      </c>
      <c r="U91" s="213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154</v>
      </c>
      <c r="AT91" s="214" t="s">
        <v>117</v>
      </c>
      <c r="AU91" s="214" t="s">
        <v>82</v>
      </c>
      <c r="AY91" s="16" t="s">
        <v>115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80</v>
      </c>
      <c r="BK91" s="215">
        <f>ROUND(I91*H91,2)</f>
        <v>0</v>
      </c>
      <c r="BL91" s="16" t="s">
        <v>114</v>
      </c>
      <c r="BM91" s="214" t="s">
        <v>275</v>
      </c>
    </row>
    <row r="92" s="2" customFormat="1">
      <c r="A92" s="37"/>
      <c r="B92" s="38"/>
      <c r="C92" s="39"/>
      <c r="D92" s="216" t="s">
        <v>123</v>
      </c>
      <c r="E92" s="39"/>
      <c r="F92" s="217" t="s">
        <v>274</v>
      </c>
      <c r="G92" s="39"/>
      <c r="H92" s="39"/>
      <c r="I92" s="218"/>
      <c r="J92" s="39"/>
      <c r="K92" s="39"/>
      <c r="L92" s="43"/>
      <c r="M92" s="219"/>
      <c r="N92" s="220"/>
      <c r="O92" s="83"/>
      <c r="P92" s="83"/>
      <c r="Q92" s="83"/>
      <c r="R92" s="83"/>
      <c r="S92" s="83"/>
      <c r="T92" s="83"/>
      <c r="U92" s="84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123</v>
      </c>
      <c r="AU92" s="16" t="s">
        <v>82</v>
      </c>
    </row>
    <row r="93" s="2" customFormat="1" ht="16.5" customHeight="1">
      <c r="A93" s="37"/>
      <c r="B93" s="38"/>
      <c r="C93" s="202" t="s">
        <v>139</v>
      </c>
      <c r="D93" s="202" t="s">
        <v>117</v>
      </c>
      <c r="E93" s="203" t="s">
        <v>276</v>
      </c>
      <c r="F93" s="204" t="s">
        <v>277</v>
      </c>
      <c r="G93" s="205" t="s">
        <v>265</v>
      </c>
      <c r="H93" s="206">
        <v>4</v>
      </c>
      <c r="I93" s="207"/>
      <c r="J93" s="208">
        <f>ROUND(I93*H93,2)</f>
        <v>0</v>
      </c>
      <c r="K93" s="204" t="s">
        <v>19</v>
      </c>
      <c r="L93" s="209"/>
      <c r="M93" s="210" t="s">
        <v>19</v>
      </c>
      <c r="N93" s="211" t="s">
        <v>43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2">
        <f>S93*H93</f>
        <v>0</v>
      </c>
      <c r="U93" s="213" t="s">
        <v>19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154</v>
      </c>
      <c r="AT93" s="214" t="s">
        <v>117</v>
      </c>
      <c r="AU93" s="214" t="s">
        <v>82</v>
      </c>
      <c r="AY93" s="16" t="s">
        <v>115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80</v>
      </c>
      <c r="BK93" s="215">
        <f>ROUND(I93*H93,2)</f>
        <v>0</v>
      </c>
      <c r="BL93" s="16" t="s">
        <v>114</v>
      </c>
      <c r="BM93" s="214" t="s">
        <v>278</v>
      </c>
    </row>
    <row r="94" s="2" customFormat="1">
      <c r="A94" s="37"/>
      <c r="B94" s="38"/>
      <c r="C94" s="39"/>
      <c r="D94" s="216" t="s">
        <v>123</v>
      </c>
      <c r="E94" s="39"/>
      <c r="F94" s="217" t="s">
        <v>277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3"/>
      <c r="U94" s="84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123</v>
      </c>
      <c r="AU94" s="16" t="s">
        <v>82</v>
      </c>
    </row>
    <row r="95" s="2" customFormat="1" ht="16.5" customHeight="1">
      <c r="A95" s="37"/>
      <c r="B95" s="38"/>
      <c r="C95" s="202" t="s">
        <v>144</v>
      </c>
      <c r="D95" s="202" t="s">
        <v>117</v>
      </c>
      <c r="E95" s="203" t="s">
        <v>279</v>
      </c>
      <c r="F95" s="204" t="s">
        <v>280</v>
      </c>
      <c r="G95" s="205" t="s">
        <v>265</v>
      </c>
      <c r="H95" s="206">
        <v>4</v>
      </c>
      <c r="I95" s="207"/>
      <c r="J95" s="208">
        <f>ROUND(I95*H95,2)</f>
        <v>0</v>
      </c>
      <c r="K95" s="204" t="s">
        <v>19</v>
      </c>
      <c r="L95" s="209"/>
      <c r="M95" s="210" t="s">
        <v>19</v>
      </c>
      <c r="N95" s="211" t="s">
        <v>43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2">
        <f>S95*H95</f>
        <v>0</v>
      </c>
      <c r="U95" s="213" t="s">
        <v>19</v>
      </c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154</v>
      </c>
      <c r="AT95" s="214" t="s">
        <v>117</v>
      </c>
      <c r="AU95" s="214" t="s">
        <v>82</v>
      </c>
      <c r="AY95" s="16" t="s">
        <v>115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80</v>
      </c>
      <c r="BK95" s="215">
        <f>ROUND(I95*H95,2)</f>
        <v>0</v>
      </c>
      <c r="BL95" s="16" t="s">
        <v>114</v>
      </c>
      <c r="BM95" s="214" t="s">
        <v>281</v>
      </c>
    </row>
    <row r="96" s="2" customFormat="1">
      <c r="A96" s="37"/>
      <c r="B96" s="38"/>
      <c r="C96" s="39"/>
      <c r="D96" s="216" t="s">
        <v>123</v>
      </c>
      <c r="E96" s="39"/>
      <c r="F96" s="217" t="s">
        <v>280</v>
      </c>
      <c r="G96" s="39"/>
      <c r="H96" s="39"/>
      <c r="I96" s="218"/>
      <c r="J96" s="39"/>
      <c r="K96" s="39"/>
      <c r="L96" s="43"/>
      <c r="M96" s="219"/>
      <c r="N96" s="220"/>
      <c r="O96" s="83"/>
      <c r="P96" s="83"/>
      <c r="Q96" s="83"/>
      <c r="R96" s="83"/>
      <c r="S96" s="83"/>
      <c r="T96" s="83"/>
      <c r="U96" s="84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123</v>
      </c>
      <c r="AU96" s="16" t="s">
        <v>82</v>
      </c>
    </row>
    <row r="97" s="2" customFormat="1" ht="16.5" customHeight="1">
      <c r="A97" s="37"/>
      <c r="B97" s="38"/>
      <c r="C97" s="202" t="s">
        <v>149</v>
      </c>
      <c r="D97" s="202" t="s">
        <v>117</v>
      </c>
      <c r="E97" s="203" t="s">
        <v>282</v>
      </c>
      <c r="F97" s="204" t="s">
        <v>283</v>
      </c>
      <c r="G97" s="205" t="s">
        <v>265</v>
      </c>
      <c r="H97" s="206">
        <v>2</v>
      </c>
      <c r="I97" s="207"/>
      <c r="J97" s="208">
        <f>ROUND(I97*H97,2)</f>
        <v>0</v>
      </c>
      <c r="K97" s="204" t="s">
        <v>19</v>
      </c>
      <c r="L97" s="209"/>
      <c r="M97" s="210" t="s">
        <v>19</v>
      </c>
      <c r="N97" s="211" t="s">
        <v>43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2">
        <f>S97*H97</f>
        <v>0</v>
      </c>
      <c r="U97" s="213" t="s">
        <v>19</v>
      </c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154</v>
      </c>
      <c r="AT97" s="214" t="s">
        <v>117</v>
      </c>
      <c r="AU97" s="214" t="s">
        <v>82</v>
      </c>
      <c r="AY97" s="16" t="s">
        <v>115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80</v>
      </c>
      <c r="BK97" s="215">
        <f>ROUND(I97*H97,2)</f>
        <v>0</v>
      </c>
      <c r="BL97" s="16" t="s">
        <v>114</v>
      </c>
      <c r="BM97" s="214" t="s">
        <v>284</v>
      </c>
    </row>
    <row r="98" s="2" customFormat="1">
      <c r="A98" s="37"/>
      <c r="B98" s="38"/>
      <c r="C98" s="39"/>
      <c r="D98" s="216" t="s">
        <v>123</v>
      </c>
      <c r="E98" s="39"/>
      <c r="F98" s="217" t="s">
        <v>283</v>
      </c>
      <c r="G98" s="39"/>
      <c r="H98" s="39"/>
      <c r="I98" s="218"/>
      <c r="J98" s="39"/>
      <c r="K98" s="39"/>
      <c r="L98" s="43"/>
      <c r="M98" s="219"/>
      <c r="N98" s="220"/>
      <c r="O98" s="83"/>
      <c r="P98" s="83"/>
      <c r="Q98" s="83"/>
      <c r="R98" s="83"/>
      <c r="S98" s="83"/>
      <c r="T98" s="83"/>
      <c r="U98" s="84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123</v>
      </c>
      <c r="AU98" s="16" t="s">
        <v>82</v>
      </c>
    </row>
    <row r="99" s="2" customFormat="1" ht="16.5" customHeight="1">
      <c r="A99" s="37"/>
      <c r="B99" s="38"/>
      <c r="C99" s="202" t="s">
        <v>154</v>
      </c>
      <c r="D99" s="202" t="s">
        <v>117</v>
      </c>
      <c r="E99" s="203" t="s">
        <v>285</v>
      </c>
      <c r="F99" s="204" t="s">
        <v>286</v>
      </c>
      <c r="G99" s="205" t="s">
        <v>265</v>
      </c>
      <c r="H99" s="206">
        <v>1</v>
      </c>
      <c r="I99" s="207"/>
      <c r="J99" s="208">
        <f>ROUND(I99*H99,2)</f>
        <v>0</v>
      </c>
      <c r="K99" s="204" t="s">
        <v>19</v>
      </c>
      <c r="L99" s="209"/>
      <c r="M99" s="210" t="s">
        <v>19</v>
      </c>
      <c r="N99" s="211" t="s">
        <v>43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2">
        <f>S99*H99</f>
        <v>0</v>
      </c>
      <c r="U99" s="213" t="s">
        <v>19</v>
      </c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154</v>
      </c>
      <c r="AT99" s="214" t="s">
        <v>117</v>
      </c>
      <c r="AU99" s="214" t="s">
        <v>82</v>
      </c>
      <c r="AY99" s="16" t="s">
        <v>115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80</v>
      </c>
      <c r="BK99" s="215">
        <f>ROUND(I99*H99,2)</f>
        <v>0</v>
      </c>
      <c r="BL99" s="16" t="s">
        <v>114</v>
      </c>
      <c r="BM99" s="214" t="s">
        <v>287</v>
      </c>
    </row>
    <row r="100" s="2" customFormat="1">
      <c r="A100" s="37"/>
      <c r="B100" s="38"/>
      <c r="C100" s="39"/>
      <c r="D100" s="216" t="s">
        <v>123</v>
      </c>
      <c r="E100" s="39"/>
      <c r="F100" s="217" t="s">
        <v>286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3"/>
      <c r="U100" s="84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123</v>
      </c>
      <c r="AU100" s="16" t="s">
        <v>82</v>
      </c>
    </row>
    <row r="101" s="2" customFormat="1" ht="16.5" customHeight="1">
      <c r="A101" s="37"/>
      <c r="B101" s="38"/>
      <c r="C101" s="202" t="s">
        <v>159</v>
      </c>
      <c r="D101" s="202" t="s">
        <v>117</v>
      </c>
      <c r="E101" s="203" t="s">
        <v>164</v>
      </c>
      <c r="F101" s="204" t="s">
        <v>288</v>
      </c>
      <c r="G101" s="205" t="s">
        <v>265</v>
      </c>
      <c r="H101" s="206">
        <v>8</v>
      </c>
      <c r="I101" s="207"/>
      <c r="J101" s="208">
        <f>ROUND(I101*H101,2)</f>
        <v>0</v>
      </c>
      <c r="K101" s="204" t="s">
        <v>19</v>
      </c>
      <c r="L101" s="209"/>
      <c r="M101" s="210" t="s">
        <v>19</v>
      </c>
      <c r="N101" s="211" t="s">
        <v>43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2">
        <f>S101*H101</f>
        <v>0</v>
      </c>
      <c r="U101" s="213" t="s">
        <v>19</v>
      </c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154</v>
      </c>
      <c r="AT101" s="214" t="s">
        <v>117</v>
      </c>
      <c r="AU101" s="214" t="s">
        <v>82</v>
      </c>
      <c r="AY101" s="16" t="s">
        <v>115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80</v>
      </c>
      <c r="BK101" s="215">
        <f>ROUND(I101*H101,2)</f>
        <v>0</v>
      </c>
      <c r="BL101" s="16" t="s">
        <v>114</v>
      </c>
      <c r="BM101" s="214" t="s">
        <v>289</v>
      </c>
    </row>
    <row r="102" s="2" customFormat="1">
      <c r="A102" s="37"/>
      <c r="B102" s="38"/>
      <c r="C102" s="39"/>
      <c r="D102" s="216" t="s">
        <v>123</v>
      </c>
      <c r="E102" s="39"/>
      <c r="F102" s="217" t="s">
        <v>288</v>
      </c>
      <c r="G102" s="39"/>
      <c r="H102" s="39"/>
      <c r="I102" s="218"/>
      <c r="J102" s="39"/>
      <c r="K102" s="39"/>
      <c r="L102" s="43"/>
      <c r="M102" s="219"/>
      <c r="N102" s="220"/>
      <c r="O102" s="83"/>
      <c r="P102" s="83"/>
      <c r="Q102" s="83"/>
      <c r="R102" s="83"/>
      <c r="S102" s="83"/>
      <c r="T102" s="83"/>
      <c r="U102" s="84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123</v>
      </c>
      <c r="AU102" s="16" t="s">
        <v>82</v>
      </c>
    </row>
    <row r="103" s="2" customFormat="1" ht="16.5" customHeight="1">
      <c r="A103" s="37"/>
      <c r="B103" s="38"/>
      <c r="C103" s="202" t="s">
        <v>164</v>
      </c>
      <c r="D103" s="202" t="s">
        <v>117</v>
      </c>
      <c r="E103" s="203" t="s">
        <v>169</v>
      </c>
      <c r="F103" s="204" t="s">
        <v>290</v>
      </c>
      <c r="G103" s="205" t="s">
        <v>265</v>
      </c>
      <c r="H103" s="206">
        <v>1</v>
      </c>
      <c r="I103" s="207"/>
      <c r="J103" s="208">
        <f>ROUND(I103*H103,2)</f>
        <v>0</v>
      </c>
      <c r="K103" s="204" t="s">
        <v>19</v>
      </c>
      <c r="L103" s="209"/>
      <c r="M103" s="210" t="s">
        <v>19</v>
      </c>
      <c r="N103" s="211" t="s">
        <v>43</v>
      </c>
      <c r="O103" s="83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2">
        <f>S103*H103</f>
        <v>0</v>
      </c>
      <c r="U103" s="213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154</v>
      </c>
      <c r="AT103" s="214" t="s">
        <v>117</v>
      </c>
      <c r="AU103" s="214" t="s">
        <v>82</v>
      </c>
      <c r="AY103" s="16" t="s">
        <v>115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80</v>
      </c>
      <c r="BK103" s="215">
        <f>ROUND(I103*H103,2)</f>
        <v>0</v>
      </c>
      <c r="BL103" s="16" t="s">
        <v>114</v>
      </c>
      <c r="BM103" s="214" t="s">
        <v>291</v>
      </c>
    </row>
    <row r="104" s="2" customFormat="1">
      <c r="A104" s="37"/>
      <c r="B104" s="38"/>
      <c r="C104" s="39"/>
      <c r="D104" s="216" t="s">
        <v>123</v>
      </c>
      <c r="E104" s="39"/>
      <c r="F104" s="217" t="s">
        <v>290</v>
      </c>
      <c r="G104" s="39"/>
      <c r="H104" s="39"/>
      <c r="I104" s="218"/>
      <c r="J104" s="39"/>
      <c r="K104" s="39"/>
      <c r="L104" s="43"/>
      <c r="M104" s="219"/>
      <c r="N104" s="220"/>
      <c r="O104" s="83"/>
      <c r="P104" s="83"/>
      <c r="Q104" s="83"/>
      <c r="R104" s="83"/>
      <c r="S104" s="83"/>
      <c r="T104" s="83"/>
      <c r="U104" s="84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123</v>
      </c>
      <c r="AU104" s="16" t="s">
        <v>82</v>
      </c>
    </row>
    <row r="105" s="2" customFormat="1" ht="16.5" customHeight="1">
      <c r="A105" s="37"/>
      <c r="B105" s="38"/>
      <c r="C105" s="202" t="s">
        <v>169</v>
      </c>
      <c r="D105" s="202" t="s">
        <v>117</v>
      </c>
      <c r="E105" s="203" t="s">
        <v>8</v>
      </c>
      <c r="F105" s="204" t="s">
        <v>292</v>
      </c>
      <c r="G105" s="205" t="s">
        <v>265</v>
      </c>
      <c r="H105" s="206">
        <v>1</v>
      </c>
      <c r="I105" s="207"/>
      <c r="J105" s="208">
        <f>ROUND(I105*H105,2)</f>
        <v>0</v>
      </c>
      <c r="K105" s="204" t="s">
        <v>19</v>
      </c>
      <c r="L105" s="209"/>
      <c r="M105" s="210" t="s">
        <v>19</v>
      </c>
      <c r="N105" s="211" t="s">
        <v>43</v>
      </c>
      <c r="O105" s="83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2">
        <f>S105*H105</f>
        <v>0</v>
      </c>
      <c r="U105" s="213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154</v>
      </c>
      <c r="AT105" s="214" t="s">
        <v>117</v>
      </c>
      <c r="AU105" s="214" t="s">
        <v>82</v>
      </c>
      <c r="AY105" s="16" t="s">
        <v>115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80</v>
      </c>
      <c r="BK105" s="215">
        <f>ROUND(I105*H105,2)</f>
        <v>0</v>
      </c>
      <c r="BL105" s="16" t="s">
        <v>114</v>
      </c>
      <c r="BM105" s="214" t="s">
        <v>293</v>
      </c>
    </row>
    <row r="106" s="2" customFormat="1">
      <c r="A106" s="37"/>
      <c r="B106" s="38"/>
      <c r="C106" s="39"/>
      <c r="D106" s="216" t="s">
        <v>123</v>
      </c>
      <c r="E106" s="39"/>
      <c r="F106" s="217" t="s">
        <v>292</v>
      </c>
      <c r="G106" s="39"/>
      <c r="H106" s="39"/>
      <c r="I106" s="218"/>
      <c r="J106" s="39"/>
      <c r="K106" s="39"/>
      <c r="L106" s="43"/>
      <c r="M106" s="219"/>
      <c r="N106" s="220"/>
      <c r="O106" s="83"/>
      <c r="P106" s="83"/>
      <c r="Q106" s="83"/>
      <c r="R106" s="83"/>
      <c r="S106" s="83"/>
      <c r="T106" s="83"/>
      <c r="U106" s="84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123</v>
      </c>
      <c r="AU106" s="16" t="s">
        <v>82</v>
      </c>
    </row>
    <row r="107" s="2" customFormat="1" ht="16.5" customHeight="1">
      <c r="A107" s="37"/>
      <c r="B107" s="38"/>
      <c r="C107" s="202" t="s">
        <v>8</v>
      </c>
      <c r="D107" s="202" t="s">
        <v>117</v>
      </c>
      <c r="E107" s="203" t="s">
        <v>178</v>
      </c>
      <c r="F107" s="204" t="s">
        <v>294</v>
      </c>
      <c r="G107" s="205" t="s">
        <v>265</v>
      </c>
      <c r="H107" s="206">
        <v>6</v>
      </c>
      <c r="I107" s="207"/>
      <c r="J107" s="208">
        <f>ROUND(I107*H107,2)</f>
        <v>0</v>
      </c>
      <c r="K107" s="204" t="s">
        <v>19</v>
      </c>
      <c r="L107" s="209"/>
      <c r="M107" s="210" t="s">
        <v>19</v>
      </c>
      <c r="N107" s="211" t="s">
        <v>43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2">
        <f>S107*H107</f>
        <v>0</v>
      </c>
      <c r="U107" s="213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154</v>
      </c>
      <c r="AT107" s="214" t="s">
        <v>117</v>
      </c>
      <c r="AU107" s="214" t="s">
        <v>82</v>
      </c>
      <c r="AY107" s="16" t="s">
        <v>115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80</v>
      </c>
      <c r="BK107" s="215">
        <f>ROUND(I107*H107,2)</f>
        <v>0</v>
      </c>
      <c r="BL107" s="16" t="s">
        <v>114</v>
      </c>
      <c r="BM107" s="214" t="s">
        <v>295</v>
      </c>
    </row>
    <row r="108" s="2" customFormat="1">
      <c r="A108" s="37"/>
      <c r="B108" s="38"/>
      <c r="C108" s="39"/>
      <c r="D108" s="216" t="s">
        <v>123</v>
      </c>
      <c r="E108" s="39"/>
      <c r="F108" s="217" t="s">
        <v>294</v>
      </c>
      <c r="G108" s="39"/>
      <c r="H108" s="39"/>
      <c r="I108" s="218"/>
      <c r="J108" s="39"/>
      <c r="K108" s="39"/>
      <c r="L108" s="43"/>
      <c r="M108" s="219"/>
      <c r="N108" s="220"/>
      <c r="O108" s="83"/>
      <c r="P108" s="83"/>
      <c r="Q108" s="83"/>
      <c r="R108" s="83"/>
      <c r="S108" s="83"/>
      <c r="T108" s="83"/>
      <c r="U108" s="84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123</v>
      </c>
      <c r="AU108" s="16" t="s">
        <v>82</v>
      </c>
    </row>
    <row r="109" s="2" customFormat="1" ht="16.5" customHeight="1">
      <c r="A109" s="37"/>
      <c r="B109" s="38"/>
      <c r="C109" s="202" t="s">
        <v>178</v>
      </c>
      <c r="D109" s="202" t="s">
        <v>117</v>
      </c>
      <c r="E109" s="203" t="s">
        <v>182</v>
      </c>
      <c r="F109" s="204" t="s">
        <v>296</v>
      </c>
      <c r="G109" s="205" t="s">
        <v>265</v>
      </c>
      <c r="H109" s="206">
        <v>4</v>
      </c>
      <c r="I109" s="207"/>
      <c r="J109" s="208">
        <f>ROUND(I109*H109,2)</f>
        <v>0</v>
      </c>
      <c r="K109" s="204" t="s">
        <v>19</v>
      </c>
      <c r="L109" s="209"/>
      <c r="M109" s="210" t="s">
        <v>19</v>
      </c>
      <c r="N109" s="211" t="s">
        <v>43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2">
        <f>S109*H109</f>
        <v>0</v>
      </c>
      <c r="U109" s="213" t="s">
        <v>19</v>
      </c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154</v>
      </c>
      <c r="AT109" s="214" t="s">
        <v>117</v>
      </c>
      <c r="AU109" s="214" t="s">
        <v>82</v>
      </c>
      <c r="AY109" s="16" t="s">
        <v>115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80</v>
      </c>
      <c r="BK109" s="215">
        <f>ROUND(I109*H109,2)</f>
        <v>0</v>
      </c>
      <c r="BL109" s="16" t="s">
        <v>114</v>
      </c>
      <c r="BM109" s="214" t="s">
        <v>297</v>
      </c>
    </row>
    <row r="110" s="2" customFormat="1">
      <c r="A110" s="37"/>
      <c r="B110" s="38"/>
      <c r="C110" s="39"/>
      <c r="D110" s="216" t="s">
        <v>123</v>
      </c>
      <c r="E110" s="39"/>
      <c r="F110" s="217" t="s">
        <v>296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3"/>
      <c r="U110" s="84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123</v>
      </c>
      <c r="AU110" s="16" t="s">
        <v>82</v>
      </c>
    </row>
    <row r="111" s="2" customFormat="1" ht="16.5" customHeight="1">
      <c r="A111" s="37"/>
      <c r="B111" s="38"/>
      <c r="C111" s="202" t="s">
        <v>182</v>
      </c>
      <c r="D111" s="202" t="s">
        <v>117</v>
      </c>
      <c r="E111" s="203" t="s">
        <v>187</v>
      </c>
      <c r="F111" s="204" t="s">
        <v>298</v>
      </c>
      <c r="G111" s="205" t="s">
        <v>265</v>
      </c>
      <c r="H111" s="206">
        <v>2</v>
      </c>
      <c r="I111" s="207"/>
      <c r="J111" s="208">
        <f>ROUND(I111*H111,2)</f>
        <v>0</v>
      </c>
      <c r="K111" s="204" t="s">
        <v>19</v>
      </c>
      <c r="L111" s="209"/>
      <c r="M111" s="210" t="s">
        <v>19</v>
      </c>
      <c r="N111" s="211" t="s">
        <v>43</v>
      </c>
      <c r="O111" s="83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2">
        <f>S111*H111</f>
        <v>0</v>
      </c>
      <c r="U111" s="213" t="s">
        <v>19</v>
      </c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154</v>
      </c>
      <c r="AT111" s="214" t="s">
        <v>117</v>
      </c>
      <c r="AU111" s="214" t="s">
        <v>82</v>
      </c>
      <c r="AY111" s="16" t="s">
        <v>115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80</v>
      </c>
      <c r="BK111" s="215">
        <f>ROUND(I111*H111,2)</f>
        <v>0</v>
      </c>
      <c r="BL111" s="16" t="s">
        <v>114</v>
      </c>
      <c r="BM111" s="214" t="s">
        <v>299</v>
      </c>
    </row>
    <row r="112" s="2" customFormat="1">
      <c r="A112" s="37"/>
      <c r="B112" s="38"/>
      <c r="C112" s="39"/>
      <c r="D112" s="216" t="s">
        <v>123</v>
      </c>
      <c r="E112" s="39"/>
      <c r="F112" s="217" t="s">
        <v>298</v>
      </c>
      <c r="G112" s="39"/>
      <c r="H112" s="39"/>
      <c r="I112" s="218"/>
      <c r="J112" s="39"/>
      <c r="K112" s="39"/>
      <c r="L112" s="43"/>
      <c r="M112" s="219"/>
      <c r="N112" s="220"/>
      <c r="O112" s="83"/>
      <c r="P112" s="83"/>
      <c r="Q112" s="83"/>
      <c r="R112" s="83"/>
      <c r="S112" s="83"/>
      <c r="T112" s="83"/>
      <c r="U112" s="84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123</v>
      </c>
      <c r="AU112" s="16" t="s">
        <v>82</v>
      </c>
    </row>
    <row r="113" s="2" customFormat="1" ht="16.5" customHeight="1">
      <c r="A113" s="37"/>
      <c r="B113" s="38"/>
      <c r="C113" s="202" t="s">
        <v>187</v>
      </c>
      <c r="D113" s="202" t="s">
        <v>117</v>
      </c>
      <c r="E113" s="203" t="s">
        <v>192</v>
      </c>
      <c r="F113" s="204" t="s">
        <v>300</v>
      </c>
      <c r="G113" s="205" t="s">
        <v>265</v>
      </c>
      <c r="H113" s="206">
        <v>4</v>
      </c>
      <c r="I113" s="207"/>
      <c r="J113" s="208">
        <f>ROUND(I113*H113,2)</f>
        <v>0</v>
      </c>
      <c r="K113" s="204" t="s">
        <v>19</v>
      </c>
      <c r="L113" s="209"/>
      <c r="M113" s="210" t="s">
        <v>19</v>
      </c>
      <c r="N113" s="211" t="s">
        <v>43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2">
        <f>S113*H113</f>
        <v>0</v>
      </c>
      <c r="U113" s="213" t="s">
        <v>19</v>
      </c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154</v>
      </c>
      <c r="AT113" s="214" t="s">
        <v>117</v>
      </c>
      <c r="AU113" s="214" t="s">
        <v>82</v>
      </c>
      <c r="AY113" s="16" t="s">
        <v>115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80</v>
      </c>
      <c r="BK113" s="215">
        <f>ROUND(I113*H113,2)</f>
        <v>0</v>
      </c>
      <c r="BL113" s="16" t="s">
        <v>114</v>
      </c>
      <c r="BM113" s="214" t="s">
        <v>301</v>
      </c>
    </row>
    <row r="114" s="2" customFormat="1">
      <c r="A114" s="37"/>
      <c r="B114" s="38"/>
      <c r="C114" s="39"/>
      <c r="D114" s="216" t="s">
        <v>123</v>
      </c>
      <c r="E114" s="39"/>
      <c r="F114" s="217" t="s">
        <v>300</v>
      </c>
      <c r="G114" s="39"/>
      <c r="H114" s="39"/>
      <c r="I114" s="218"/>
      <c r="J114" s="39"/>
      <c r="K114" s="39"/>
      <c r="L114" s="43"/>
      <c r="M114" s="219"/>
      <c r="N114" s="220"/>
      <c r="O114" s="83"/>
      <c r="P114" s="83"/>
      <c r="Q114" s="83"/>
      <c r="R114" s="83"/>
      <c r="S114" s="83"/>
      <c r="T114" s="83"/>
      <c r="U114" s="84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123</v>
      </c>
      <c r="AU114" s="16" t="s">
        <v>82</v>
      </c>
    </row>
    <row r="115" s="2" customFormat="1" ht="16.5" customHeight="1">
      <c r="A115" s="37"/>
      <c r="B115" s="38"/>
      <c r="C115" s="202" t="s">
        <v>192</v>
      </c>
      <c r="D115" s="202" t="s">
        <v>117</v>
      </c>
      <c r="E115" s="203" t="s">
        <v>197</v>
      </c>
      <c r="F115" s="204" t="s">
        <v>302</v>
      </c>
      <c r="G115" s="205" t="s">
        <v>265</v>
      </c>
      <c r="H115" s="206">
        <v>8</v>
      </c>
      <c r="I115" s="207"/>
      <c r="J115" s="208">
        <f>ROUND(I115*H115,2)</f>
        <v>0</v>
      </c>
      <c r="K115" s="204" t="s">
        <v>19</v>
      </c>
      <c r="L115" s="209"/>
      <c r="M115" s="210" t="s">
        <v>19</v>
      </c>
      <c r="N115" s="211" t="s">
        <v>43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2">
        <f>S115*H115</f>
        <v>0</v>
      </c>
      <c r="U115" s="213" t="s">
        <v>19</v>
      </c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154</v>
      </c>
      <c r="AT115" s="214" t="s">
        <v>117</v>
      </c>
      <c r="AU115" s="214" t="s">
        <v>82</v>
      </c>
      <c r="AY115" s="16" t="s">
        <v>115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80</v>
      </c>
      <c r="BK115" s="215">
        <f>ROUND(I115*H115,2)</f>
        <v>0</v>
      </c>
      <c r="BL115" s="16" t="s">
        <v>114</v>
      </c>
      <c r="BM115" s="214" t="s">
        <v>303</v>
      </c>
    </row>
    <row r="116" s="2" customFormat="1">
      <c r="A116" s="37"/>
      <c r="B116" s="38"/>
      <c r="C116" s="39"/>
      <c r="D116" s="216" t="s">
        <v>123</v>
      </c>
      <c r="E116" s="39"/>
      <c r="F116" s="217" t="s">
        <v>302</v>
      </c>
      <c r="G116" s="39"/>
      <c r="H116" s="39"/>
      <c r="I116" s="218"/>
      <c r="J116" s="39"/>
      <c r="K116" s="39"/>
      <c r="L116" s="43"/>
      <c r="M116" s="219"/>
      <c r="N116" s="220"/>
      <c r="O116" s="83"/>
      <c r="P116" s="83"/>
      <c r="Q116" s="83"/>
      <c r="R116" s="83"/>
      <c r="S116" s="83"/>
      <c r="T116" s="83"/>
      <c r="U116" s="84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123</v>
      </c>
      <c r="AU116" s="16" t="s">
        <v>82</v>
      </c>
    </row>
    <row r="117" s="2" customFormat="1" ht="16.5" customHeight="1">
      <c r="A117" s="37"/>
      <c r="B117" s="38"/>
      <c r="C117" s="202" t="s">
        <v>197</v>
      </c>
      <c r="D117" s="202" t="s">
        <v>117</v>
      </c>
      <c r="E117" s="203" t="s">
        <v>202</v>
      </c>
      <c r="F117" s="204" t="s">
        <v>304</v>
      </c>
      <c r="G117" s="205" t="s">
        <v>265</v>
      </c>
      <c r="H117" s="206">
        <v>15</v>
      </c>
      <c r="I117" s="207"/>
      <c r="J117" s="208">
        <f>ROUND(I117*H117,2)</f>
        <v>0</v>
      </c>
      <c r="K117" s="204" t="s">
        <v>19</v>
      </c>
      <c r="L117" s="209"/>
      <c r="M117" s="210" t="s">
        <v>19</v>
      </c>
      <c r="N117" s="211" t="s">
        <v>43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2">
        <f>S117*H117</f>
        <v>0</v>
      </c>
      <c r="U117" s="213" t="s">
        <v>19</v>
      </c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154</v>
      </c>
      <c r="AT117" s="214" t="s">
        <v>117</v>
      </c>
      <c r="AU117" s="214" t="s">
        <v>82</v>
      </c>
      <c r="AY117" s="16" t="s">
        <v>115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80</v>
      </c>
      <c r="BK117" s="215">
        <f>ROUND(I117*H117,2)</f>
        <v>0</v>
      </c>
      <c r="BL117" s="16" t="s">
        <v>114</v>
      </c>
      <c r="BM117" s="214" t="s">
        <v>305</v>
      </c>
    </row>
    <row r="118" s="2" customFormat="1">
      <c r="A118" s="37"/>
      <c r="B118" s="38"/>
      <c r="C118" s="39"/>
      <c r="D118" s="216" t="s">
        <v>123</v>
      </c>
      <c r="E118" s="39"/>
      <c r="F118" s="217" t="s">
        <v>304</v>
      </c>
      <c r="G118" s="39"/>
      <c r="H118" s="39"/>
      <c r="I118" s="218"/>
      <c r="J118" s="39"/>
      <c r="K118" s="39"/>
      <c r="L118" s="43"/>
      <c r="M118" s="219"/>
      <c r="N118" s="220"/>
      <c r="O118" s="83"/>
      <c r="P118" s="83"/>
      <c r="Q118" s="83"/>
      <c r="R118" s="83"/>
      <c r="S118" s="83"/>
      <c r="T118" s="83"/>
      <c r="U118" s="84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123</v>
      </c>
      <c r="AU118" s="16" t="s">
        <v>82</v>
      </c>
    </row>
    <row r="119" s="2" customFormat="1" ht="16.5" customHeight="1">
      <c r="A119" s="37"/>
      <c r="B119" s="38"/>
      <c r="C119" s="202" t="s">
        <v>202</v>
      </c>
      <c r="D119" s="202" t="s">
        <v>117</v>
      </c>
      <c r="E119" s="203" t="s">
        <v>207</v>
      </c>
      <c r="F119" s="204" t="s">
        <v>306</v>
      </c>
      <c r="G119" s="205" t="s">
        <v>265</v>
      </c>
      <c r="H119" s="206">
        <v>1</v>
      </c>
      <c r="I119" s="207"/>
      <c r="J119" s="208">
        <f>ROUND(I119*H119,2)</f>
        <v>0</v>
      </c>
      <c r="K119" s="204" t="s">
        <v>19</v>
      </c>
      <c r="L119" s="209"/>
      <c r="M119" s="210" t="s">
        <v>19</v>
      </c>
      <c r="N119" s="211" t="s">
        <v>43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2">
        <f>S119*H119</f>
        <v>0</v>
      </c>
      <c r="U119" s="213" t="s">
        <v>19</v>
      </c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154</v>
      </c>
      <c r="AT119" s="214" t="s">
        <v>117</v>
      </c>
      <c r="AU119" s="214" t="s">
        <v>82</v>
      </c>
      <c r="AY119" s="16" t="s">
        <v>115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80</v>
      </c>
      <c r="BK119" s="215">
        <f>ROUND(I119*H119,2)</f>
        <v>0</v>
      </c>
      <c r="BL119" s="16" t="s">
        <v>114</v>
      </c>
      <c r="BM119" s="214" t="s">
        <v>307</v>
      </c>
    </row>
    <row r="120" s="2" customFormat="1">
      <c r="A120" s="37"/>
      <c r="B120" s="38"/>
      <c r="C120" s="39"/>
      <c r="D120" s="216" t="s">
        <v>123</v>
      </c>
      <c r="E120" s="39"/>
      <c r="F120" s="217" t="s">
        <v>306</v>
      </c>
      <c r="G120" s="39"/>
      <c r="H120" s="39"/>
      <c r="I120" s="218"/>
      <c r="J120" s="39"/>
      <c r="K120" s="39"/>
      <c r="L120" s="43"/>
      <c r="M120" s="219"/>
      <c r="N120" s="220"/>
      <c r="O120" s="83"/>
      <c r="P120" s="83"/>
      <c r="Q120" s="83"/>
      <c r="R120" s="83"/>
      <c r="S120" s="83"/>
      <c r="T120" s="83"/>
      <c r="U120" s="84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123</v>
      </c>
      <c r="AU120" s="16" t="s">
        <v>82</v>
      </c>
    </row>
    <row r="121" s="2" customFormat="1" ht="16.5" customHeight="1">
      <c r="A121" s="37"/>
      <c r="B121" s="38"/>
      <c r="C121" s="202" t="s">
        <v>207</v>
      </c>
      <c r="D121" s="202" t="s">
        <v>117</v>
      </c>
      <c r="E121" s="203" t="s">
        <v>212</v>
      </c>
      <c r="F121" s="204" t="s">
        <v>308</v>
      </c>
      <c r="G121" s="205" t="s">
        <v>265</v>
      </c>
      <c r="H121" s="206">
        <v>1</v>
      </c>
      <c r="I121" s="207"/>
      <c r="J121" s="208">
        <f>ROUND(I121*H121,2)</f>
        <v>0</v>
      </c>
      <c r="K121" s="204" t="s">
        <v>19</v>
      </c>
      <c r="L121" s="209"/>
      <c r="M121" s="210" t="s">
        <v>19</v>
      </c>
      <c r="N121" s="211" t="s">
        <v>43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2">
        <f>S121*H121</f>
        <v>0</v>
      </c>
      <c r="U121" s="213" t="s">
        <v>19</v>
      </c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154</v>
      </c>
      <c r="AT121" s="214" t="s">
        <v>117</v>
      </c>
      <c r="AU121" s="214" t="s">
        <v>82</v>
      </c>
      <c r="AY121" s="16" t="s">
        <v>115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80</v>
      </c>
      <c r="BK121" s="215">
        <f>ROUND(I121*H121,2)</f>
        <v>0</v>
      </c>
      <c r="BL121" s="16" t="s">
        <v>114</v>
      </c>
      <c r="BM121" s="214" t="s">
        <v>309</v>
      </c>
    </row>
    <row r="122" s="2" customFormat="1">
      <c r="A122" s="37"/>
      <c r="B122" s="38"/>
      <c r="C122" s="39"/>
      <c r="D122" s="216" t="s">
        <v>123</v>
      </c>
      <c r="E122" s="39"/>
      <c r="F122" s="217" t="s">
        <v>308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3"/>
      <c r="U122" s="84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123</v>
      </c>
      <c r="AU122" s="16" t="s">
        <v>82</v>
      </c>
    </row>
    <row r="123" s="2" customFormat="1" ht="16.5" customHeight="1">
      <c r="A123" s="37"/>
      <c r="B123" s="38"/>
      <c r="C123" s="202" t="s">
        <v>212</v>
      </c>
      <c r="D123" s="202" t="s">
        <v>117</v>
      </c>
      <c r="E123" s="203" t="s">
        <v>7</v>
      </c>
      <c r="F123" s="204" t="s">
        <v>310</v>
      </c>
      <c r="G123" s="205" t="s">
        <v>265</v>
      </c>
      <c r="H123" s="206">
        <v>1</v>
      </c>
      <c r="I123" s="207"/>
      <c r="J123" s="208">
        <f>ROUND(I123*H123,2)</f>
        <v>0</v>
      </c>
      <c r="K123" s="204" t="s">
        <v>19</v>
      </c>
      <c r="L123" s="209"/>
      <c r="M123" s="210" t="s">
        <v>19</v>
      </c>
      <c r="N123" s="211" t="s">
        <v>43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2">
        <f>S123*H123</f>
        <v>0</v>
      </c>
      <c r="U123" s="213" t="s">
        <v>19</v>
      </c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154</v>
      </c>
      <c r="AT123" s="214" t="s">
        <v>117</v>
      </c>
      <c r="AU123" s="214" t="s">
        <v>82</v>
      </c>
      <c r="AY123" s="16" t="s">
        <v>115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80</v>
      </c>
      <c r="BK123" s="215">
        <f>ROUND(I123*H123,2)</f>
        <v>0</v>
      </c>
      <c r="BL123" s="16" t="s">
        <v>114</v>
      </c>
      <c r="BM123" s="214" t="s">
        <v>311</v>
      </c>
    </row>
    <row r="124" s="2" customFormat="1">
      <c r="A124" s="37"/>
      <c r="B124" s="38"/>
      <c r="C124" s="39"/>
      <c r="D124" s="216" t="s">
        <v>123</v>
      </c>
      <c r="E124" s="39"/>
      <c r="F124" s="217" t="s">
        <v>310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3"/>
      <c r="U124" s="84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123</v>
      </c>
      <c r="AU124" s="16" t="s">
        <v>82</v>
      </c>
    </row>
    <row r="125" s="2" customFormat="1" ht="16.5" customHeight="1">
      <c r="A125" s="37"/>
      <c r="B125" s="38"/>
      <c r="C125" s="202" t="s">
        <v>7</v>
      </c>
      <c r="D125" s="202" t="s">
        <v>117</v>
      </c>
      <c r="E125" s="203" t="s">
        <v>221</v>
      </c>
      <c r="F125" s="204" t="s">
        <v>312</v>
      </c>
      <c r="G125" s="205" t="s">
        <v>265</v>
      </c>
      <c r="H125" s="206">
        <v>1</v>
      </c>
      <c r="I125" s="207"/>
      <c r="J125" s="208">
        <f>ROUND(I125*H125,2)</f>
        <v>0</v>
      </c>
      <c r="K125" s="204" t="s">
        <v>19</v>
      </c>
      <c r="L125" s="209"/>
      <c r="M125" s="210" t="s">
        <v>19</v>
      </c>
      <c r="N125" s="211" t="s">
        <v>43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2">
        <f>S125*H125</f>
        <v>0</v>
      </c>
      <c r="U125" s="213" t="s">
        <v>19</v>
      </c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154</v>
      </c>
      <c r="AT125" s="214" t="s">
        <v>117</v>
      </c>
      <c r="AU125" s="214" t="s">
        <v>82</v>
      </c>
      <c r="AY125" s="16" t="s">
        <v>115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80</v>
      </c>
      <c r="BK125" s="215">
        <f>ROUND(I125*H125,2)</f>
        <v>0</v>
      </c>
      <c r="BL125" s="16" t="s">
        <v>114</v>
      </c>
      <c r="BM125" s="214" t="s">
        <v>313</v>
      </c>
    </row>
    <row r="126" s="2" customFormat="1">
      <c r="A126" s="37"/>
      <c r="B126" s="38"/>
      <c r="C126" s="39"/>
      <c r="D126" s="216" t="s">
        <v>123</v>
      </c>
      <c r="E126" s="39"/>
      <c r="F126" s="217" t="s">
        <v>312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3"/>
      <c r="U126" s="84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123</v>
      </c>
      <c r="AU126" s="16" t="s">
        <v>82</v>
      </c>
    </row>
    <row r="127" s="2" customFormat="1" ht="16.5" customHeight="1">
      <c r="A127" s="37"/>
      <c r="B127" s="38"/>
      <c r="C127" s="202" t="s">
        <v>221</v>
      </c>
      <c r="D127" s="202" t="s">
        <v>117</v>
      </c>
      <c r="E127" s="203" t="s">
        <v>226</v>
      </c>
      <c r="F127" s="204" t="s">
        <v>314</v>
      </c>
      <c r="G127" s="205" t="s">
        <v>265</v>
      </c>
      <c r="H127" s="206">
        <v>1</v>
      </c>
      <c r="I127" s="207"/>
      <c r="J127" s="208">
        <f>ROUND(I127*H127,2)</f>
        <v>0</v>
      </c>
      <c r="K127" s="204" t="s">
        <v>19</v>
      </c>
      <c r="L127" s="209"/>
      <c r="M127" s="210" t="s">
        <v>19</v>
      </c>
      <c r="N127" s="211" t="s">
        <v>43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2">
        <f>S127*H127</f>
        <v>0</v>
      </c>
      <c r="U127" s="213" t="s">
        <v>19</v>
      </c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154</v>
      </c>
      <c r="AT127" s="214" t="s">
        <v>117</v>
      </c>
      <c r="AU127" s="214" t="s">
        <v>82</v>
      </c>
      <c r="AY127" s="16" t="s">
        <v>115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80</v>
      </c>
      <c r="BK127" s="215">
        <f>ROUND(I127*H127,2)</f>
        <v>0</v>
      </c>
      <c r="BL127" s="16" t="s">
        <v>114</v>
      </c>
      <c r="BM127" s="214" t="s">
        <v>315</v>
      </c>
    </row>
    <row r="128" s="2" customFormat="1">
      <c r="A128" s="37"/>
      <c r="B128" s="38"/>
      <c r="C128" s="39"/>
      <c r="D128" s="216" t="s">
        <v>123</v>
      </c>
      <c r="E128" s="39"/>
      <c r="F128" s="217" t="s">
        <v>314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3"/>
      <c r="U128" s="84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123</v>
      </c>
      <c r="AU128" s="16" t="s">
        <v>82</v>
      </c>
    </row>
    <row r="129" s="2" customFormat="1" ht="16.5" customHeight="1">
      <c r="A129" s="37"/>
      <c r="B129" s="38"/>
      <c r="C129" s="202" t="s">
        <v>226</v>
      </c>
      <c r="D129" s="202" t="s">
        <v>117</v>
      </c>
      <c r="E129" s="203" t="s">
        <v>316</v>
      </c>
      <c r="F129" s="204" t="s">
        <v>317</v>
      </c>
      <c r="G129" s="205" t="s">
        <v>265</v>
      </c>
      <c r="H129" s="206">
        <v>2</v>
      </c>
      <c r="I129" s="207"/>
      <c r="J129" s="208">
        <f>ROUND(I129*H129,2)</f>
        <v>0</v>
      </c>
      <c r="K129" s="204" t="s">
        <v>19</v>
      </c>
      <c r="L129" s="209"/>
      <c r="M129" s="210" t="s">
        <v>19</v>
      </c>
      <c r="N129" s="211" t="s">
        <v>43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2">
        <f>S129*H129</f>
        <v>0</v>
      </c>
      <c r="U129" s="213" t="s">
        <v>19</v>
      </c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154</v>
      </c>
      <c r="AT129" s="214" t="s">
        <v>117</v>
      </c>
      <c r="AU129" s="214" t="s">
        <v>82</v>
      </c>
      <c r="AY129" s="16" t="s">
        <v>115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80</v>
      </c>
      <c r="BK129" s="215">
        <f>ROUND(I129*H129,2)</f>
        <v>0</v>
      </c>
      <c r="BL129" s="16" t="s">
        <v>114</v>
      </c>
      <c r="BM129" s="214" t="s">
        <v>318</v>
      </c>
    </row>
    <row r="130" s="2" customFormat="1">
      <c r="A130" s="37"/>
      <c r="B130" s="38"/>
      <c r="C130" s="39"/>
      <c r="D130" s="216" t="s">
        <v>123</v>
      </c>
      <c r="E130" s="39"/>
      <c r="F130" s="217" t="s">
        <v>317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3"/>
      <c r="U130" s="84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123</v>
      </c>
      <c r="AU130" s="16" t="s">
        <v>82</v>
      </c>
    </row>
    <row r="131" s="2" customFormat="1" ht="16.5" customHeight="1">
      <c r="A131" s="37"/>
      <c r="B131" s="38"/>
      <c r="C131" s="202" t="s">
        <v>316</v>
      </c>
      <c r="D131" s="202" t="s">
        <v>117</v>
      </c>
      <c r="E131" s="203" t="s">
        <v>319</v>
      </c>
      <c r="F131" s="204" t="s">
        <v>320</v>
      </c>
      <c r="G131" s="205" t="s">
        <v>265</v>
      </c>
      <c r="H131" s="206">
        <v>2</v>
      </c>
      <c r="I131" s="207"/>
      <c r="J131" s="208">
        <f>ROUND(I131*H131,2)</f>
        <v>0</v>
      </c>
      <c r="K131" s="204" t="s">
        <v>19</v>
      </c>
      <c r="L131" s="209"/>
      <c r="M131" s="210" t="s">
        <v>19</v>
      </c>
      <c r="N131" s="211" t="s">
        <v>43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2">
        <f>S131*H131</f>
        <v>0</v>
      </c>
      <c r="U131" s="213" t="s">
        <v>19</v>
      </c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154</v>
      </c>
      <c r="AT131" s="214" t="s">
        <v>117</v>
      </c>
      <c r="AU131" s="214" t="s">
        <v>82</v>
      </c>
      <c r="AY131" s="16" t="s">
        <v>115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80</v>
      </c>
      <c r="BK131" s="215">
        <f>ROUND(I131*H131,2)</f>
        <v>0</v>
      </c>
      <c r="BL131" s="16" t="s">
        <v>114</v>
      </c>
      <c r="BM131" s="214" t="s">
        <v>321</v>
      </c>
    </row>
    <row r="132" s="2" customFormat="1">
      <c r="A132" s="37"/>
      <c r="B132" s="38"/>
      <c r="C132" s="39"/>
      <c r="D132" s="216" t="s">
        <v>123</v>
      </c>
      <c r="E132" s="39"/>
      <c r="F132" s="217" t="s">
        <v>320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3"/>
      <c r="U132" s="84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123</v>
      </c>
      <c r="AU132" s="16" t="s">
        <v>82</v>
      </c>
    </row>
    <row r="133" s="2" customFormat="1" ht="16.5" customHeight="1">
      <c r="A133" s="37"/>
      <c r="B133" s="38"/>
      <c r="C133" s="202" t="s">
        <v>319</v>
      </c>
      <c r="D133" s="202" t="s">
        <v>117</v>
      </c>
      <c r="E133" s="203" t="s">
        <v>322</v>
      </c>
      <c r="F133" s="204" t="s">
        <v>323</v>
      </c>
      <c r="G133" s="205" t="s">
        <v>265</v>
      </c>
      <c r="H133" s="206">
        <v>1</v>
      </c>
      <c r="I133" s="207"/>
      <c r="J133" s="208">
        <f>ROUND(I133*H133,2)</f>
        <v>0</v>
      </c>
      <c r="K133" s="204" t="s">
        <v>19</v>
      </c>
      <c r="L133" s="209"/>
      <c r="M133" s="210" t="s">
        <v>19</v>
      </c>
      <c r="N133" s="211" t="s">
        <v>43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2">
        <f>S133*H133</f>
        <v>0</v>
      </c>
      <c r="U133" s="213" t="s">
        <v>19</v>
      </c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154</v>
      </c>
      <c r="AT133" s="214" t="s">
        <v>117</v>
      </c>
      <c r="AU133" s="214" t="s">
        <v>82</v>
      </c>
      <c r="AY133" s="16" t="s">
        <v>115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80</v>
      </c>
      <c r="BK133" s="215">
        <f>ROUND(I133*H133,2)</f>
        <v>0</v>
      </c>
      <c r="BL133" s="16" t="s">
        <v>114</v>
      </c>
      <c r="BM133" s="214" t="s">
        <v>324</v>
      </c>
    </row>
    <row r="134" s="2" customFormat="1">
      <c r="A134" s="37"/>
      <c r="B134" s="38"/>
      <c r="C134" s="39"/>
      <c r="D134" s="216" t="s">
        <v>123</v>
      </c>
      <c r="E134" s="39"/>
      <c r="F134" s="217" t="s">
        <v>323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3"/>
      <c r="U134" s="84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123</v>
      </c>
      <c r="AU134" s="16" t="s">
        <v>82</v>
      </c>
    </row>
    <row r="135" s="2" customFormat="1" ht="16.5" customHeight="1">
      <c r="A135" s="37"/>
      <c r="B135" s="38"/>
      <c r="C135" s="202" t="s">
        <v>322</v>
      </c>
      <c r="D135" s="202" t="s">
        <v>117</v>
      </c>
      <c r="E135" s="203" t="s">
        <v>325</v>
      </c>
      <c r="F135" s="204" t="s">
        <v>326</v>
      </c>
      <c r="G135" s="205" t="s">
        <v>265</v>
      </c>
      <c r="H135" s="206">
        <v>1</v>
      </c>
      <c r="I135" s="207"/>
      <c r="J135" s="208">
        <f>ROUND(I135*H135,2)</f>
        <v>0</v>
      </c>
      <c r="K135" s="204" t="s">
        <v>19</v>
      </c>
      <c r="L135" s="209"/>
      <c r="M135" s="210" t="s">
        <v>19</v>
      </c>
      <c r="N135" s="211" t="s">
        <v>43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2">
        <f>S135*H135</f>
        <v>0</v>
      </c>
      <c r="U135" s="213" t="s">
        <v>19</v>
      </c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154</v>
      </c>
      <c r="AT135" s="214" t="s">
        <v>117</v>
      </c>
      <c r="AU135" s="214" t="s">
        <v>82</v>
      </c>
      <c r="AY135" s="16" t="s">
        <v>115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80</v>
      </c>
      <c r="BK135" s="215">
        <f>ROUND(I135*H135,2)</f>
        <v>0</v>
      </c>
      <c r="BL135" s="16" t="s">
        <v>114</v>
      </c>
      <c r="BM135" s="214" t="s">
        <v>327</v>
      </c>
    </row>
    <row r="136" s="2" customFormat="1">
      <c r="A136" s="37"/>
      <c r="B136" s="38"/>
      <c r="C136" s="39"/>
      <c r="D136" s="216" t="s">
        <v>123</v>
      </c>
      <c r="E136" s="39"/>
      <c r="F136" s="217" t="s">
        <v>326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3"/>
      <c r="U136" s="84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123</v>
      </c>
      <c r="AU136" s="16" t="s">
        <v>82</v>
      </c>
    </row>
    <row r="137" s="2" customFormat="1" ht="16.5" customHeight="1">
      <c r="A137" s="37"/>
      <c r="B137" s="38"/>
      <c r="C137" s="202" t="s">
        <v>325</v>
      </c>
      <c r="D137" s="202" t="s">
        <v>117</v>
      </c>
      <c r="E137" s="203" t="s">
        <v>328</v>
      </c>
      <c r="F137" s="204" t="s">
        <v>329</v>
      </c>
      <c r="G137" s="205" t="s">
        <v>265</v>
      </c>
      <c r="H137" s="206">
        <v>1</v>
      </c>
      <c r="I137" s="207"/>
      <c r="J137" s="208">
        <f>ROUND(I137*H137,2)</f>
        <v>0</v>
      </c>
      <c r="K137" s="204" t="s">
        <v>19</v>
      </c>
      <c r="L137" s="209"/>
      <c r="M137" s="210" t="s">
        <v>19</v>
      </c>
      <c r="N137" s="211" t="s">
        <v>43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2">
        <f>S137*H137</f>
        <v>0</v>
      </c>
      <c r="U137" s="213" t="s">
        <v>19</v>
      </c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154</v>
      </c>
      <c r="AT137" s="214" t="s">
        <v>117</v>
      </c>
      <c r="AU137" s="214" t="s">
        <v>82</v>
      </c>
      <c r="AY137" s="16" t="s">
        <v>115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80</v>
      </c>
      <c r="BK137" s="215">
        <f>ROUND(I137*H137,2)</f>
        <v>0</v>
      </c>
      <c r="BL137" s="16" t="s">
        <v>114</v>
      </c>
      <c r="BM137" s="214" t="s">
        <v>330</v>
      </c>
    </row>
    <row r="138" s="2" customFormat="1">
      <c r="A138" s="37"/>
      <c r="B138" s="38"/>
      <c r="C138" s="39"/>
      <c r="D138" s="216" t="s">
        <v>123</v>
      </c>
      <c r="E138" s="39"/>
      <c r="F138" s="217" t="s">
        <v>329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3"/>
      <c r="U138" s="84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123</v>
      </c>
      <c r="AU138" s="16" t="s">
        <v>82</v>
      </c>
    </row>
    <row r="139" s="2" customFormat="1" ht="16.5" customHeight="1">
      <c r="A139" s="37"/>
      <c r="B139" s="38"/>
      <c r="C139" s="202" t="s">
        <v>328</v>
      </c>
      <c r="D139" s="202" t="s">
        <v>117</v>
      </c>
      <c r="E139" s="203" t="s">
        <v>331</v>
      </c>
      <c r="F139" s="204" t="s">
        <v>332</v>
      </c>
      <c r="G139" s="205" t="s">
        <v>265</v>
      </c>
      <c r="H139" s="206">
        <v>2</v>
      </c>
      <c r="I139" s="207"/>
      <c r="J139" s="208">
        <f>ROUND(I139*H139,2)</f>
        <v>0</v>
      </c>
      <c r="K139" s="204" t="s">
        <v>19</v>
      </c>
      <c r="L139" s="209"/>
      <c r="M139" s="210" t="s">
        <v>19</v>
      </c>
      <c r="N139" s="211" t="s">
        <v>43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2">
        <f>S139*H139</f>
        <v>0</v>
      </c>
      <c r="U139" s="213" t="s">
        <v>19</v>
      </c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154</v>
      </c>
      <c r="AT139" s="214" t="s">
        <v>117</v>
      </c>
      <c r="AU139" s="214" t="s">
        <v>82</v>
      </c>
      <c r="AY139" s="16" t="s">
        <v>115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80</v>
      </c>
      <c r="BK139" s="215">
        <f>ROUND(I139*H139,2)</f>
        <v>0</v>
      </c>
      <c r="BL139" s="16" t="s">
        <v>114</v>
      </c>
      <c r="BM139" s="214" t="s">
        <v>333</v>
      </c>
    </row>
    <row r="140" s="2" customFormat="1">
      <c r="A140" s="37"/>
      <c r="B140" s="38"/>
      <c r="C140" s="39"/>
      <c r="D140" s="216" t="s">
        <v>123</v>
      </c>
      <c r="E140" s="39"/>
      <c r="F140" s="217" t="s">
        <v>332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3"/>
      <c r="U140" s="84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123</v>
      </c>
      <c r="AU140" s="16" t="s">
        <v>82</v>
      </c>
    </row>
    <row r="141" s="2" customFormat="1" ht="16.5" customHeight="1">
      <c r="A141" s="37"/>
      <c r="B141" s="38"/>
      <c r="C141" s="202" t="s">
        <v>331</v>
      </c>
      <c r="D141" s="202" t="s">
        <v>117</v>
      </c>
      <c r="E141" s="203" t="s">
        <v>334</v>
      </c>
      <c r="F141" s="204" t="s">
        <v>335</v>
      </c>
      <c r="G141" s="205" t="s">
        <v>336</v>
      </c>
      <c r="H141" s="206">
        <v>1600</v>
      </c>
      <c r="I141" s="207"/>
      <c r="J141" s="208">
        <f>ROUND(I141*H141,2)</f>
        <v>0</v>
      </c>
      <c r="K141" s="204" t="s">
        <v>19</v>
      </c>
      <c r="L141" s="209"/>
      <c r="M141" s="210" t="s">
        <v>19</v>
      </c>
      <c r="N141" s="211" t="s">
        <v>43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2">
        <f>S141*H141</f>
        <v>0</v>
      </c>
      <c r="U141" s="213" t="s">
        <v>19</v>
      </c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154</v>
      </c>
      <c r="AT141" s="214" t="s">
        <v>117</v>
      </c>
      <c r="AU141" s="214" t="s">
        <v>82</v>
      </c>
      <c r="AY141" s="16" t="s">
        <v>115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80</v>
      </c>
      <c r="BK141" s="215">
        <f>ROUND(I141*H141,2)</f>
        <v>0</v>
      </c>
      <c r="BL141" s="16" t="s">
        <v>114</v>
      </c>
      <c r="BM141" s="214" t="s">
        <v>337</v>
      </c>
    </row>
    <row r="142" s="2" customFormat="1">
      <c r="A142" s="37"/>
      <c r="B142" s="38"/>
      <c r="C142" s="39"/>
      <c r="D142" s="216" t="s">
        <v>123</v>
      </c>
      <c r="E142" s="39"/>
      <c r="F142" s="217" t="s">
        <v>335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3"/>
      <c r="U142" s="84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123</v>
      </c>
      <c r="AU142" s="16" t="s">
        <v>82</v>
      </c>
    </row>
    <row r="143" s="12" customFormat="1" ht="25.92" customHeight="1">
      <c r="A143" s="12"/>
      <c r="B143" s="186"/>
      <c r="C143" s="187"/>
      <c r="D143" s="188" t="s">
        <v>71</v>
      </c>
      <c r="E143" s="189" t="s">
        <v>235</v>
      </c>
      <c r="F143" s="189" t="s">
        <v>236</v>
      </c>
      <c r="G143" s="187"/>
      <c r="H143" s="187"/>
      <c r="I143" s="190"/>
      <c r="J143" s="191">
        <f>BK143</f>
        <v>0</v>
      </c>
      <c r="K143" s="187"/>
      <c r="L143" s="192"/>
      <c r="M143" s="193"/>
      <c r="N143" s="194"/>
      <c r="O143" s="194"/>
      <c r="P143" s="195">
        <f>SUM(P144:P146)</f>
        <v>0</v>
      </c>
      <c r="Q143" s="194"/>
      <c r="R143" s="195">
        <f>SUM(R144:R146)</f>
        <v>0</v>
      </c>
      <c r="S143" s="194"/>
      <c r="T143" s="195">
        <f>SUM(T144:T146)</f>
        <v>0</v>
      </c>
      <c r="U143" s="196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7" t="s">
        <v>114</v>
      </c>
      <c r="AT143" s="198" t="s">
        <v>71</v>
      </c>
      <c r="AU143" s="198" t="s">
        <v>72</v>
      </c>
      <c r="AY143" s="197" t="s">
        <v>115</v>
      </c>
      <c r="BK143" s="199">
        <f>SUM(BK144:BK146)</f>
        <v>0</v>
      </c>
    </row>
    <row r="144" s="2" customFormat="1" ht="16.5" customHeight="1">
      <c r="A144" s="37"/>
      <c r="B144" s="38"/>
      <c r="C144" s="226" t="s">
        <v>338</v>
      </c>
      <c r="D144" s="226" t="s">
        <v>237</v>
      </c>
      <c r="E144" s="227" t="s">
        <v>339</v>
      </c>
      <c r="F144" s="228" t="s">
        <v>340</v>
      </c>
      <c r="G144" s="229" t="s">
        <v>240</v>
      </c>
      <c r="H144" s="230">
        <v>272</v>
      </c>
      <c r="I144" s="231"/>
      <c r="J144" s="232">
        <f>ROUND(I144*H144,2)</f>
        <v>0</v>
      </c>
      <c r="K144" s="228" t="s">
        <v>19</v>
      </c>
      <c r="L144" s="43"/>
      <c r="M144" s="233" t="s">
        <v>19</v>
      </c>
      <c r="N144" s="234" t="s">
        <v>43</v>
      </c>
      <c r="O144" s="83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2">
        <f>S144*H144</f>
        <v>0</v>
      </c>
      <c r="U144" s="213" t="s">
        <v>19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121</v>
      </c>
      <c r="AT144" s="214" t="s">
        <v>237</v>
      </c>
      <c r="AU144" s="214" t="s">
        <v>80</v>
      </c>
      <c r="AY144" s="16" t="s">
        <v>115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80</v>
      </c>
      <c r="BK144" s="215">
        <f>ROUND(I144*H144,2)</f>
        <v>0</v>
      </c>
      <c r="BL144" s="16" t="s">
        <v>121</v>
      </c>
      <c r="BM144" s="214" t="s">
        <v>341</v>
      </c>
    </row>
    <row r="145" s="2" customFormat="1">
      <c r="A145" s="37"/>
      <c r="B145" s="38"/>
      <c r="C145" s="39"/>
      <c r="D145" s="216" t="s">
        <v>123</v>
      </c>
      <c r="E145" s="39"/>
      <c r="F145" s="217" t="s">
        <v>340</v>
      </c>
      <c r="G145" s="39"/>
      <c r="H145" s="39"/>
      <c r="I145" s="218"/>
      <c r="J145" s="39"/>
      <c r="K145" s="39"/>
      <c r="L145" s="43"/>
      <c r="M145" s="219"/>
      <c r="N145" s="220"/>
      <c r="O145" s="83"/>
      <c r="P145" s="83"/>
      <c r="Q145" s="83"/>
      <c r="R145" s="83"/>
      <c r="S145" s="83"/>
      <c r="T145" s="83"/>
      <c r="U145" s="84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123</v>
      </c>
      <c r="AU145" s="16" t="s">
        <v>80</v>
      </c>
    </row>
    <row r="146" s="2" customFormat="1">
      <c r="A146" s="37"/>
      <c r="B146" s="38"/>
      <c r="C146" s="39"/>
      <c r="D146" s="216" t="s">
        <v>124</v>
      </c>
      <c r="E146" s="39"/>
      <c r="F146" s="221" t="s">
        <v>342</v>
      </c>
      <c r="G146" s="39"/>
      <c r="H146" s="39"/>
      <c r="I146" s="218"/>
      <c r="J146" s="39"/>
      <c r="K146" s="39"/>
      <c r="L146" s="43"/>
      <c r="M146" s="222"/>
      <c r="N146" s="223"/>
      <c r="O146" s="224"/>
      <c r="P146" s="224"/>
      <c r="Q146" s="224"/>
      <c r="R146" s="224"/>
      <c r="S146" s="224"/>
      <c r="T146" s="224"/>
      <c r="U146" s="225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124</v>
      </c>
      <c r="AU146" s="16" t="s">
        <v>80</v>
      </c>
    </row>
    <row r="147" s="2" customFormat="1" ht="6.96" customHeight="1">
      <c r="A147" s="37"/>
      <c r="B147" s="58"/>
      <c r="C147" s="59"/>
      <c r="D147" s="59"/>
      <c r="E147" s="59"/>
      <c r="F147" s="59"/>
      <c r="G147" s="59"/>
      <c r="H147" s="59"/>
      <c r="I147" s="59"/>
      <c r="J147" s="59"/>
      <c r="K147" s="59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hU70iHvNpjGsKe+DzR4Jl20YP7Po7eRqO9OwEmmmgZ7RLSQHHgoqE6tdGl6cWOkjfbMOYHMj3PVdWgTnFOCtaA==" hashValue="dIfCry1aLwpuPqpEDoNZm8n6PypbDaRKsWSvAiaT8rlBGiLyQzvTANnHmyVtzVw3GqM54zr0KeN5ooy1AEgp7w==" algorithmName="SHA-512" password="CC35"/>
  <autoFilter ref="C81:K14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35" customWidth="1"/>
    <col min="2" max="2" width="1.667969" style="235" customWidth="1"/>
    <col min="3" max="4" width="5" style="235" customWidth="1"/>
    <col min="5" max="5" width="11.66016" style="235" customWidth="1"/>
    <col min="6" max="6" width="9.160156" style="235" customWidth="1"/>
    <col min="7" max="7" width="5" style="235" customWidth="1"/>
    <col min="8" max="8" width="77.83203" style="235" customWidth="1"/>
    <col min="9" max="10" width="20" style="235" customWidth="1"/>
    <col min="11" max="11" width="1.667969" style="235" customWidth="1"/>
  </cols>
  <sheetData>
    <row r="1" s="1" customFormat="1" ht="37.5" customHeight="1"/>
    <row r="2" s="1" customFormat="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="13" customFormat="1" ht="45" customHeight="1">
      <c r="B3" s="239"/>
      <c r="C3" s="240" t="s">
        <v>343</v>
      </c>
      <c r="D3" s="240"/>
      <c r="E3" s="240"/>
      <c r="F3" s="240"/>
      <c r="G3" s="240"/>
      <c r="H3" s="240"/>
      <c r="I3" s="240"/>
      <c r="J3" s="240"/>
      <c r="K3" s="241"/>
    </row>
    <row r="4" s="1" customFormat="1" ht="25.5" customHeight="1">
      <c r="B4" s="242"/>
      <c r="C4" s="243" t="s">
        <v>344</v>
      </c>
      <c r="D4" s="243"/>
      <c r="E4" s="243"/>
      <c r="F4" s="243"/>
      <c r="G4" s="243"/>
      <c r="H4" s="243"/>
      <c r="I4" s="243"/>
      <c r="J4" s="243"/>
      <c r="K4" s="244"/>
    </row>
    <row r="5" s="1" customFormat="1" ht="5.25" customHeight="1">
      <c r="B5" s="242"/>
      <c r="C5" s="245"/>
      <c r="D5" s="245"/>
      <c r="E5" s="245"/>
      <c r="F5" s="245"/>
      <c r="G5" s="245"/>
      <c r="H5" s="245"/>
      <c r="I5" s="245"/>
      <c r="J5" s="245"/>
      <c r="K5" s="244"/>
    </row>
    <row r="6" s="1" customFormat="1" ht="15" customHeight="1">
      <c r="B6" s="242"/>
      <c r="C6" s="246" t="s">
        <v>345</v>
      </c>
      <c r="D6" s="246"/>
      <c r="E6" s="246"/>
      <c r="F6" s="246"/>
      <c r="G6" s="246"/>
      <c r="H6" s="246"/>
      <c r="I6" s="246"/>
      <c r="J6" s="246"/>
      <c r="K6" s="244"/>
    </row>
    <row r="7" s="1" customFormat="1" ht="15" customHeight="1">
      <c r="B7" s="247"/>
      <c r="C7" s="246" t="s">
        <v>346</v>
      </c>
      <c r="D7" s="246"/>
      <c r="E7" s="246"/>
      <c r="F7" s="246"/>
      <c r="G7" s="246"/>
      <c r="H7" s="246"/>
      <c r="I7" s="246"/>
      <c r="J7" s="246"/>
      <c r="K7" s="244"/>
    </row>
    <row r="8" s="1" customFormat="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="1" customFormat="1" ht="15" customHeight="1">
      <c r="B9" s="247"/>
      <c r="C9" s="246" t="s">
        <v>347</v>
      </c>
      <c r="D9" s="246"/>
      <c r="E9" s="246"/>
      <c r="F9" s="246"/>
      <c r="G9" s="246"/>
      <c r="H9" s="246"/>
      <c r="I9" s="246"/>
      <c r="J9" s="246"/>
      <c r="K9" s="244"/>
    </row>
    <row r="10" s="1" customFormat="1" ht="15" customHeight="1">
      <c r="B10" s="247"/>
      <c r="C10" s="246"/>
      <c r="D10" s="246" t="s">
        <v>348</v>
      </c>
      <c r="E10" s="246"/>
      <c r="F10" s="246"/>
      <c r="G10" s="246"/>
      <c r="H10" s="246"/>
      <c r="I10" s="246"/>
      <c r="J10" s="246"/>
      <c r="K10" s="244"/>
    </row>
    <row r="11" s="1" customFormat="1" ht="15" customHeight="1">
      <c r="B11" s="247"/>
      <c r="C11" s="248"/>
      <c r="D11" s="246" t="s">
        <v>349</v>
      </c>
      <c r="E11" s="246"/>
      <c r="F11" s="246"/>
      <c r="G11" s="246"/>
      <c r="H11" s="246"/>
      <c r="I11" s="246"/>
      <c r="J11" s="246"/>
      <c r="K11" s="244"/>
    </row>
    <row r="12" s="1" customFormat="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="1" customFormat="1" ht="15" customHeight="1">
      <c r="B13" s="247"/>
      <c r="C13" s="248"/>
      <c r="D13" s="249" t="s">
        <v>350</v>
      </c>
      <c r="E13" s="246"/>
      <c r="F13" s="246"/>
      <c r="G13" s="246"/>
      <c r="H13" s="246"/>
      <c r="I13" s="246"/>
      <c r="J13" s="246"/>
      <c r="K13" s="244"/>
    </row>
    <row r="14" s="1" customFormat="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="1" customFormat="1" ht="15" customHeight="1">
      <c r="B15" s="247"/>
      <c r="C15" s="248"/>
      <c r="D15" s="246" t="s">
        <v>351</v>
      </c>
      <c r="E15" s="246"/>
      <c r="F15" s="246"/>
      <c r="G15" s="246"/>
      <c r="H15" s="246"/>
      <c r="I15" s="246"/>
      <c r="J15" s="246"/>
      <c r="K15" s="244"/>
    </row>
    <row r="16" s="1" customFormat="1" ht="15" customHeight="1">
      <c r="B16" s="247"/>
      <c r="C16" s="248"/>
      <c r="D16" s="246" t="s">
        <v>352</v>
      </c>
      <c r="E16" s="246"/>
      <c r="F16" s="246"/>
      <c r="G16" s="246"/>
      <c r="H16" s="246"/>
      <c r="I16" s="246"/>
      <c r="J16" s="246"/>
      <c r="K16" s="244"/>
    </row>
    <row r="17" s="1" customFormat="1" ht="15" customHeight="1">
      <c r="B17" s="247"/>
      <c r="C17" s="248"/>
      <c r="D17" s="246" t="s">
        <v>353</v>
      </c>
      <c r="E17" s="246"/>
      <c r="F17" s="246"/>
      <c r="G17" s="246"/>
      <c r="H17" s="246"/>
      <c r="I17" s="246"/>
      <c r="J17" s="246"/>
      <c r="K17" s="244"/>
    </row>
    <row r="18" s="1" customFormat="1" ht="15" customHeight="1">
      <c r="B18" s="247"/>
      <c r="C18" s="248"/>
      <c r="D18" s="248"/>
      <c r="E18" s="250" t="s">
        <v>79</v>
      </c>
      <c r="F18" s="246" t="s">
        <v>354</v>
      </c>
      <c r="G18" s="246"/>
      <c r="H18" s="246"/>
      <c r="I18" s="246"/>
      <c r="J18" s="246"/>
      <c r="K18" s="244"/>
    </row>
    <row r="19" s="1" customFormat="1" ht="15" customHeight="1">
      <c r="B19" s="247"/>
      <c r="C19" s="248"/>
      <c r="D19" s="248"/>
      <c r="E19" s="250" t="s">
        <v>355</v>
      </c>
      <c r="F19" s="246" t="s">
        <v>356</v>
      </c>
      <c r="G19" s="246"/>
      <c r="H19" s="246"/>
      <c r="I19" s="246"/>
      <c r="J19" s="246"/>
      <c r="K19" s="244"/>
    </row>
    <row r="20" s="1" customFormat="1" ht="15" customHeight="1">
      <c r="B20" s="247"/>
      <c r="C20" s="248"/>
      <c r="D20" s="248"/>
      <c r="E20" s="250" t="s">
        <v>357</v>
      </c>
      <c r="F20" s="246" t="s">
        <v>358</v>
      </c>
      <c r="G20" s="246"/>
      <c r="H20" s="246"/>
      <c r="I20" s="246"/>
      <c r="J20" s="246"/>
      <c r="K20" s="244"/>
    </row>
    <row r="21" s="1" customFormat="1" ht="15" customHeight="1">
      <c r="B21" s="247"/>
      <c r="C21" s="248"/>
      <c r="D21" s="248"/>
      <c r="E21" s="250" t="s">
        <v>359</v>
      </c>
      <c r="F21" s="246" t="s">
        <v>360</v>
      </c>
      <c r="G21" s="246"/>
      <c r="H21" s="246"/>
      <c r="I21" s="246"/>
      <c r="J21" s="246"/>
      <c r="K21" s="244"/>
    </row>
    <row r="22" s="1" customFormat="1" ht="15" customHeight="1">
      <c r="B22" s="247"/>
      <c r="C22" s="248"/>
      <c r="D22" s="248"/>
      <c r="E22" s="250" t="s">
        <v>112</v>
      </c>
      <c r="F22" s="246" t="s">
        <v>113</v>
      </c>
      <c r="G22" s="246"/>
      <c r="H22" s="246"/>
      <c r="I22" s="246"/>
      <c r="J22" s="246"/>
      <c r="K22" s="244"/>
    </row>
    <row r="23" s="1" customFormat="1" ht="15" customHeight="1">
      <c r="B23" s="247"/>
      <c r="C23" s="248"/>
      <c r="D23" s="248"/>
      <c r="E23" s="250" t="s">
        <v>361</v>
      </c>
      <c r="F23" s="246" t="s">
        <v>362</v>
      </c>
      <c r="G23" s="246"/>
      <c r="H23" s="246"/>
      <c r="I23" s="246"/>
      <c r="J23" s="246"/>
      <c r="K23" s="244"/>
    </row>
    <row r="24" s="1" customFormat="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="1" customFormat="1" ht="15" customHeight="1">
      <c r="B25" s="247"/>
      <c r="C25" s="246" t="s">
        <v>363</v>
      </c>
      <c r="D25" s="246"/>
      <c r="E25" s="246"/>
      <c r="F25" s="246"/>
      <c r="G25" s="246"/>
      <c r="H25" s="246"/>
      <c r="I25" s="246"/>
      <c r="J25" s="246"/>
      <c r="K25" s="244"/>
    </row>
    <row r="26" s="1" customFormat="1" ht="15" customHeight="1">
      <c r="B26" s="247"/>
      <c r="C26" s="246" t="s">
        <v>364</v>
      </c>
      <c r="D26" s="246"/>
      <c r="E26" s="246"/>
      <c r="F26" s="246"/>
      <c r="G26" s="246"/>
      <c r="H26" s="246"/>
      <c r="I26" s="246"/>
      <c r="J26" s="246"/>
      <c r="K26" s="244"/>
    </row>
    <row r="27" s="1" customFormat="1" ht="15" customHeight="1">
      <c r="B27" s="247"/>
      <c r="C27" s="246"/>
      <c r="D27" s="246" t="s">
        <v>365</v>
      </c>
      <c r="E27" s="246"/>
      <c r="F27" s="246"/>
      <c r="G27" s="246"/>
      <c r="H27" s="246"/>
      <c r="I27" s="246"/>
      <c r="J27" s="246"/>
      <c r="K27" s="244"/>
    </row>
    <row r="28" s="1" customFormat="1" ht="15" customHeight="1">
      <c r="B28" s="247"/>
      <c r="C28" s="248"/>
      <c r="D28" s="246" t="s">
        <v>366</v>
      </c>
      <c r="E28" s="246"/>
      <c r="F28" s="246"/>
      <c r="G28" s="246"/>
      <c r="H28" s="246"/>
      <c r="I28" s="246"/>
      <c r="J28" s="246"/>
      <c r="K28" s="244"/>
    </row>
    <row r="29" s="1" customFormat="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="1" customFormat="1" ht="15" customHeight="1">
      <c r="B30" s="247"/>
      <c r="C30" s="248"/>
      <c r="D30" s="246" t="s">
        <v>367</v>
      </c>
      <c r="E30" s="246"/>
      <c r="F30" s="246"/>
      <c r="G30" s="246"/>
      <c r="H30" s="246"/>
      <c r="I30" s="246"/>
      <c r="J30" s="246"/>
      <c r="K30" s="244"/>
    </row>
    <row r="31" s="1" customFormat="1" ht="15" customHeight="1">
      <c r="B31" s="247"/>
      <c r="C31" s="248"/>
      <c r="D31" s="246" t="s">
        <v>368</v>
      </c>
      <c r="E31" s="246"/>
      <c r="F31" s="246"/>
      <c r="G31" s="246"/>
      <c r="H31" s="246"/>
      <c r="I31" s="246"/>
      <c r="J31" s="246"/>
      <c r="K31" s="244"/>
    </row>
    <row r="32" s="1" customFormat="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="1" customFormat="1" ht="15" customHeight="1">
      <c r="B33" s="247"/>
      <c r="C33" s="248"/>
      <c r="D33" s="246" t="s">
        <v>369</v>
      </c>
      <c r="E33" s="246"/>
      <c r="F33" s="246"/>
      <c r="G33" s="246"/>
      <c r="H33" s="246"/>
      <c r="I33" s="246"/>
      <c r="J33" s="246"/>
      <c r="K33" s="244"/>
    </row>
    <row r="34" s="1" customFormat="1" ht="15" customHeight="1">
      <c r="B34" s="247"/>
      <c r="C34" s="248"/>
      <c r="D34" s="246" t="s">
        <v>370</v>
      </c>
      <c r="E34" s="246"/>
      <c r="F34" s="246"/>
      <c r="G34" s="246"/>
      <c r="H34" s="246"/>
      <c r="I34" s="246"/>
      <c r="J34" s="246"/>
      <c r="K34" s="244"/>
    </row>
    <row r="35" s="1" customFormat="1" ht="15" customHeight="1">
      <c r="B35" s="247"/>
      <c r="C35" s="248"/>
      <c r="D35" s="246" t="s">
        <v>371</v>
      </c>
      <c r="E35" s="246"/>
      <c r="F35" s="246"/>
      <c r="G35" s="246"/>
      <c r="H35" s="246"/>
      <c r="I35" s="246"/>
      <c r="J35" s="246"/>
      <c r="K35" s="244"/>
    </row>
    <row r="36" s="1" customFormat="1" ht="15" customHeight="1">
      <c r="B36" s="247"/>
      <c r="C36" s="248"/>
      <c r="D36" s="246"/>
      <c r="E36" s="249" t="s">
        <v>99</v>
      </c>
      <c r="F36" s="246"/>
      <c r="G36" s="246" t="s">
        <v>372</v>
      </c>
      <c r="H36" s="246"/>
      <c r="I36" s="246"/>
      <c r="J36" s="246"/>
      <c r="K36" s="244"/>
    </row>
    <row r="37" s="1" customFormat="1" ht="30.75" customHeight="1">
      <c r="B37" s="247"/>
      <c r="C37" s="248"/>
      <c r="D37" s="246"/>
      <c r="E37" s="249" t="s">
        <v>373</v>
      </c>
      <c r="F37" s="246"/>
      <c r="G37" s="246" t="s">
        <v>374</v>
      </c>
      <c r="H37" s="246"/>
      <c r="I37" s="246"/>
      <c r="J37" s="246"/>
      <c r="K37" s="244"/>
    </row>
    <row r="38" s="1" customFormat="1" ht="15" customHeight="1">
      <c r="B38" s="247"/>
      <c r="C38" s="248"/>
      <c r="D38" s="246"/>
      <c r="E38" s="249" t="s">
        <v>53</v>
      </c>
      <c r="F38" s="246"/>
      <c r="G38" s="246" t="s">
        <v>375</v>
      </c>
      <c r="H38" s="246"/>
      <c r="I38" s="246"/>
      <c r="J38" s="246"/>
      <c r="K38" s="244"/>
    </row>
    <row r="39" s="1" customFormat="1" ht="15" customHeight="1">
      <c r="B39" s="247"/>
      <c r="C39" s="248"/>
      <c r="D39" s="246"/>
      <c r="E39" s="249" t="s">
        <v>54</v>
      </c>
      <c r="F39" s="246"/>
      <c r="G39" s="246" t="s">
        <v>376</v>
      </c>
      <c r="H39" s="246"/>
      <c r="I39" s="246"/>
      <c r="J39" s="246"/>
      <c r="K39" s="244"/>
    </row>
    <row r="40" s="1" customFormat="1" ht="15" customHeight="1">
      <c r="B40" s="247"/>
      <c r="C40" s="248"/>
      <c r="D40" s="246"/>
      <c r="E40" s="249" t="s">
        <v>100</v>
      </c>
      <c r="F40" s="246"/>
      <c r="G40" s="246" t="s">
        <v>377</v>
      </c>
      <c r="H40" s="246"/>
      <c r="I40" s="246"/>
      <c r="J40" s="246"/>
      <c r="K40" s="244"/>
    </row>
    <row r="41" s="1" customFormat="1" ht="15" customHeight="1">
      <c r="B41" s="247"/>
      <c r="C41" s="248"/>
      <c r="D41" s="246"/>
      <c r="E41" s="249" t="s">
        <v>101</v>
      </c>
      <c r="F41" s="246"/>
      <c r="G41" s="246" t="s">
        <v>378</v>
      </c>
      <c r="H41" s="246"/>
      <c r="I41" s="246"/>
      <c r="J41" s="246"/>
      <c r="K41" s="244"/>
    </row>
    <row r="42" s="1" customFormat="1" ht="15" customHeight="1">
      <c r="B42" s="247"/>
      <c r="C42" s="248"/>
      <c r="D42" s="246"/>
      <c r="E42" s="249" t="s">
        <v>379</v>
      </c>
      <c r="F42" s="246"/>
      <c r="G42" s="246" t="s">
        <v>380</v>
      </c>
      <c r="H42" s="246"/>
      <c r="I42" s="246"/>
      <c r="J42" s="246"/>
      <c r="K42" s="244"/>
    </row>
    <row r="43" s="1" customFormat="1" ht="15" customHeight="1">
      <c r="B43" s="247"/>
      <c r="C43" s="248"/>
      <c r="D43" s="246"/>
      <c r="E43" s="249"/>
      <c r="F43" s="246"/>
      <c r="G43" s="246" t="s">
        <v>381</v>
      </c>
      <c r="H43" s="246"/>
      <c r="I43" s="246"/>
      <c r="J43" s="246"/>
      <c r="K43" s="244"/>
    </row>
    <row r="44" s="1" customFormat="1" ht="15" customHeight="1">
      <c r="B44" s="247"/>
      <c r="C44" s="248"/>
      <c r="D44" s="246"/>
      <c r="E44" s="249" t="s">
        <v>382</v>
      </c>
      <c r="F44" s="246"/>
      <c r="G44" s="246" t="s">
        <v>383</v>
      </c>
      <c r="H44" s="246"/>
      <c r="I44" s="246"/>
      <c r="J44" s="246"/>
      <c r="K44" s="244"/>
    </row>
    <row r="45" s="1" customFormat="1" ht="15" customHeight="1">
      <c r="B45" s="247"/>
      <c r="C45" s="248"/>
      <c r="D45" s="246"/>
      <c r="E45" s="249" t="s">
        <v>103</v>
      </c>
      <c r="F45" s="246"/>
      <c r="G45" s="246" t="s">
        <v>384</v>
      </c>
      <c r="H45" s="246"/>
      <c r="I45" s="246"/>
      <c r="J45" s="246"/>
      <c r="K45" s="244"/>
    </row>
    <row r="46" s="1" customFormat="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="1" customFormat="1" ht="15" customHeight="1">
      <c r="B47" s="247"/>
      <c r="C47" s="248"/>
      <c r="D47" s="246" t="s">
        <v>385</v>
      </c>
      <c r="E47" s="246"/>
      <c r="F47" s="246"/>
      <c r="G47" s="246"/>
      <c r="H47" s="246"/>
      <c r="I47" s="246"/>
      <c r="J47" s="246"/>
      <c r="K47" s="244"/>
    </row>
    <row r="48" s="1" customFormat="1" ht="15" customHeight="1">
      <c r="B48" s="247"/>
      <c r="C48" s="248"/>
      <c r="D48" s="248"/>
      <c r="E48" s="246" t="s">
        <v>386</v>
      </c>
      <c r="F48" s="246"/>
      <c r="G48" s="246"/>
      <c r="H48" s="246"/>
      <c r="I48" s="246"/>
      <c r="J48" s="246"/>
      <c r="K48" s="244"/>
    </row>
    <row r="49" s="1" customFormat="1" ht="15" customHeight="1">
      <c r="B49" s="247"/>
      <c r="C49" s="248"/>
      <c r="D49" s="248"/>
      <c r="E49" s="246" t="s">
        <v>387</v>
      </c>
      <c r="F49" s="246"/>
      <c r="G49" s="246"/>
      <c r="H49" s="246"/>
      <c r="I49" s="246"/>
      <c r="J49" s="246"/>
      <c r="K49" s="244"/>
    </row>
    <row r="50" s="1" customFormat="1" ht="15" customHeight="1">
      <c r="B50" s="247"/>
      <c r="C50" s="248"/>
      <c r="D50" s="248"/>
      <c r="E50" s="246" t="s">
        <v>388</v>
      </c>
      <c r="F50" s="246"/>
      <c r="G50" s="246"/>
      <c r="H50" s="246"/>
      <c r="I50" s="246"/>
      <c r="J50" s="246"/>
      <c r="K50" s="244"/>
    </row>
    <row r="51" s="1" customFormat="1" ht="15" customHeight="1">
      <c r="B51" s="247"/>
      <c r="C51" s="248"/>
      <c r="D51" s="246" t="s">
        <v>389</v>
      </c>
      <c r="E51" s="246"/>
      <c r="F51" s="246"/>
      <c r="G51" s="246"/>
      <c r="H51" s="246"/>
      <c r="I51" s="246"/>
      <c r="J51" s="246"/>
      <c r="K51" s="244"/>
    </row>
    <row r="52" s="1" customFormat="1" ht="25.5" customHeight="1">
      <c r="B52" s="242"/>
      <c r="C52" s="243" t="s">
        <v>390</v>
      </c>
      <c r="D52" s="243"/>
      <c r="E52" s="243"/>
      <c r="F52" s="243"/>
      <c r="G52" s="243"/>
      <c r="H52" s="243"/>
      <c r="I52" s="243"/>
      <c r="J52" s="243"/>
      <c r="K52" s="244"/>
    </row>
    <row r="53" s="1" customFormat="1" ht="5.25" customHeight="1">
      <c r="B53" s="242"/>
      <c r="C53" s="245"/>
      <c r="D53" s="245"/>
      <c r="E53" s="245"/>
      <c r="F53" s="245"/>
      <c r="G53" s="245"/>
      <c r="H53" s="245"/>
      <c r="I53" s="245"/>
      <c r="J53" s="245"/>
      <c r="K53" s="244"/>
    </row>
    <row r="54" s="1" customFormat="1" ht="15" customHeight="1">
      <c r="B54" s="242"/>
      <c r="C54" s="246" t="s">
        <v>391</v>
      </c>
      <c r="D54" s="246"/>
      <c r="E54" s="246"/>
      <c r="F54" s="246"/>
      <c r="G54" s="246"/>
      <c r="H54" s="246"/>
      <c r="I54" s="246"/>
      <c r="J54" s="246"/>
      <c r="K54" s="244"/>
    </row>
    <row r="55" s="1" customFormat="1" ht="15" customHeight="1">
      <c r="B55" s="242"/>
      <c r="C55" s="246" t="s">
        <v>392</v>
      </c>
      <c r="D55" s="246"/>
      <c r="E55" s="246"/>
      <c r="F55" s="246"/>
      <c r="G55" s="246"/>
      <c r="H55" s="246"/>
      <c r="I55" s="246"/>
      <c r="J55" s="246"/>
      <c r="K55" s="244"/>
    </row>
    <row r="56" s="1" customFormat="1" ht="12.75" customHeight="1">
      <c r="B56" s="242"/>
      <c r="C56" s="246"/>
      <c r="D56" s="246"/>
      <c r="E56" s="246"/>
      <c r="F56" s="246"/>
      <c r="G56" s="246"/>
      <c r="H56" s="246"/>
      <c r="I56" s="246"/>
      <c r="J56" s="246"/>
      <c r="K56" s="244"/>
    </row>
    <row r="57" s="1" customFormat="1" ht="15" customHeight="1">
      <c r="B57" s="242"/>
      <c r="C57" s="246" t="s">
        <v>393</v>
      </c>
      <c r="D57" s="246"/>
      <c r="E57" s="246"/>
      <c r="F57" s="246"/>
      <c r="G57" s="246"/>
      <c r="H57" s="246"/>
      <c r="I57" s="246"/>
      <c r="J57" s="246"/>
      <c r="K57" s="244"/>
    </row>
    <row r="58" s="1" customFormat="1" ht="15" customHeight="1">
      <c r="B58" s="242"/>
      <c r="C58" s="248"/>
      <c r="D58" s="246" t="s">
        <v>394</v>
      </c>
      <c r="E58" s="246"/>
      <c r="F58" s="246"/>
      <c r="G58" s="246"/>
      <c r="H58" s="246"/>
      <c r="I58" s="246"/>
      <c r="J58" s="246"/>
      <c r="K58" s="244"/>
    </row>
    <row r="59" s="1" customFormat="1" ht="15" customHeight="1">
      <c r="B59" s="242"/>
      <c r="C59" s="248"/>
      <c r="D59" s="246" t="s">
        <v>395</v>
      </c>
      <c r="E59" s="246"/>
      <c r="F59" s="246"/>
      <c r="G59" s="246"/>
      <c r="H59" s="246"/>
      <c r="I59" s="246"/>
      <c r="J59" s="246"/>
      <c r="K59" s="244"/>
    </row>
    <row r="60" s="1" customFormat="1" ht="15" customHeight="1">
      <c r="B60" s="242"/>
      <c r="C60" s="248"/>
      <c r="D60" s="246" t="s">
        <v>396</v>
      </c>
      <c r="E60" s="246"/>
      <c r="F60" s="246"/>
      <c r="G60" s="246"/>
      <c r="H60" s="246"/>
      <c r="I60" s="246"/>
      <c r="J60" s="246"/>
      <c r="K60" s="244"/>
    </row>
    <row r="61" s="1" customFormat="1" ht="15" customHeight="1">
      <c r="B61" s="242"/>
      <c r="C61" s="248"/>
      <c r="D61" s="246" t="s">
        <v>397</v>
      </c>
      <c r="E61" s="246"/>
      <c r="F61" s="246"/>
      <c r="G61" s="246"/>
      <c r="H61" s="246"/>
      <c r="I61" s="246"/>
      <c r="J61" s="246"/>
      <c r="K61" s="244"/>
    </row>
    <row r="62" s="1" customFormat="1" ht="15" customHeight="1">
      <c r="B62" s="242"/>
      <c r="C62" s="248"/>
      <c r="D62" s="251" t="s">
        <v>398</v>
      </c>
      <c r="E62" s="251"/>
      <c r="F62" s="251"/>
      <c r="G62" s="251"/>
      <c r="H62" s="251"/>
      <c r="I62" s="251"/>
      <c r="J62" s="251"/>
      <c r="K62" s="244"/>
    </row>
    <row r="63" s="1" customFormat="1" ht="15" customHeight="1">
      <c r="B63" s="242"/>
      <c r="C63" s="248"/>
      <c r="D63" s="246" t="s">
        <v>399</v>
      </c>
      <c r="E63" s="246"/>
      <c r="F63" s="246"/>
      <c r="G63" s="246"/>
      <c r="H63" s="246"/>
      <c r="I63" s="246"/>
      <c r="J63" s="246"/>
      <c r="K63" s="244"/>
    </row>
    <row r="64" s="1" customFormat="1" ht="12.75" customHeight="1">
      <c r="B64" s="242"/>
      <c r="C64" s="248"/>
      <c r="D64" s="248"/>
      <c r="E64" s="252"/>
      <c r="F64" s="248"/>
      <c r="G64" s="248"/>
      <c r="H64" s="248"/>
      <c r="I64" s="248"/>
      <c r="J64" s="248"/>
      <c r="K64" s="244"/>
    </row>
    <row r="65" s="1" customFormat="1" ht="15" customHeight="1">
      <c r="B65" s="242"/>
      <c r="C65" s="248"/>
      <c r="D65" s="246" t="s">
        <v>400</v>
      </c>
      <c r="E65" s="246"/>
      <c r="F65" s="246"/>
      <c r="G65" s="246"/>
      <c r="H65" s="246"/>
      <c r="I65" s="246"/>
      <c r="J65" s="246"/>
      <c r="K65" s="244"/>
    </row>
    <row r="66" s="1" customFormat="1" ht="15" customHeight="1">
      <c r="B66" s="242"/>
      <c r="C66" s="248"/>
      <c r="D66" s="251" t="s">
        <v>401</v>
      </c>
      <c r="E66" s="251"/>
      <c r="F66" s="251"/>
      <c r="G66" s="251"/>
      <c r="H66" s="251"/>
      <c r="I66" s="251"/>
      <c r="J66" s="251"/>
      <c r="K66" s="244"/>
    </row>
    <row r="67" s="1" customFormat="1" ht="15" customHeight="1">
      <c r="B67" s="242"/>
      <c r="C67" s="248"/>
      <c r="D67" s="246" t="s">
        <v>402</v>
      </c>
      <c r="E67" s="246"/>
      <c r="F67" s="246"/>
      <c r="G67" s="246"/>
      <c r="H67" s="246"/>
      <c r="I67" s="246"/>
      <c r="J67" s="246"/>
      <c r="K67" s="244"/>
    </row>
    <row r="68" s="1" customFormat="1" ht="15" customHeight="1">
      <c r="B68" s="242"/>
      <c r="C68" s="248"/>
      <c r="D68" s="246" t="s">
        <v>403</v>
      </c>
      <c r="E68" s="246"/>
      <c r="F68" s="246"/>
      <c r="G68" s="246"/>
      <c r="H68" s="246"/>
      <c r="I68" s="246"/>
      <c r="J68" s="246"/>
      <c r="K68" s="244"/>
    </row>
    <row r="69" s="1" customFormat="1" ht="15" customHeight="1">
      <c r="B69" s="242"/>
      <c r="C69" s="248"/>
      <c r="D69" s="246" t="s">
        <v>404</v>
      </c>
      <c r="E69" s="246"/>
      <c r="F69" s="246"/>
      <c r="G69" s="246"/>
      <c r="H69" s="246"/>
      <c r="I69" s="246"/>
      <c r="J69" s="246"/>
      <c r="K69" s="244"/>
    </row>
    <row r="70" s="1" customFormat="1" ht="15" customHeight="1">
      <c r="B70" s="242"/>
      <c r="C70" s="248"/>
      <c r="D70" s="246" t="s">
        <v>405</v>
      </c>
      <c r="E70" s="246"/>
      <c r="F70" s="246"/>
      <c r="G70" s="246"/>
      <c r="H70" s="246"/>
      <c r="I70" s="246"/>
      <c r="J70" s="246"/>
      <c r="K70" s="244"/>
    </row>
    <row r="71" s="1" customFormat="1" ht="12.75" customHeight="1">
      <c r="B71" s="253"/>
      <c r="C71" s="254"/>
      <c r="D71" s="254"/>
      <c r="E71" s="254"/>
      <c r="F71" s="254"/>
      <c r="G71" s="254"/>
      <c r="H71" s="254"/>
      <c r="I71" s="254"/>
      <c r="J71" s="254"/>
      <c r="K71" s="255"/>
    </row>
    <row r="72" s="1" customFormat="1" ht="18.75" customHeight="1">
      <c r="B72" s="256"/>
      <c r="C72" s="256"/>
      <c r="D72" s="256"/>
      <c r="E72" s="256"/>
      <c r="F72" s="256"/>
      <c r="G72" s="256"/>
      <c r="H72" s="256"/>
      <c r="I72" s="256"/>
      <c r="J72" s="256"/>
      <c r="K72" s="257"/>
    </row>
    <row r="73" s="1" customFormat="1" ht="18.75" customHeight="1"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s="1" customFormat="1" ht="7.5" customHeight="1">
      <c r="B74" s="258"/>
      <c r="C74" s="259"/>
      <c r="D74" s="259"/>
      <c r="E74" s="259"/>
      <c r="F74" s="259"/>
      <c r="G74" s="259"/>
      <c r="H74" s="259"/>
      <c r="I74" s="259"/>
      <c r="J74" s="259"/>
      <c r="K74" s="260"/>
    </row>
    <row r="75" s="1" customFormat="1" ht="45" customHeight="1">
      <c r="B75" s="261"/>
      <c r="C75" s="262" t="s">
        <v>406</v>
      </c>
      <c r="D75" s="262"/>
      <c r="E75" s="262"/>
      <c r="F75" s="262"/>
      <c r="G75" s="262"/>
      <c r="H75" s="262"/>
      <c r="I75" s="262"/>
      <c r="J75" s="262"/>
      <c r="K75" s="263"/>
    </row>
    <row r="76" s="1" customFormat="1" ht="17.25" customHeight="1">
      <c r="B76" s="261"/>
      <c r="C76" s="264" t="s">
        <v>407</v>
      </c>
      <c r="D76" s="264"/>
      <c r="E76" s="264"/>
      <c r="F76" s="264" t="s">
        <v>408</v>
      </c>
      <c r="G76" s="265"/>
      <c r="H76" s="264" t="s">
        <v>54</v>
      </c>
      <c r="I76" s="264" t="s">
        <v>57</v>
      </c>
      <c r="J76" s="264" t="s">
        <v>409</v>
      </c>
      <c r="K76" s="263"/>
    </row>
    <row r="77" s="1" customFormat="1" ht="17.25" customHeight="1">
      <c r="B77" s="261"/>
      <c r="C77" s="266" t="s">
        <v>410</v>
      </c>
      <c r="D77" s="266"/>
      <c r="E77" s="266"/>
      <c r="F77" s="267" t="s">
        <v>411</v>
      </c>
      <c r="G77" s="268"/>
      <c r="H77" s="266"/>
      <c r="I77" s="266"/>
      <c r="J77" s="266" t="s">
        <v>412</v>
      </c>
      <c r="K77" s="263"/>
    </row>
    <row r="78" s="1" customFormat="1" ht="5.25" customHeight="1">
      <c r="B78" s="261"/>
      <c r="C78" s="269"/>
      <c r="D78" s="269"/>
      <c r="E78" s="269"/>
      <c r="F78" s="269"/>
      <c r="G78" s="270"/>
      <c r="H78" s="269"/>
      <c r="I78" s="269"/>
      <c r="J78" s="269"/>
      <c r="K78" s="263"/>
    </row>
    <row r="79" s="1" customFormat="1" ht="15" customHeight="1">
      <c r="B79" s="261"/>
      <c r="C79" s="249" t="s">
        <v>53</v>
      </c>
      <c r="D79" s="271"/>
      <c r="E79" s="271"/>
      <c r="F79" s="272" t="s">
        <v>413</v>
      </c>
      <c r="G79" s="273"/>
      <c r="H79" s="249" t="s">
        <v>414</v>
      </c>
      <c r="I79" s="249" t="s">
        <v>415</v>
      </c>
      <c r="J79" s="249">
        <v>20</v>
      </c>
      <c r="K79" s="263"/>
    </row>
    <row r="80" s="1" customFormat="1" ht="15" customHeight="1">
      <c r="B80" s="261"/>
      <c r="C80" s="249" t="s">
        <v>416</v>
      </c>
      <c r="D80" s="249"/>
      <c r="E80" s="249"/>
      <c r="F80" s="272" t="s">
        <v>413</v>
      </c>
      <c r="G80" s="273"/>
      <c r="H80" s="249" t="s">
        <v>417</v>
      </c>
      <c r="I80" s="249" t="s">
        <v>415</v>
      </c>
      <c r="J80" s="249">
        <v>120</v>
      </c>
      <c r="K80" s="263"/>
    </row>
    <row r="81" s="1" customFormat="1" ht="15" customHeight="1">
      <c r="B81" s="274"/>
      <c r="C81" s="249" t="s">
        <v>418</v>
      </c>
      <c r="D81" s="249"/>
      <c r="E81" s="249"/>
      <c r="F81" s="272" t="s">
        <v>419</v>
      </c>
      <c r="G81" s="273"/>
      <c r="H81" s="249" t="s">
        <v>420</v>
      </c>
      <c r="I81" s="249" t="s">
        <v>415</v>
      </c>
      <c r="J81" s="249">
        <v>50</v>
      </c>
      <c r="K81" s="263"/>
    </row>
    <row r="82" s="1" customFormat="1" ht="15" customHeight="1">
      <c r="B82" s="274"/>
      <c r="C82" s="249" t="s">
        <v>421</v>
      </c>
      <c r="D82" s="249"/>
      <c r="E82" s="249"/>
      <c r="F82" s="272" t="s">
        <v>413</v>
      </c>
      <c r="G82" s="273"/>
      <c r="H82" s="249" t="s">
        <v>422</v>
      </c>
      <c r="I82" s="249" t="s">
        <v>423</v>
      </c>
      <c r="J82" s="249"/>
      <c r="K82" s="263"/>
    </row>
    <row r="83" s="1" customFormat="1" ht="15" customHeight="1">
      <c r="B83" s="274"/>
      <c r="C83" s="275" t="s">
        <v>424</v>
      </c>
      <c r="D83" s="275"/>
      <c r="E83" s="275"/>
      <c r="F83" s="276" t="s">
        <v>419</v>
      </c>
      <c r="G83" s="275"/>
      <c r="H83" s="275" t="s">
        <v>425</v>
      </c>
      <c r="I83" s="275" t="s">
        <v>415</v>
      </c>
      <c r="J83" s="275">
        <v>15</v>
      </c>
      <c r="K83" s="263"/>
    </row>
    <row r="84" s="1" customFormat="1" ht="15" customHeight="1">
      <c r="B84" s="274"/>
      <c r="C84" s="275" t="s">
        <v>426</v>
      </c>
      <c r="D84" s="275"/>
      <c r="E84" s="275"/>
      <c r="F84" s="276" t="s">
        <v>419</v>
      </c>
      <c r="G84" s="275"/>
      <c r="H84" s="275" t="s">
        <v>427</v>
      </c>
      <c r="I84" s="275" t="s">
        <v>415</v>
      </c>
      <c r="J84" s="275">
        <v>15</v>
      </c>
      <c r="K84" s="263"/>
    </row>
    <row r="85" s="1" customFormat="1" ht="15" customHeight="1">
      <c r="B85" s="274"/>
      <c r="C85" s="275" t="s">
        <v>428</v>
      </c>
      <c r="D85" s="275"/>
      <c r="E85" s="275"/>
      <c r="F85" s="276" t="s">
        <v>419</v>
      </c>
      <c r="G85" s="275"/>
      <c r="H85" s="275" t="s">
        <v>429</v>
      </c>
      <c r="I85" s="275" t="s">
        <v>415</v>
      </c>
      <c r="J85" s="275">
        <v>20</v>
      </c>
      <c r="K85" s="263"/>
    </row>
    <row r="86" s="1" customFormat="1" ht="15" customHeight="1">
      <c r="B86" s="274"/>
      <c r="C86" s="275" t="s">
        <v>430</v>
      </c>
      <c r="D86" s="275"/>
      <c r="E86" s="275"/>
      <c r="F86" s="276" t="s">
        <v>419</v>
      </c>
      <c r="G86" s="275"/>
      <c r="H86" s="275" t="s">
        <v>431</v>
      </c>
      <c r="I86" s="275" t="s">
        <v>415</v>
      </c>
      <c r="J86" s="275">
        <v>20</v>
      </c>
      <c r="K86" s="263"/>
    </row>
    <row r="87" s="1" customFormat="1" ht="15" customHeight="1">
      <c r="B87" s="274"/>
      <c r="C87" s="249" t="s">
        <v>432</v>
      </c>
      <c r="D87" s="249"/>
      <c r="E87" s="249"/>
      <c r="F87" s="272" t="s">
        <v>419</v>
      </c>
      <c r="G87" s="273"/>
      <c r="H87" s="249" t="s">
        <v>433</v>
      </c>
      <c r="I87" s="249" t="s">
        <v>415</v>
      </c>
      <c r="J87" s="249">
        <v>50</v>
      </c>
      <c r="K87" s="263"/>
    </row>
    <row r="88" s="1" customFormat="1" ht="15" customHeight="1">
      <c r="B88" s="274"/>
      <c r="C88" s="249" t="s">
        <v>434</v>
      </c>
      <c r="D88" s="249"/>
      <c r="E88" s="249"/>
      <c r="F88" s="272" t="s">
        <v>419</v>
      </c>
      <c r="G88" s="273"/>
      <c r="H88" s="249" t="s">
        <v>435</v>
      </c>
      <c r="I88" s="249" t="s">
        <v>415</v>
      </c>
      <c r="J88" s="249">
        <v>20</v>
      </c>
      <c r="K88" s="263"/>
    </row>
    <row r="89" s="1" customFormat="1" ht="15" customHeight="1">
      <c r="B89" s="274"/>
      <c r="C89" s="249" t="s">
        <v>436</v>
      </c>
      <c r="D89" s="249"/>
      <c r="E89" s="249"/>
      <c r="F89" s="272" t="s">
        <v>419</v>
      </c>
      <c r="G89" s="273"/>
      <c r="H89" s="249" t="s">
        <v>437</v>
      </c>
      <c r="I89" s="249" t="s">
        <v>415</v>
      </c>
      <c r="J89" s="249">
        <v>20</v>
      </c>
      <c r="K89" s="263"/>
    </row>
    <row r="90" s="1" customFormat="1" ht="15" customHeight="1">
      <c r="B90" s="274"/>
      <c r="C90" s="249" t="s">
        <v>438</v>
      </c>
      <c r="D90" s="249"/>
      <c r="E90" s="249"/>
      <c r="F90" s="272" t="s">
        <v>419</v>
      </c>
      <c r="G90" s="273"/>
      <c r="H90" s="249" t="s">
        <v>439</v>
      </c>
      <c r="I90" s="249" t="s">
        <v>415</v>
      </c>
      <c r="J90" s="249">
        <v>50</v>
      </c>
      <c r="K90" s="263"/>
    </row>
    <row r="91" s="1" customFormat="1" ht="15" customHeight="1">
      <c r="B91" s="274"/>
      <c r="C91" s="249" t="s">
        <v>440</v>
      </c>
      <c r="D91" s="249"/>
      <c r="E91" s="249"/>
      <c r="F91" s="272" t="s">
        <v>419</v>
      </c>
      <c r="G91" s="273"/>
      <c r="H91" s="249" t="s">
        <v>440</v>
      </c>
      <c r="I91" s="249" t="s">
        <v>415</v>
      </c>
      <c r="J91" s="249">
        <v>50</v>
      </c>
      <c r="K91" s="263"/>
    </row>
    <row r="92" s="1" customFormat="1" ht="15" customHeight="1">
      <c r="B92" s="274"/>
      <c r="C92" s="249" t="s">
        <v>441</v>
      </c>
      <c r="D92" s="249"/>
      <c r="E92" s="249"/>
      <c r="F92" s="272" t="s">
        <v>419</v>
      </c>
      <c r="G92" s="273"/>
      <c r="H92" s="249" t="s">
        <v>442</v>
      </c>
      <c r="I92" s="249" t="s">
        <v>415</v>
      </c>
      <c r="J92" s="249">
        <v>255</v>
      </c>
      <c r="K92" s="263"/>
    </row>
    <row r="93" s="1" customFormat="1" ht="15" customHeight="1">
      <c r="B93" s="274"/>
      <c r="C93" s="249" t="s">
        <v>443</v>
      </c>
      <c r="D93" s="249"/>
      <c r="E93" s="249"/>
      <c r="F93" s="272" t="s">
        <v>413</v>
      </c>
      <c r="G93" s="273"/>
      <c r="H93" s="249" t="s">
        <v>444</v>
      </c>
      <c r="I93" s="249" t="s">
        <v>445</v>
      </c>
      <c r="J93" s="249"/>
      <c r="K93" s="263"/>
    </row>
    <row r="94" s="1" customFormat="1" ht="15" customHeight="1">
      <c r="B94" s="274"/>
      <c r="C94" s="249" t="s">
        <v>446</v>
      </c>
      <c r="D94" s="249"/>
      <c r="E94" s="249"/>
      <c r="F94" s="272" t="s">
        <v>413</v>
      </c>
      <c r="G94" s="273"/>
      <c r="H94" s="249" t="s">
        <v>447</v>
      </c>
      <c r="I94" s="249" t="s">
        <v>448</v>
      </c>
      <c r="J94" s="249"/>
      <c r="K94" s="263"/>
    </row>
    <row r="95" s="1" customFormat="1" ht="15" customHeight="1">
      <c r="B95" s="274"/>
      <c r="C95" s="249" t="s">
        <v>449</v>
      </c>
      <c r="D95" s="249"/>
      <c r="E95" s="249"/>
      <c r="F95" s="272" t="s">
        <v>413</v>
      </c>
      <c r="G95" s="273"/>
      <c r="H95" s="249" t="s">
        <v>449</v>
      </c>
      <c r="I95" s="249" t="s">
        <v>448</v>
      </c>
      <c r="J95" s="249"/>
      <c r="K95" s="263"/>
    </row>
    <row r="96" s="1" customFormat="1" ht="15" customHeight="1">
      <c r="B96" s="274"/>
      <c r="C96" s="249" t="s">
        <v>38</v>
      </c>
      <c r="D96" s="249"/>
      <c r="E96" s="249"/>
      <c r="F96" s="272" t="s">
        <v>413</v>
      </c>
      <c r="G96" s="273"/>
      <c r="H96" s="249" t="s">
        <v>450</v>
      </c>
      <c r="I96" s="249" t="s">
        <v>448</v>
      </c>
      <c r="J96" s="249"/>
      <c r="K96" s="263"/>
    </row>
    <row r="97" s="1" customFormat="1" ht="15" customHeight="1">
      <c r="B97" s="274"/>
      <c r="C97" s="249" t="s">
        <v>48</v>
      </c>
      <c r="D97" s="249"/>
      <c r="E97" s="249"/>
      <c r="F97" s="272" t="s">
        <v>413</v>
      </c>
      <c r="G97" s="273"/>
      <c r="H97" s="249" t="s">
        <v>451</v>
      </c>
      <c r="I97" s="249" t="s">
        <v>448</v>
      </c>
      <c r="J97" s="249"/>
      <c r="K97" s="263"/>
    </row>
    <row r="98" s="1" customFormat="1" ht="15" customHeight="1">
      <c r="B98" s="277"/>
      <c r="C98" s="278"/>
      <c r="D98" s="278"/>
      <c r="E98" s="278"/>
      <c r="F98" s="278"/>
      <c r="G98" s="278"/>
      <c r="H98" s="278"/>
      <c r="I98" s="278"/>
      <c r="J98" s="278"/>
      <c r="K98" s="279"/>
    </row>
    <row r="99" s="1" customFormat="1" ht="18.75" customHeight="1">
      <c r="B99" s="280"/>
      <c r="C99" s="281"/>
      <c r="D99" s="281"/>
      <c r="E99" s="281"/>
      <c r="F99" s="281"/>
      <c r="G99" s="281"/>
      <c r="H99" s="281"/>
      <c r="I99" s="281"/>
      <c r="J99" s="281"/>
      <c r="K99" s="280"/>
    </row>
    <row r="100" s="1" customFormat="1" ht="18.75" customHeight="1">
      <c r="B100" s="257"/>
      <c r="C100" s="257"/>
      <c r="D100" s="257"/>
      <c r="E100" s="257"/>
      <c r="F100" s="257"/>
      <c r="G100" s="257"/>
      <c r="H100" s="257"/>
      <c r="I100" s="257"/>
      <c r="J100" s="257"/>
      <c r="K100" s="257"/>
    </row>
    <row r="101" s="1" customFormat="1" ht="7.5" customHeight="1">
      <c r="B101" s="258"/>
      <c r="C101" s="259"/>
      <c r="D101" s="259"/>
      <c r="E101" s="259"/>
      <c r="F101" s="259"/>
      <c r="G101" s="259"/>
      <c r="H101" s="259"/>
      <c r="I101" s="259"/>
      <c r="J101" s="259"/>
      <c r="K101" s="260"/>
    </row>
    <row r="102" s="1" customFormat="1" ht="45" customHeight="1">
      <c r="B102" s="261"/>
      <c r="C102" s="262" t="s">
        <v>452</v>
      </c>
      <c r="D102" s="262"/>
      <c r="E102" s="262"/>
      <c r="F102" s="262"/>
      <c r="G102" s="262"/>
      <c r="H102" s="262"/>
      <c r="I102" s="262"/>
      <c r="J102" s="262"/>
      <c r="K102" s="263"/>
    </row>
    <row r="103" s="1" customFormat="1" ht="17.25" customHeight="1">
      <c r="B103" s="261"/>
      <c r="C103" s="264" t="s">
        <v>407</v>
      </c>
      <c r="D103" s="264"/>
      <c r="E103" s="264"/>
      <c r="F103" s="264" t="s">
        <v>408</v>
      </c>
      <c r="G103" s="265"/>
      <c r="H103" s="264" t="s">
        <v>54</v>
      </c>
      <c r="I103" s="264" t="s">
        <v>57</v>
      </c>
      <c r="J103" s="264" t="s">
        <v>409</v>
      </c>
      <c r="K103" s="263"/>
    </row>
    <row r="104" s="1" customFormat="1" ht="17.25" customHeight="1">
      <c r="B104" s="261"/>
      <c r="C104" s="266" t="s">
        <v>410</v>
      </c>
      <c r="D104" s="266"/>
      <c r="E104" s="266"/>
      <c r="F104" s="267" t="s">
        <v>411</v>
      </c>
      <c r="G104" s="268"/>
      <c r="H104" s="266"/>
      <c r="I104" s="266"/>
      <c r="J104" s="266" t="s">
        <v>412</v>
      </c>
      <c r="K104" s="263"/>
    </row>
    <row r="105" s="1" customFormat="1" ht="5.25" customHeight="1">
      <c r="B105" s="261"/>
      <c r="C105" s="264"/>
      <c r="D105" s="264"/>
      <c r="E105" s="264"/>
      <c r="F105" s="264"/>
      <c r="G105" s="282"/>
      <c r="H105" s="264"/>
      <c r="I105" s="264"/>
      <c r="J105" s="264"/>
      <c r="K105" s="263"/>
    </row>
    <row r="106" s="1" customFormat="1" ht="15" customHeight="1">
      <c r="B106" s="261"/>
      <c r="C106" s="249" t="s">
        <v>53</v>
      </c>
      <c r="D106" s="271"/>
      <c r="E106" s="271"/>
      <c r="F106" s="272" t="s">
        <v>413</v>
      </c>
      <c r="G106" s="249"/>
      <c r="H106" s="249" t="s">
        <v>453</v>
      </c>
      <c r="I106" s="249" t="s">
        <v>415</v>
      </c>
      <c r="J106" s="249">
        <v>20</v>
      </c>
      <c r="K106" s="263"/>
    </row>
    <row r="107" s="1" customFormat="1" ht="15" customHeight="1">
      <c r="B107" s="261"/>
      <c r="C107" s="249" t="s">
        <v>416</v>
      </c>
      <c r="D107" s="249"/>
      <c r="E107" s="249"/>
      <c r="F107" s="272" t="s">
        <v>413</v>
      </c>
      <c r="G107" s="249"/>
      <c r="H107" s="249" t="s">
        <v>453</v>
      </c>
      <c r="I107" s="249" t="s">
        <v>415</v>
      </c>
      <c r="J107" s="249">
        <v>120</v>
      </c>
      <c r="K107" s="263"/>
    </row>
    <row r="108" s="1" customFormat="1" ht="15" customHeight="1">
      <c r="B108" s="274"/>
      <c r="C108" s="249" t="s">
        <v>418</v>
      </c>
      <c r="D108" s="249"/>
      <c r="E108" s="249"/>
      <c r="F108" s="272" t="s">
        <v>419</v>
      </c>
      <c r="G108" s="249"/>
      <c r="H108" s="249" t="s">
        <v>453</v>
      </c>
      <c r="I108" s="249" t="s">
        <v>415</v>
      </c>
      <c r="J108" s="249">
        <v>50</v>
      </c>
      <c r="K108" s="263"/>
    </row>
    <row r="109" s="1" customFormat="1" ht="15" customHeight="1">
      <c r="B109" s="274"/>
      <c r="C109" s="249" t="s">
        <v>421</v>
      </c>
      <c r="D109" s="249"/>
      <c r="E109" s="249"/>
      <c r="F109" s="272" t="s">
        <v>413</v>
      </c>
      <c r="G109" s="249"/>
      <c r="H109" s="249" t="s">
        <v>453</v>
      </c>
      <c r="I109" s="249" t="s">
        <v>423</v>
      </c>
      <c r="J109" s="249"/>
      <c r="K109" s="263"/>
    </row>
    <row r="110" s="1" customFormat="1" ht="15" customHeight="1">
      <c r="B110" s="274"/>
      <c r="C110" s="249" t="s">
        <v>432</v>
      </c>
      <c r="D110" s="249"/>
      <c r="E110" s="249"/>
      <c r="F110" s="272" t="s">
        <v>419</v>
      </c>
      <c r="G110" s="249"/>
      <c r="H110" s="249" t="s">
        <v>453</v>
      </c>
      <c r="I110" s="249" t="s">
        <v>415</v>
      </c>
      <c r="J110" s="249">
        <v>50</v>
      </c>
      <c r="K110" s="263"/>
    </row>
    <row r="111" s="1" customFormat="1" ht="15" customHeight="1">
      <c r="B111" s="274"/>
      <c r="C111" s="249" t="s">
        <v>440</v>
      </c>
      <c r="D111" s="249"/>
      <c r="E111" s="249"/>
      <c r="F111" s="272" t="s">
        <v>419</v>
      </c>
      <c r="G111" s="249"/>
      <c r="H111" s="249" t="s">
        <v>453</v>
      </c>
      <c r="I111" s="249" t="s">
        <v>415</v>
      </c>
      <c r="J111" s="249">
        <v>50</v>
      </c>
      <c r="K111" s="263"/>
    </row>
    <row r="112" s="1" customFormat="1" ht="15" customHeight="1">
      <c r="B112" s="274"/>
      <c r="C112" s="249" t="s">
        <v>438</v>
      </c>
      <c r="D112" s="249"/>
      <c r="E112" s="249"/>
      <c r="F112" s="272" t="s">
        <v>419</v>
      </c>
      <c r="G112" s="249"/>
      <c r="H112" s="249" t="s">
        <v>453</v>
      </c>
      <c r="I112" s="249" t="s">
        <v>415</v>
      </c>
      <c r="J112" s="249">
        <v>50</v>
      </c>
      <c r="K112" s="263"/>
    </row>
    <row r="113" s="1" customFormat="1" ht="15" customHeight="1">
      <c r="B113" s="274"/>
      <c r="C113" s="249" t="s">
        <v>53</v>
      </c>
      <c r="D113" s="249"/>
      <c r="E113" s="249"/>
      <c r="F113" s="272" t="s">
        <v>413</v>
      </c>
      <c r="G113" s="249"/>
      <c r="H113" s="249" t="s">
        <v>454</v>
      </c>
      <c r="I113" s="249" t="s">
        <v>415</v>
      </c>
      <c r="J113" s="249">
        <v>20</v>
      </c>
      <c r="K113" s="263"/>
    </row>
    <row r="114" s="1" customFormat="1" ht="15" customHeight="1">
      <c r="B114" s="274"/>
      <c r="C114" s="249" t="s">
        <v>455</v>
      </c>
      <c r="D114" s="249"/>
      <c r="E114" s="249"/>
      <c r="F114" s="272" t="s">
        <v>413</v>
      </c>
      <c r="G114" s="249"/>
      <c r="H114" s="249" t="s">
        <v>456</v>
      </c>
      <c r="I114" s="249" t="s">
        <v>415</v>
      </c>
      <c r="J114" s="249">
        <v>120</v>
      </c>
      <c r="K114" s="263"/>
    </row>
    <row r="115" s="1" customFormat="1" ht="15" customHeight="1">
      <c r="B115" s="274"/>
      <c r="C115" s="249" t="s">
        <v>38</v>
      </c>
      <c r="D115" s="249"/>
      <c r="E115" s="249"/>
      <c r="F115" s="272" t="s">
        <v>413</v>
      </c>
      <c r="G115" s="249"/>
      <c r="H115" s="249" t="s">
        <v>457</v>
      </c>
      <c r="I115" s="249" t="s">
        <v>448</v>
      </c>
      <c r="J115" s="249"/>
      <c r="K115" s="263"/>
    </row>
    <row r="116" s="1" customFormat="1" ht="15" customHeight="1">
      <c r="B116" s="274"/>
      <c r="C116" s="249" t="s">
        <v>48</v>
      </c>
      <c r="D116" s="249"/>
      <c r="E116" s="249"/>
      <c r="F116" s="272" t="s">
        <v>413</v>
      </c>
      <c r="G116" s="249"/>
      <c r="H116" s="249" t="s">
        <v>458</v>
      </c>
      <c r="I116" s="249" t="s">
        <v>448</v>
      </c>
      <c r="J116" s="249"/>
      <c r="K116" s="263"/>
    </row>
    <row r="117" s="1" customFormat="1" ht="15" customHeight="1">
      <c r="B117" s="274"/>
      <c r="C117" s="249" t="s">
        <v>57</v>
      </c>
      <c r="D117" s="249"/>
      <c r="E117" s="249"/>
      <c r="F117" s="272" t="s">
        <v>413</v>
      </c>
      <c r="G117" s="249"/>
      <c r="H117" s="249" t="s">
        <v>459</v>
      </c>
      <c r="I117" s="249" t="s">
        <v>460</v>
      </c>
      <c r="J117" s="249"/>
      <c r="K117" s="263"/>
    </row>
    <row r="118" s="1" customFormat="1" ht="15" customHeight="1">
      <c r="B118" s="277"/>
      <c r="C118" s="283"/>
      <c r="D118" s="283"/>
      <c r="E118" s="283"/>
      <c r="F118" s="283"/>
      <c r="G118" s="283"/>
      <c r="H118" s="283"/>
      <c r="I118" s="283"/>
      <c r="J118" s="283"/>
      <c r="K118" s="279"/>
    </row>
    <row r="119" s="1" customFormat="1" ht="18.75" customHeight="1">
      <c r="B119" s="284"/>
      <c r="C119" s="285"/>
      <c r="D119" s="285"/>
      <c r="E119" s="285"/>
      <c r="F119" s="286"/>
      <c r="G119" s="285"/>
      <c r="H119" s="285"/>
      <c r="I119" s="285"/>
      <c r="J119" s="285"/>
      <c r="K119" s="284"/>
    </row>
    <row r="120" s="1" customFormat="1" ht="18.75" customHeight="1"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</row>
    <row r="121" s="1" customFormat="1" ht="7.5" customHeight="1">
      <c r="B121" s="287"/>
      <c r="C121" s="288"/>
      <c r="D121" s="288"/>
      <c r="E121" s="288"/>
      <c r="F121" s="288"/>
      <c r="G121" s="288"/>
      <c r="H121" s="288"/>
      <c r="I121" s="288"/>
      <c r="J121" s="288"/>
      <c r="K121" s="289"/>
    </row>
    <row r="122" s="1" customFormat="1" ht="45" customHeight="1">
      <c r="B122" s="290"/>
      <c r="C122" s="240" t="s">
        <v>461</v>
      </c>
      <c r="D122" s="240"/>
      <c r="E122" s="240"/>
      <c r="F122" s="240"/>
      <c r="G122" s="240"/>
      <c r="H122" s="240"/>
      <c r="I122" s="240"/>
      <c r="J122" s="240"/>
      <c r="K122" s="291"/>
    </row>
    <row r="123" s="1" customFormat="1" ht="17.25" customHeight="1">
      <c r="B123" s="292"/>
      <c r="C123" s="264" t="s">
        <v>407</v>
      </c>
      <c r="D123" s="264"/>
      <c r="E123" s="264"/>
      <c r="F123" s="264" t="s">
        <v>408</v>
      </c>
      <c r="G123" s="265"/>
      <c r="H123" s="264" t="s">
        <v>54</v>
      </c>
      <c r="I123" s="264" t="s">
        <v>57</v>
      </c>
      <c r="J123" s="264" t="s">
        <v>409</v>
      </c>
      <c r="K123" s="293"/>
    </row>
    <row r="124" s="1" customFormat="1" ht="17.25" customHeight="1">
      <c r="B124" s="292"/>
      <c r="C124" s="266" t="s">
        <v>410</v>
      </c>
      <c r="D124" s="266"/>
      <c r="E124" s="266"/>
      <c r="F124" s="267" t="s">
        <v>411</v>
      </c>
      <c r="G124" s="268"/>
      <c r="H124" s="266"/>
      <c r="I124" s="266"/>
      <c r="J124" s="266" t="s">
        <v>412</v>
      </c>
      <c r="K124" s="293"/>
    </row>
    <row r="125" s="1" customFormat="1" ht="5.25" customHeight="1">
      <c r="B125" s="294"/>
      <c r="C125" s="269"/>
      <c r="D125" s="269"/>
      <c r="E125" s="269"/>
      <c r="F125" s="269"/>
      <c r="G125" s="295"/>
      <c r="H125" s="269"/>
      <c r="I125" s="269"/>
      <c r="J125" s="269"/>
      <c r="K125" s="296"/>
    </row>
    <row r="126" s="1" customFormat="1" ht="15" customHeight="1">
      <c r="B126" s="294"/>
      <c r="C126" s="249" t="s">
        <v>416</v>
      </c>
      <c r="D126" s="271"/>
      <c r="E126" s="271"/>
      <c r="F126" s="272" t="s">
        <v>413</v>
      </c>
      <c r="G126" s="249"/>
      <c r="H126" s="249" t="s">
        <v>453</v>
      </c>
      <c r="I126" s="249" t="s">
        <v>415</v>
      </c>
      <c r="J126" s="249">
        <v>120</v>
      </c>
      <c r="K126" s="297"/>
    </row>
    <row r="127" s="1" customFormat="1" ht="15" customHeight="1">
      <c r="B127" s="294"/>
      <c r="C127" s="249" t="s">
        <v>462</v>
      </c>
      <c r="D127" s="249"/>
      <c r="E127" s="249"/>
      <c r="F127" s="272" t="s">
        <v>413</v>
      </c>
      <c r="G127" s="249"/>
      <c r="H127" s="249" t="s">
        <v>463</v>
      </c>
      <c r="I127" s="249" t="s">
        <v>415</v>
      </c>
      <c r="J127" s="249" t="s">
        <v>464</v>
      </c>
      <c r="K127" s="297"/>
    </row>
    <row r="128" s="1" customFormat="1" ht="15" customHeight="1">
      <c r="B128" s="294"/>
      <c r="C128" s="249" t="s">
        <v>361</v>
      </c>
      <c r="D128" s="249"/>
      <c r="E128" s="249"/>
      <c r="F128" s="272" t="s">
        <v>413</v>
      </c>
      <c r="G128" s="249"/>
      <c r="H128" s="249" t="s">
        <v>465</v>
      </c>
      <c r="I128" s="249" t="s">
        <v>415</v>
      </c>
      <c r="J128" s="249" t="s">
        <v>464</v>
      </c>
      <c r="K128" s="297"/>
    </row>
    <row r="129" s="1" customFormat="1" ht="15" customHeight="1">
      <c r="B129" s="294"/>
      <c r="C129" s="249" t="s">
        <v>424</v>
      </c>
      <c r="D129" s="249"/>
      <c r="E129" s="249"/>
      <c r="F129" s="272" t="s">
        <v>419</v>
      </c>
      <c r="G129" s="249"/>
      <c r="H129" s="249" t="s">
        <v>425</v>
      </c>
      <c r="I129" s="249" t="s">
        <v>415</v>
      </c>
      <c r="J129" s="249">
        <v>15</v>
      </c>
      <c r="K129" s="297"/>
    </row>
    <row r="130" s="1" customFormat="1" ht="15" customHeight="1">
      <c r="B130" s="294"/>
      <c r="C130" s="275" t="s">
        <v>426</v>
      </c>
      <c r="D130" s="275"/>
      <c r="E130" s="275"/>
      <c r="F130" s="276" t="s">
        <v>419</v>
      </c>
      <c r="G130" s="275"/>
      <c r="H130" s="275" t="s">
        <v>427</v>
      </c>
      <c r="I130" s="275" t="s">
        <v>415</v>
      </c>
      <c r="J130" s="275">
        <v>15</v>
      </c>
      <c r="K130" s="297"/>
    </row>
    <row r="131" s="1" customFormat="1" ht="15" customHeight="1">
      <c r="B131" s="294"/>
      <c r="C131" s="275" t="s">
        <v>428</v>
      </c>
      <c r="D131" s="275"/>
      <c r="E131" s="275"/>
      <c r="F131" s="276" t="s">
        <v>419</v>
      </c>
      <c r="G131" s="275"/>
      <c r="H131" s="275" t="s">
        <v>429</v>
      </c>
      <c r="I131" s="275" t="s">
        <v>415</v>
      </c>
      <c r="J131" s="275">
        <v>20</v>
      </c>
      <c r="K131" s="297"/>
    </row>
    <row r="132" s="1" customFormat="1" ht="15" customHeight="1">
      <c r="B132" s="294"/>
      <c r="C132" s="275" t="s">
        <v>430</v>
      </c>
      <c r="D132" s="275"/>
      <c r="E132" s="275"/>
      <c r="F132" s="276" t="s">
        <v>419</v>
      </c>
      <c r="G132" s="275"/>
      <c r="H132" s="275" t="s">
        <v>431</v>
      </c>
      <c r="I132" s="275" t="s">
        <v>415</v>
      </c>
      <c r="J132" s="275">
        <v>20</v>
      </c>
      <c r="K132" s="297"/>
    </row>
    <row r="133" s="1" customFormat="1" ht="15" customHeight="1">
      <c r="B133" s="294"/>
      <c r="C133" s="249" t="s">
        <v>418</v>
      </c>
      <c r="D133" s="249"/>
      <c r="E133" s="249"/>
      <c r="F133" s="272" t="s">
        <v>419</v>
      </c>
      <c r="G133" s="249"/>
      <c r="H133" s="249" t="s">
        <v>453</v>
      </c>
      <c r="I133" s="249" t="s">
        <v>415</v>
      </c>
      <c r="J133" s="249">
        <v>50</v>
      </c>
      <c r="K133" s="297"/>
    </row>
    <row r="134" s="1" customFormat="1" ht="15" customHeight="1">
      <c r="B134" s="294"/>
      <c r="C134" s="249" t="s">
        <v>432</v>
      </c>
      <c r="D134" s="249"/>
      <c r="E134" s="249"/>
      <c r="F134" s="272" t="s">
        <v>419</v>
      </c>
      <c r="G134" s="249"/>
      <c r="H134" s="249" t="s">
        <v>453</v>
      </c>
      <c r="I134" s="249" t="s">
        <v>415</v>
      </c>
      <c r="J134" s="249">
        <v>50</v>
      </c>
      <c r="K134" s="297"/>
    </row>
    <row r="135" s="1" customFormat="1" ht="15" customHeight="1">
      <c r="B135" s="294"/>
      <c r="C135" s="249" t="s">
        <v>438</v>
      </c>
      <c r="D135" s="249"/>
      <c r="E135" s="249"/>
      <c r="F135" s="272" t="s">
        <v>419</v>
      </c>
      <c r="G135" s="249"/>
      <c r="H135" s="249" t="s">
        <v>453</v>
      </c>
      <c r="I135" s="249" t="s">
        <v>415</v>
      </c>
      <c r="J135" s="249">
        <v>50</v>
      </c>
      <c r="K135" s="297"/>
    </row>
    <row r="136" s="1" customFormat="1" ht="15" customHeight="1">
      <c r="B136" s="294"/>
      <c r="C136" s="249" t="s">
        <v>440</v>
      </c>
      <c r="D136" s="249"/>
      <c r="E136" s="249"/>
      <c r="F136" s="272" t="s">
        <v>419</v>
      </c>
      <c r="G136" s="249"/>
      <c r="H136" s="249" t="s">
        <v>453</v>
      </c>
      <c r="I136" s="249" t="s">
        <v>415</v>
      </c>
      <c r="J136" s="249">
        <v>50</v>
      </c>
      <c r="K136" s="297"/>
    </row>
    <row r="137" s="1" customFormat="1" ht="15" customHeight="1">
      <c r="B137" s="294"/>
      <c r="C137" s="249" t="s">
        <v>441</v>
      </c>
      <c r="D137" s="249"/>
      <c r="E137" s="249"/>
      <c r="F137" s="272" t="s">
        <v>419</v>
      </c>
      <c r="G137" s="249"/>
      <c r="H137" s="249" t="s">
        <v>466</v>
      </c>
      <c r="I137" s="249" t="s">
        <v>415</v>
      </c>
      <c r="J137" s="249">
        <v>255</v>
      </c>
      <c r="K137" s="297"/>
    </row>
    <row r="138" s="1" customFormat="1" ht="15" customHeight="1">
      <c r="B138" s="294"/>
      <c r="C138" s="249" t="s">
        <v>443</v>
      </c>
      <c r="D138" s="249"/>
      <c r="E138" s="249"/>
      <c r="F138" s="272" t="s">
        <v>413</v>
      </c>
      <c r="G138" s="249"/>
      <c r="H138" s="249" t="s">
        <v>467</v>
      </c>
      <c r="I138" s="249" t="s">
        <v>445</v>
      </c>
      <c r="J138" s="249"/>
      <c r="K138" s="297"/>
    </row>
    <row r="139" s="1" customFormat="1" ht="15" customHeight="1">
      <c r="B139" s="294"/>
      <c r="C139" s="249" t="s">
        <v>446</v>
      </c>
      <c r="D139" s="249"/>
      <c r="E139" s="249"/>
      <c r="F139" s="272" t="s">
        <v>413</v>
      </c>
      <c r="G139" s="249"/>
      <c r="H139" s="249" t="s">
        <v>468</v>
      </c>
      <c r="I139" s="249" t="s">
        <v>448</v>
      </c>
      <c r="J139" s="249"/>
      <c r="K139" s="297"/>
    </row>
    <row r="140" s="1" customFormat="1" ht="15" customHeight="1">
      <c r="B140" s="294"/>
      <c r="C140" s="249" t="s">
        <v>449</v>
      </c>
      <c r="D140" s="249"/>
      <c r="E140" s="249"/>
      <c r="F140" s="272" t="s">
        <v>413</v>
      </c>
      <c r="G140" s="249"/>
      <c r="H140" s="249" t="s">
        <v>449</v>
      </c>
      <c r="I140" s="249" t="s">
        <v>448</v>
      </c>
      <c r="J140" s="249"/>
      <c r="K140" s="297"/>
    </row>
    <row r="141" s="1" customFormat="1" ht="15" customHeight="1">
      <c r="B141" s="294"/>
      <c r="C141" s="249" t="s">
        <v>38</v>
      </c>
      <c r="D141" s="249"/>
      <c r="E141" s="249"/>
      <c r="F141" s="272" t="s">
        <v>413</v>
      </c>
      <c r="G141" s="249"/>
      <c r="H141" s="249" t="s">
        <v>469</v>
      </c>
      <c r="I141" s="249" t="s">
        <v>448</v>
      </c>
      <c r="J141" s="249"/>
      <c r="K141" s="297"/>
    </row>
    <row r="142" s="1" customFormat="1" ht="15" customHeight="1">
      <c r="B142" s="294"/>
      <c r="C142" s="249" t="s">
        <v>470</v>
      </c>
      <c r="D142" s="249"/>
      <c r="E142" s="249"/>
      <c r="F142" s="272" t="s">
        <v>413</v>
      </c>
      <c r="G142" s="249"/>
      <c r="H142" s="249" t="s">
        <v>471</v>
      </c>
      <c r="I142" s="249" t="s">
        <v>448</v>
      </c>
      <c r="J142" s="249"/>
      <c r="K142" s="297"/>
    </row>
    <row r="143" s="1" customFormat="1" ht="15" customHeight="1">
      <c r="B143" s="298"/>
      <c r="C143" s="299"/>
      <c r="D143" s="299"/>
      <c r="E143" s="299"/>
      <c r="F143" s="299"/>
      <c r="G143" s="299"/>
      <c r="H143" s="299"/>
      <c r="I143" s="299"/>
      <c r="J143" s="299"/>
      <c r="K143" s="300"/>
    </row>
    <row r="144" s="1" customFormat="1" ht="18.75" customHeight="1">
      <c r="B144" s="285"/>
      <c r="C144" s="285"/>
      <c r="D144" s="285"/>
      <c r="E144" s="285"/>
      <c r="F144" s="286"/>
      <c r="G144" s="285"/>
      <c r="H144" s="285"/>
      <c r="I144" s="285"/>
      <c r="J144" s="285"/>
      <c r="K144" s="285"/>
    </row>
    <row r="145" s="1" customFormat="1" ht="18.75" customHeight="1">
      <c r="B145" s="257"/>
      <c r="C145" s="257"/>
      <c r="D145" s="257"/>
      <c r="E145" s="257"/>
      <c r="F145" s="257"/>
      <c r="G145" s="257"/>
      <c r="H145" s="257"/>
      <c r="I145" s="257"/>
      <c r="J145" s="257"/>
      <c r="K145" s="257"/>
    </row>
    <row r="146" s="1" customFormat="1" ht="7.5" customHeight="1">
      <c r="B146" s="258"/>
      <c r="C146" s="259"/>
      <c r="D146" s="259"/>
      <c r="E146" s="259"/>
      <c r="F146" s="259"/>
      <c r="G146" s="259"/>
      <c r="H146" s="259"/>
      <c r="I146" s="259"/>
      <c r="J146" s="259"/>
      <c r="K146" s="260"/>
    </row>
    <row r="147" s="1" customFormat="1" ht="45" customHeight="1">
      <c r="B147" s="261"/>
      <c r="C147" s="262" t="s">
        <v>472</v>
      </c>
      <c r="D147" s="262"/>
      <c r="E147" s="262"/>
      <c r="F147" s="262"/>
      <c r="G147" s="262"/>
      <c r="H147" s="262"/>
      <c r="I147" s="262"/>
      <c r="J147" s="262"/>
      <c r="K147" s="263"/>
    </row>
    <row r="148" s="1" customFormat="1" ht="17.25" customHeight="1">
      <c r="B148" s="261"/>
      <c r="C148" s="264" t="s">
        <v>407</v>
      </c>
      <c r="D148" s="264"/>
      <c r="E148" s="264"/>
      <c r="F148" s="264" t="s">
        <v>408</v>
      </c>
      <c r="G148" s="265"/>
      <c r="H148" s="264" t="s">
        <v>54</v>
      </c>
      <c r="I148" s="264" t="s">
        <v>57</v>
      </c>
      <c r="J148" s="264" t="s">
        <v>409</v>
      </c>
      <c r="K148" s="263"/>
    </row>
    <row r="149" s="1" customFormat="1" ht="17.25" customHeight="1">
      <c r="B149" s="261"/>
      <c r="C149" s="266" t="s">
        <v>410</v>
      </c>
      <c r="D149" s="266"/>
      <c r="E149" s="266"/>
      <c r="F149" s="267" t="s">
        <v>411</v>
      </c>
      <c r="G149" s="268"/>
      <c r="H149" s="266"/>
      <c r="I149" s="266"/>
      <c r="J149" s="266" t="s">
        <v>412</v>
      </c>
      <c r="K149" s="263"/>
    </row>
    <row r="150" s="1" customFormat="1" ht="5.25" customHeight="1">
      <c r="B150" s="274"/>
      <c r="C150" s="269"/>
      <c r="D150" s="269"/>
      <c r="E150" s="269"/>
      <c r="F150" s="269"/>
      <c r="G150" s="270"/>
      <c r="H150" s="269"/>
      <c r="I150" s="269"/>
      <c r="J150" s="269"/>
      <c r="K150" s="297"/>
    </row>
    <row r="151" s="1" customFormat="1" ht="15" customHeight="1">
      <c r="B151" s="274"/>
      <c r="C151" s="301" t="s">
        <v>416</v>
      </c>
      <c r="D151" s="249"/>
      <c r="E151" s="249"/>
      <c r="F151" s="302" t="s">
        <v>413</v>
      </c>
      <c r="G151" s="249"/>
      <c r="H151" s="301" t="s">
        <v>453</v>
      </c>
      <c r="I151" s="301" t="s">
        <v>415</v>
      </c>
      <c r="J151" s="301">
        <v>120</v>
      </c>
      <c r="K151" s="297"/>
    </row>
    <row r="152" s="1" customFormat="1" ht="15" customHeight="1">
      <c r="B152" s="274"/>
      <c r="C152" s="301" t="s">
        <v>462</v>
      </c>
      <c r="D152" s="249"/>
      <c r="E152" s="249"/>
      <c r="F152" s="302" t="s">
        <v>413</v>
      </c>
      <c r="G152" s="249"/>
      <c r="H152" s="301" t="s">
        <v>473</v>
      </c>
      <c r="I152" s="301" t="s">
        <v>415</v>
      </c>
      <c r="J152" s="301" t="s">
        <v>464</v>
      </c>
      <c r="K152" s="297"/>
    </row>
    <row r="153" s="1" customFormat="1" ht="15" customHeight="1">
      <c r="B153" s="274"/>
      <c r="C153" s="301" t="s">
        <v>361</v>
      </c>
      <c r="D153" s="249"/>
      <c r="E153" s="249"/>
      <c r="F153" s="302" t="s">
        <v>413</v>
      </c>
      <c r="G153" s="249"/>
      <c r="H153" s="301" t="s">
        <v>474</v>
      </c>
      <c r="I153" s="301" t="s">
        <v>415</v>
      </c>
      <c r="J153" s="301" t="s">
        <v>464</v>
      </c>
      <c r="K153" s="297"/>
    </row>
    <row r="154" s="1" customFormat="1" ht="15" customHeight="1">
      <c r="B154" s="274"/>
      <c r="C154" s="301" t="s">
        <v>418</v>
      </c>
      <c r="D154" s="249"/>
      <c r="E154" s="249"/>
      <c r="F154" s="302" t="s">
        <v>419</v>
      </c>
      <c r="G154" s="249"/>
      <c r="H154" s="301" t="s">
        <v>453</v>
      </c>
      <c r="I154" s="301" t="s">
        <v>415</v>
      </c>
      <c r="J154" s="301">
        <v>50</v>
      </c>
      <c r="K154" s="297"/>
    </row>
    <row r="155" s="1" customFormat="1" ht="15" customHeight="1">
      <c r="B155" s="274"/>
      <c r="C155" s="301" t="s">
        <v>421</v>
      </c>
      <c r="D155" s="249"/>
      <c r="E155" s="249"/>
      <c r="F155" s="302" t="s">
        <v>413</v>
      </c>
      <c r="G155" s="249"/>
      <c r="H155" s="301" t="s">
        <v>453</v>
      </c>
      <c r="I155" s="301" t="s">
        <v>423</v>
      </c>
      <c r="J155" s="301"/>
      <c r="K155" s="297"/>
    </row>
    <row r="156" s="1" customFormat="1" ht="15" customHeight="1">
      <c r="B156" s="274"/>
      <c r="C156" s="301" t="s">
        <v>432</v>
      </c>
      <c r="D156" s="249"/>
      <c r="E156" s="249"/>
      <c r="F156" s="302" t="s">
        <v>419</v>
      </c>
      <c r="G156" s="249"/>
      <c r="H156" s="301" t="s">
        <v>453</v>
      </c>
      <c r="I156" s="301" t="s">
        <v>415</v>
      </c>
      <c r="J156" s="301">
        <v>50</v>
      </c>
      <c r="K156" s="297"/>
    </row>
    <row r="157" s="1" customFormat="1" ht="15" customHeight="1">
      <c r="B157" s="274"/>
      <c r="C157" s="301" t="s">
        <v>440</v>
      </c>
      <c r="D157" s="249"/>
      <c r="E157" s="249"/>
      <c r="F157" s="302" t="s">
        <v>419</v>
      </c>
      <c r="G157" s="249"/>
      <c r="H157" s="301" t="s">
        <v>453</v>
      </c>
      <c r="I157" s="301" t="s">
        <v>415</v>
      </c>
      <c r="J157" s="301">
        <v>50</v>
      </c>
      <c r="K157" s="297"/>
    </row>
    <row r="158" s="1" customFormat="1" ht="15" customHeight="1">
      <c r="B158" s="274"/>
      <c r="C158" s="301" t="s">
        <v>438</v>
      </c>
      <c r="D158" s="249"/>
      <c r="E158" s="249"/>
      <c r="F158" s="302" t="s">
        <v>419</v>
      </c>
      <c r="G158" s="249"/>
      <c r="H158" s="301" t="s">
        <v>453</v>
      </c>
      <c r="I158" s="301" t="s">
        <v>415</v>
      </c>
      <c r="J158" s="301">
        <v>50</v>
      </c>
      <c r="K158" s="297"/>
    </row>
    <row r="159" s="1" customFormat="1" ht="15" customHeight="1">
      <c r="B159" s="274"/>
      <c r="C159" s="301" t="s">
        <v>93</v>
      </c>
      <c r="D159" s="249"/>
      <c r="E159" s="249"/>
      <c r="F159" s="302" t="s">
        <v>413</v>
      </c>
      <c r="G159" s="249"/>
      <c r="H159" s="301" t="s">
        <v>475</v>
      </c>
      <c r="I159" s="301" t="s">
        <v>415</v>
      </c>
      <c r="J159" s="301" t="s">
        <v>476</v>
      </c>
      <c r="K159" s="297"/>
    </row>
    <row r="160" s="1" customFormat="1" ht="15" customHeight="1">
      <c r="B160" s="274"/>
      <c r="C160" s="301" t="s">
        <v>477</v>
      </c>
      <c r="D160" s="249"/>
      <c r="E160" s="249"/>
      <c r="F160" s="302" t="s">
        <v>413</v>
      </c>
      <c r="G160" s="249"/>
      <c r="H160" s="301" t="s">
        <v>478</v>
      </c>
      <c r="I160" s="301" t="s">
        <v>448</v>
      </c>
      <c r="J160" s="301"/>
      <c r="K160" s="297"/>
    </row>
    <row r="161" s="1" customFormat="1" ht="15" customHeight="1">
      <c r="B161" s="303"/>
      <c r="C161" s="304"/>
      <c r="D161" s="304"/>
      <c r="E161" s="304"/>
      <c r="F161" s="304"/>
      <c r="G161" s="304"/>
      <c r="H161" s="304"/>
      <c r="I161" s="304"/>
      <c r="J161" s="304"/>
      <c r="K161" s="305"/>
    </row>
    <row r="162" s="1" customFormat="1" ht="18.75" customHeight="1">
      <c r="B162" s="285"/>
      <c r="C162" s="295"/>
      <c r="D162" s="295"/>
      <c r="E162" s="295"/>
      <c r="F162" s="306"/>
      <c r="G162" s="295"/>
      <c r="H162" s="295"/>
      <c r="I162" s="295"/>
      <c r="J162" s="295"/>
      <c r="K162" s="285"/>
    </row>
    <row r="163" s="1" customFormat="1" ht="18.75" customHeight="1">
      <c r="B163" s="285"/>
      <c r="C163" s="295"/>
      <c r="D163" s="295"/>
      <c r="E163" s="295"/>
      <c r="F163" s="306"/>
      <c r="G163" s="295"/>
      <c r="H163" s="295"/>
      <c r="I163" s="295"/>
      <c r="J163" s="295"/>
      <c r="K163" s="285"/>
    </row>
    <row r="164" s="1" customFormat="1" ht="18.75" customHeight="1">
      <c r="B164" s="285"/>
      <c r="C164" s="295"/>
      <c r="D164" s="295"/>
      <c r="E164" s="295"/>
      <c r="F164" s="306"/>
      <c r="G164" s="295"/>
      <c r="H164" s="295"/>
      <c r="I164" s="295"/>
      <c r="J164" s="295"/>
      <c r="K164" s="285"/>
    </row>
    <row r="165" s="1" customFormat="1" ht="18.75" customHeight="1">
      <c r="B165" s="285"/>
      <c r="C165" s="295"/>
      <c r="D165" s="295"/>
      <c r="E165" s="295"/>
      <c r="F165" s="306"/>
      <c r="G165" s="295"/>
      <c r="H165" s="295"/>
      <c r="I165" s="295"/>
      <c r="J165" s="295"/>
      <c r="K165" s="285"/>
    </row>
    <row r="166" s="1" customFormat="1" ht="18.75" customHeight="1">
      <c r="B166" s="285"/>
      <c r="C166" s="295"/>
      <c r="D166" s="295"/>
      <c r="E166" s="295"/>
      <c r="F166" s="306"/>
      <c r="G166" s="295"/>
      <c r="H166" s="295"/>
      <c r="I166" s="295"/>
      <c r="J166" s="295"/>
      <c r="K166" s="285"/>
    </row>
    <row r="167" s="1" customFormat="1" ht="18.75" customHeight="1">
      <c r="B167" s="285"/>
      <c r="C167" s="295"/>
      <c r="D167" s="295"/>
      <c r="E167" s="295"/>
      <c r="F167" s="306"/>
      <c r="G167" s="295"/>
      <c r="H167" s="295"/>
      <c r="I167" s="295"/>
      <c r="J167" s="295"/>
      <c r="K167" s="285"/>
    </row>
    <row r="168" s="1" customFormat="1" ht="18.75" customHeight="1">
      <c r="B168" s="285"/>
      <c r="C168" s="295"/>
      <c r="D168" s="295"/>
      <c r="E168" s="295"/>
      <c r="F168" s="306"/>
      <c r="G168" s="295"/>
      <c r="H168" s="295"/>
      <c r="I168" s="295"/>
      <c r="J168" s="295"/>
      <c r="K168" s="285"/>
    </row>
    <row r="169" s="1" customFormat="1" ht="18.75" customHeight="1">
      <c r="B169" s="257"/>
      <c r="C169" s="257"/>
      <c r="D169" s="257"/>
      <c r="E169" s="257"/>
      <c r="F169" s="257"/>
      <c r="G169" s="257"/>
      <c r="H169" s="257"/>
      <c r="I169" s="257"/>
      <c r="J169" s="257"/>
      <c r="K169" s="257"/>
    </row>
    <row r="170" s="1" customFormat="1" ht="7.5" customHeight="1">
      <c r="B170" s="236"/>
      <c r="C170" s="237"/>
      <c r="D170" s="237"/>
      <c r="E170" s="237"/>
      <c r="F170" s="237"/>
      <c r="G170" s="237"/>
      <c r="H170" s="237"/>
      <c r="I170" s="237"/>
      <c r="J170" s="237"/>
      <c r="K170" s="238"/>
    </row>
    <row r="171" s="1" customFormat="1" ht="45" customHeight="1">
      <c r="B171" s="239"/>
      <c r="C171" s="240" t="s">
        <v>479</v>
      </c>
      <c r="D171" s="240"/>
      <c r="E171" s="240"/>
      <c r="F171" s="240"/>
      <c r="G171" s="240"/>
      <c r="H171" s="240"/>
      <c r="I171" s="240"/>
      <c r="J171" s="240"/>
      <c r="K171" s="241"/>
    </row>
    <row r="172" s="1" customFormat="1" ht="17.25" customHeight="1">
      <c r="B172" s="239"/>
      <c r="C172" s="264" t="s">
        <v>407</v>
      </c>
      <c r="D172" s="264"/>
      <c r="E172" s="264"/>
      <c r="F172" s="264" t="s">
        <v>408</v>
      </c>
      <c r="G172" s="307"/>
      <c r="H172" s="308" t="s">
        <v>54</v>
      </c>
      <c r="I172" s="308" t="s">
        <v>57</v>
      </c>
      <c r="J172" s="264" t="s">
        <v>409</v>
      </c>
      <c r="K172" s="241"/>
    </row>
    <row r="173" s="1" customFormat="1" ht="17.25" customHeight="1">
      <c r="B173" s="242"/>
      <c r="C173" s="266" t="s">
        <v>410</v>
      </c>
      <c r="D173" s="266"/>
      <c r="E173" s="266"/>
      <c r="F173" s="267" t="s">
        <v>411</v>
      </c>
      <c r="G173" s="309"/>
      <c r="H173" s="310"/>
      <c r="I173" s="310"/>
      <c r="J173" s="266" t="s">
        <v>412</v>
      </c>
      <c r="K173" s="244"/>
    </row>
    <row r="174" s="1" customFormat="1" ht="5.25" customHeight="1">
      <c r="B174" s="274"/>
      <c r="C174" s="269"/>
      <c r="D174" s="269"/>
      <c r="E174" s="269"/>
      <c r="F174" s="269"/>
      <c r="G174" s="270"/>
      <c r="H174" s="269"/>
      <c r="I174" s="269"/>
      <c r="J174" s="269"/>
      <c r="K174" s="297"/>
    </row>
    <row r="175" s="1" customFormat="1" ht="15" customHeight="1">
      <c r="B175" s="274"/>
      <c r="C175" s="249" t="s">
        <v>416</v>
      </c>
      <c r="D175" s="249"/>
      <c r="E175" s="249"/>
      <c r="F175" s="272" t="s">
        <v>413</v>
      </c>
      <c r="G175" s="249"/>
      <c r="H175" s="249" t="s">
        <v>453</v>
      </c>
      <c r="I175" s="249" t="s">
        <v>415</v>
      </c>
      <c r="J175" s="249">
        <v>120</v>
      </c>
      <c r="K175" s="297"/>
    </row>
    <row r="176" s="1" customFormat="1" ht="15" customHeight="1">
      <c r="B176" s="274"/>
      <c r="C176" s="249" t="s">
        <v>462</v>
      </c>
      <c r="D176" s="249"/>
      <c r="E176" s="249"/>
      <c r="F176" s="272" t="s">
        <v>413</v>
      </c>
      <c r="G176" s="249"/>
      <c r="H176" s="249" t="s">
        <v>463</v>
      </c>
      <c r="I176" s="249" t="s">
        <v>415</v>
      </c>
      <c r="J176" s="249" t="s">
        <v>464</v>
      </c>
      <c r="K176" s="297"/>
    </row>
    <row r="177" s="1" customFormat="1" ht="15" customHeight="1">
      <c r="B177" s="274"/>
      <c r="C177" s="249" t="s">
        <v>361</v>
      </c>
      <c r="D177" s="249"/>
      <c r="E177" s="249"/>
      <c r="F177" s="272" t="s">
        <v>413</v>
      </c>
      <c r="G177" s="249"/>
      <c r="H177" s="249" t="s">
        <v>480</v>
      </c>
      <c r="I177" s="249" t="s">
        <v>415</v>
      </c>
      <c r="J177" s="249" t="s">
        <v>464</v>
      </c>
      <c r="K177" s="297"/>
    </row>
    <row r="178" s="1" customFormat="1" ht="15" customHeight="1">
      <c r="B178" s="274"/>
      <c r="C178" s="249" t="s">
        <v>418</v>
      </c>
      <c r="D178" s="249"/>
      <c r="E178" s="249"/>
      <c r="F178" s="272" t="s">
        <v>419</v>
      </c>
      <c r="G178" s="249"/>
      <c r="H178" s="249" t="s">
        <v>480</v>
      </c>
      <c r="I178" s="249" t="s">
        <v>415</v>
      </c>
      <c r="J178" s="249">
        <v>50</v>
      </c>
      <c r="K178" s="297"/>
    </row>
    <row r="179" s="1" customFormat="1" ht="15" customHeight="1">
      <c r="B179" s="274"/>
      <c r="C179" s="249" t="s">
        <v>421</v>
      </c>
      <c r="D179" s="249"/>
      <c r="E179" s="249"/>
      <c r="F179" s="272" t="s">
        <v>413</v>
      </c>
      <c r="G179" s="249"/>
      <c r="H179" s="249" t="s">
        <v>480</v>
      </c>
      <c r="I179" s="249" t="s">
        <v>423</v>
      </c>
      <c r="J179" s="249"/>
      <c r="K179" s="297"/>
    </row>
    <row r="180" s="1" customFormat="1" ht="15" customHeight="1">
      <c r="B180" s="274"/>
      <c r="C180" s="249" t="s">
        <v>432</v>
      </c>
      <c r="D180" s="249"/>
      <c r="E180" s="249"/>
      <c r="F180" s="272" t="s">
        <v>419</v>
      </c>
      <c r="G180" s="249"/>
      <c r="H180" s="249" t="s">
        <v>480</v>
      </c>
      <c r="I180" s="249" t="s">
        <v>415</v>
      </c>
      <c r="J180" s="249">
        <v>50</v>
      </c>
      <c r="K180" s="297"/>
    </row>
    <row r="181" s="1" customFormat="1" ht="15" customHeight="1">
      <c r="B181" s="274"/>
      <c r="C181" s="249" t="s">
        <v>440</v>
      </c>
      <c r="D181" s="249"/>
      <c r="E181" s="249"/>
      <c r="F181" s="272" t="s">
        <v>419</v>
      </c>
      <c r="G181" s="249"/>
      <c r="H181" s="249" t="s">
        <v>480</v>
      </c>
      <c r="I181" s="249" t="s">
        <v>415</v>
      </c>
      <c r="J181" s="249">
        <v>50</v>
      </c>
      <c r="K181" s="297"/>
    </row>
    <row r="182" s="1" customFormat="1" ht="15" customHeight="1">
      <c r="B182" s="274"/>
      <c r="C182" s="249" t="s">
        <v>438</v>
      </c>
      <c r="D182" s="249"/>
      <c r="E182" s="249"/>
      <c r="F182" s="272" t="s">
        <v>419</v>
      </c>
      <c r="G182" s="249"/>
      <c r="H182" s="249" t="s">
        <v>480</v>
      </c>
      <c r="I182" s="249" t="s">
        <v>415</v>
      </c>
      <c r="J182" s="249">
        <v>50</v>
      </c>
      <c r="K182" s="297"/>
    </row>
    <row r="183" s="1" customFormat="1" ht="15" customHeight="1">
      <c r="B183" s="274"/>
      <c r="C183" s="249" t="s">
        <v>99</v>
      </c>
      <c r="D183" s="249"/>
      <c r="E183" s="249"/>
      <c r="F183" s="272" t="s">
        <v>413</v>
      </c>
      <c r="G183" s="249"/>
      <c r="H183" s="249" t="s">
        <v>481</v>
      </c>
      <c r="I183" s="249" t="s">
        <v>482</v>
      </c>
      <c r="J183" s="249"/>
      <c r="K183" s="297"/>
    </row>
    <row r="184" s="1" customFormat="1" ht="15" customHeight="1">
      <c r="B184" s="274"/>
      <c r="C184" s="249" t="s">
        <v>57</v>
      </c>
      <c r="D184" s="249"/>
      <c r="E184" s="249"/>
      <c r="F184" s="272" t="s">
        <v>413</v>
      </c>
      <c r="G184" s="249"/>
      <c r="H184" s="249" t="s">
        <v>483</v>
      </c>
      <c r="I184" s="249" t="s">
        <v>484</v>
      </c>
      <c r="J184" s="249">
        <v>1</v>
      </c>
      <c r="K184" s="297"/>
    </row>
    <row r="185" s="1" customFormat="1" ht="15" customHeight="1">
      <c r="B185" s="274"/>
      <c r="C185" s="249" t="s">
        <v>53</v>
      </c>
      <c r="D185" s="249"/>
      <c r="E185" s="249"/>
      <c r="F185" s="272" t="s">
        <v>413</v>
      </c>
      <c r="G185" s="249"/>
      <c r="H185" s="249" t="s">
        <v>485</v>
      </c>
      <c r="I185" s="249" t="s">
        <v>415</v>
      </c>
      <c r="J185" s="249">
        <v>20</v>
      </c>
      <c r="K185" s="297"/>
    </row>
    <row r="186" s="1" customFormat="1" ht="15" customHeight="1">
      <c r="B186" s="274"/>
      <c r="C186" s="249" t="s">
        <v>54</v>
      </c>
      <c r="D186" s="249"/>
      <c r="E186" s="249"/>
      <c r="F186" s="272" t="s">
        <v>413</v>
      </c>
      <c r="G186" s="249"/>
      <c r="H186" s="249" t="s">
        <v>486</v>
      </c>
      <c r="I186" s="249" t="s">
        <v>415</v>
      </c>
      <c r="J186" s="249">
        <v>255</v>
      </c>
      <c r="K186" s="297"/>
    </row>
    <row r="187" s="1" customFormat="1" ht="15" customHeight="1">
      <c r="B187" s="274"/>
      <c r="C187" s="249" t="s">
        <v>100</v>
      </c>
      <c r="D187" s="249"/>
      <c r="E187" s="249"/>
      <c r="F187" s="272" t="s">
        <v>413</v>
      </c>
      <c r="G187" s="249"/>
      <c r="H187" s="249" t="s">
        <v>377</v>
      </c>
      <c r="I187" s="249" t="s">
        <v>415</v>
      </c>
      <c r="J187" s="249">
        <v>10</v>
      </c>
      <c r="K187" s="297"/>
    </row>
    <row r="188" s="1" customFormat="1" ht="15" customHeight="1">
      <c r="B188" s="274"/>
      <c r="C188" s="249" t="s">
        <v>101</v>
      </c>
      <c r="D188" s="249"/>
      <c r="E188" s="249"/>
      <c r="F188" s="272" t="s">
        <v>413</v>
      </c>
      <c r="G188" s="249"/>
      <c r="H188" s="249" t="s">
        <v>487</v>
      </c>
      <c r="I188" s="249" t="s">
        <v>448</v>
      </c>
      <c r="J188" s="249"/>
      <c r="K188" s="297"/>
    </row>
    <row r="189" s="1" customFormat="1" ht="15" customHeight="1">
      <c r="B189" s="274"/>
      <c r="C189" s="249" t="s">
        <v>488</v>
      </c>
      <c r="D189" s="249"/>
      <c r="E189" s="249"/>
      <c r="F189" s="272" t="s">
        <v>413</v>
      </c>
      <c r="G189" s="249"/>
      <c r="H189" s="249" t="s">
        <v>489</v>
      </c>
      <c r="I189" s="249" t="s">
        <v>448</v>
      </c>
      <c r="J189" s="249"/>
      <c r="K189" s="297"/>
    </row>
    <row r="190" s="1" customFormat="1" ht="15" customHeight="1">
      <c r="B190" s="274"/>
      <c r="C190" s="249" t="s">
        <v>477</v>
      </c>
      <c r="D190" s="249"/>
      <c r="E190" s="249"/>
      <c r="F190" s="272" t="s">
        <v>413</v>
      </c>
      <c r="G190" s="249"/>
      <c r="H190" s="249" t="s">
        <v>490</v>
      </c>
      <c r="I190" s="249" t="s">
        <v>448</v>
      </c>
      <c r="J190" s="249"/>
      <c r="K190" s="297"/>
    </row>
    <row r="191" s="1" customFormat="1" ht="15" customHeight="1">
      <c r="B191" s="274"/>
      <c r="C191" s="249" t="s">
        <v>103</v>
      </c>
      <c r="D191" s="249"/>
      <c r="E191" s="249"/>
      <c r="F191" s="272" t="s">
        <v>419</v>
      </c>
      <c r="G191" s="249"/>
      <c r="H191" s="249" t="s">
        <v>491</v>
      </c>
      <c r="I191" s="249" t="s">
        <v>415</v>
      </c>
      <c r="J191" s="249">
        <v>50</v>
      </c>
      <c r="K191" s="297"/>
    </row>
    <row r="192" s="1" customFormat="1" ht="15" customHeight="1">
      <c r="B192" s="274"/>
      <c r="C192" s="249" t="s">
        <v>492</v>
      </c>
      <c r="D192" s="249"/>
      <c r="E192" s="249"/>
      <c r="F192" s="272" t="s">
        <v>419</v>
      </c>
      <c r="G192" s="249"/>
      <c r="H192" s="249" t="s">
        <v>493</v>
      </c>
      <c r="I192" s="249" t="s">
        <v>494</v>
      </c>
      <c r="J192" s="249"/>
      <c r="K192" s="297"/>
    </row>
    <row r="193" s="1" customFormat="1" ht="15" customHeight="1">
      <c r="B193" s="274"/>
      <c r="C193" s="249" t="s">
        <v>495</v>
      </c>
      <c r="D193" s="249"/>
      <c r="E193" s="249"/>
      <c r="F193" s="272" t="s">
        <v>419</v>
      </c>
      <c r="G193" s="249"/>
      <c r="H193" s="249" t="s">
        <v>496</v>
      </c>
      <c r="I193" s="249" t="s">
        <v>494</v>
      </c>
      <c r="J193" s="249"/>
      <c r="K193" s="297"/>
    </row>
    <row r="194" s="1" customFormat="1" ht="15" customHeight="1">
      <c r="B194" s="274"/>
      <c r="C194" s="249" t="s">
        <v>497</v>
      </c>
      <c r="D194" s="249"/>
      <c r="E194" s="249"/>
      <c r="F194" s="272" t="s">
        <v>419</v>
      </c>
      <c r="G194" s="249"/>
      <c r="H194" s="249" t="s">
        <v>498</v>
      </c>
      <c r="I194" s="249" t="s">
        <v>494</v>
      </c>
      <c r="J194" s="249"/>
      <c r="K194" s="297"/>
    </row>
    <row r="195" s="1" customFormat="1" ht="15" customHeight="1">
      <c r="B195" s="274"/>
      <c r="C195" s="311" t="s">
        <v>499</v>
      </c>
      <c r="D195" s="249"/>
      <c r="E195" s="249"/>
      <c r="F195" s="272" t="s">
        <v>419</v>
      </c>
      <c r="G195" s="249"/>
      <c r="H195" s="249" t="s">
        <v>500</v>
      </c>
      <c r="I195" s="249" t="s">
        <v>501</v>
      </c>
      <c r="J195" s="312" t="s">
        <v>502</v>
      </c>
      <c r="K195" s="297"/>
    </row>
    <row r="196" s="14" customFormat="1" ht="15" customHeight="1">
      <c r="B196" s="313"/>
      <c r="C196" s="314" t="s">
        <v>503</v>
      </c>
      <c r="D196" s="315"/>
      <c r="E196" s="315"/>
      <c r="F196" s="316" t="s">
        <v>419</v>
      </c>
      <c r="G196" s="315"/>
      <c r="H196" s="315" t="s">
        <v>504</v>
      </c>
      <c r="I196" s="315" t="s">
        <v>501</v>
      </c>
      <c r="J196" s="317" t="s">
        <v>502</v>
      </c>
      <c r="K196" s="318"/>
    </row>
    <row r="197" s="1" customFormat="1" ht="15" customHeight="1">
      <c r="B197" s="274"/>
      <c r="C197" s="311" t="s">
        <v>42</v>
      </c>
      <c r="D197" s="249"/>
      <c r="E197" s="249"/>
      <c r="F197" s="272" t="s">
        <v>413</v>
      </c>
      <c r="G197" s="249"/>
      <c r="H197" s="246" t="s">
        <v>505</v>
      </c>
      <c r="I197" s="249" t="s">
        <v>506</v>
      </c>
      <c r="J197" s="249"/>
      <c r="K197" s="297"/>
    </row>
    <row r="198" s="1" customFormat="1" ht="15" customHeight="1">
      <c r="B198" s="274"/>
      <c r="C198" s="311" t="s">
        <v>507</v>
      </c>
      <c r="D198" s="249"/>
      <c r="E198" s="249"/>
      <c r="F198" s="272" t="s">
        <v>413</v>
      </c>
      <c r="G198" s="249"/>
      <c r="H198" s="249" t="s">
        <v>508</v>
      </c>
      <c r="I198" s="249" t="s">
        <v>448</v>
      </c>
      <c r="J198" s="249"/>
      <c r="K198" s="297"/>
    </row>
    <row r="199" s="1" customFormat="1" ht="15" customHeight="1">
      <c r="B199" s="274"/>
      <c r="C199" s="311" t="s">
        <v>509</v>
      </c>
      <c r="D199" s="249"/>
      <c r="E199" s="249"/>
      <c r="F199" s="272" t="s">
        <v>413</v>
      </c>
      <c r="G199" s="249"/>
      <c r="H199" s="249" t="s">
        <v>510</v>
      </c>
      <c r="I199" s="249" t="s">
        <v>448</v>
      </c>
      <c r="J199" s="249"/>
      <c r="K199" s="297"/>
    </row>
    <row r="200" s="1" customFormat="1" ht="15" customHeight="1">
      <c r="B200" s="274"/>
      <c r="C200" s="311" t="s">
        <v>511</v>
      </c>
      <c r="D200" s="249"/>
      <c r="E200" s="249"/>
      <c r="F200" s="272" t="s">
        <v>419</v>
      </c>
      <c r="G200" s="249"/>
      <c r="H200" s="249" t="s">
        <v>512</v>
      </c>
      <c r="I200" s="249" t="s">
        <v>448</v>
      </c>
      <c r="J200" s="249"/>
      <c r="K200" s="297"/>
    </row>
    <row r="201" s="1" customFormat="1" ht="15" customHeight="1">
      <c r="B201" s="303"/>
      <c r="C201" s="319"/>
      <c r="D201" s="304"/>
      <c r="E201" s="304"/>
      <c r="F201" s="304"/>
      <c r="G201" s="304"/>
      <c r="H201" s="304"/>
      <c r="I201" s="304"/>
      <c r="J201" s="304"/>
      <c r="K201" s="305"/>
    </row>
    <row r="202" s="1" customFormat="1" ht="18.75" customHeight="1">
      <c r="B202" s="285"/>
      <c r="C202" s="295"/>
      <c r="D202" s="295"/>
      <c r="E202" s="295"/>
      <c r="F202" s="306"/>
      <c r="G202" s="295"/>
      <c r="H202" s="295"/>
      <c r="I202" s="295"/>
      <c r="J202" s="295"/>
      <c r="K202" s="285"/>
    </row>
    <row r="203" s="1" customFormat="1" ht="18.75" customHeight="1">
      <c r="B203" s="257"/>
      <c r="C203" s="257"/>
      <c r="D203" s="257"/>
      <c r="E203" s="257"/>
      <c r="F203" s="257"/>
      <c r="G203" s="257"/>
      <c r="H203" s="257"/>
      <c r="I203" s="257"/>
      <c r="J203" s="257"/>
      <c r="K203" s="257"/>
    </row>
    <row r="204" s="1" customFormat="1" ht="13.5">
      <c r="B204" s="236"/>
      <c r="C204" s="237"/>
      <c r="D204" s="237"/>
      <c r="E204" s="237"/>
      <c r="F204" s="237"/>
      <c r="G204" s="237"/>
      <c r="H204" s="237"/>
      <c r="I204" s="237"/>
      <c r="J204" s="237"/>
      <c r="K204" s="238"/>
    </row>
    <row r="205" s="1" customFormat="1" ht="21" customHeight="1">
      <c r="B205" s="239"/>
      <c r="C205" s="240" t="s">
        <v>513</v>
      </c>
      <c r="D205" s="240"/>
      <c r="E205" s="240"/>
      <c r="F205" s="240"/>
      <c r="G205" s="240"/>
      <c r="H205" s="240"/>
      <c r="I205" s="240"/>
      <c r="J205" s="240"/>
      <c r="K205" s="241"/>
    </row>
    <row r="206" s="1" customFormat="1" ht="25.5" customHeight="1">
      <c r="B206" s="239"/>
      <c r="C206" s="320" t="s">
        <v>514</v>
      </c>
      <c r="D206" s="320"/>
      <c r="E206" s="320"/>
      <c r="F206" s="320" t="s">
        <v>515</v>
      </c>
      <c r="G206" s="321"/>
      <c r="H206" s="320" t="s">
        <v>516</v>
      </c>
      <c r="I206" s="320"/>
      <c r="J206" s="320"/>
      <c r="K206" s="241"/>
    </row>
    <row r="207" s="1" customFormat="1" ht="5.25" customHeight="1">
      <c r="B207" s="274"/>
      <c r="C207" s="269"/>
      <c r="D207" s="269"/>
      <c r="E207" s="269"/>
      <c r="F207" s="269"/>
      <c r="G207" s="295"/>
      <c r="H207" s="269"/>
      <c r="I207" s="269"/>
      <c r="J207" s="269"/>
      <c r="K207" s="297"/>
    </row>
    <row r="208" s="1" customFormat="1" ht="15" customHeight="1">
      <c r="B208" s="274"/>
      <c r="C208" s="249" t="s">
        <v>506</v>
      </c>
      <c r="D208" s="249"/>
      <c r="E208" s="249"/>
      <c r="F208" s="272" t="s">
        <v>43</v>
      </c>
      <c r="G208" s="249"/>
      <c r="H208" s="249" t="s">
        <v>517</v>
      </c>
      <c r="I208" s="249"/>
      <c r="J208" s="249"/>
      <c r="K208" s="297"/>
    </row>
    <row r="209" s="1" customFormat="1" ht="15" customHeight="1">
      <c r="B209" s="274"/>
      <c r="C209" s="249"/>
      <c r="D209" s="249"/>
      <c r="E209" s="249"/>
      <c r="F209" s="272" t="s">
        <v>44</v>
      </c>
      <c r="G209" s="249"/>
      <c r="H209" s="249" t="s">
        <v>518</v>
      </c>
      <c r="I209" s="249"/>
      <c r="J209" s="249"/>
      <c r="K209" s="297"/>
    </row>
    <row r="210" s="1" customFormat="1" ht="15" customHeight="1">
      <c r="B210" s="274"/>
      <c r="C210" s="249"/>
      <c r="D210" s="249"/>
      <c r="E210" s="249"/>
      <c r="F210" s="272" t="s">
        <v>47</v>
      </c>
      <c r="G210" s="249"/>
      <c r="H210" s="249" t="s">
        <v>519</v>
      </c>
      <c r="I210" s="249"/>
      <c r="J210" s="249"/>
      <c r="K210" s="297"/>
    </row>
    <row r="211" s="1" customFormat="1" ht="15" customHeight="1">
      <c r="B211" s="274"/>
      <c r="C211" s="249"/>
      <c r="D211" s="249"/>
      <c r="E211" s="249"/>
      <c r="F211" s="272" t="s">
        <v>45</v>
      </c>
      <c r="G211" s="249"/>
      <c r="H211" s="249" t="s">
        <v>520</v>
      </c>
      <c r="I211" s="249"/>
      <c r="J211" s="249"/>
      <c r="K211" s="297"/>
    </row>
    <row r="212" s="1" customFormat="1" ht="15" customHeight="1">
      <c r="B212" s="274"/>
      <c r="C212" s="249"/>
      <c r="D212" s="249"/>
      <c r="E212" s="249"/>
      <c r="F212" s="272" t="s">
        <v>46</v>
      </c>
      <c r="G212" s="249"/>
      <c r="H212" s="249" t="s">
        <v>521</v>
      </c>
      <c r="I212" s="249"/>
      <c r="J212" s="249"/>
      <c r="K212" s="297"/>
    </row>
    <row r="213" s="1" customFormat="1" ht="15" customHeight="1">
      <c r="B213" s="274"/>
      <c r="C213" s="249"/>
      <c r="D213" s="249"/>
      <c r="E213" s="249"/>
      <c r="F213" s="272"/>
      <c r="G213" s="249"/>
      <c r="H213" s="249"/>
      <c r="I213" s="249"/>
      <c r="J213" s="249"/>
      <c r="K213" s="297"/>
    </row>
    <row r="214" s="1" customFormat="1" ht="15" customHeight="1">
      <c r="B214" s="274"/>
      <c r="C214" s="249" t="s">
        <v>460</v>
      </c>
      <c r="D214" s="249"/>
      <c r="E214" s="249"/>
      <c r="F214" s="272" t="s">
        <v>79</v>
      </c>
      <c r="G214" s="249"/>
      <c r="H214" s="249" t="s">
        <v>522</v>
      </c>
      <c r="I214" s="249"/>
      <c r="J214" s="249"/>
      <c r="K214" s="297"/>
    </row>
    <row r="215" s="1" customFormat="1" ht="15" customHeight="1">
      <c r="B215" s="274"/>
      <c r="C215" s="249"/>
      <c r="D215" s="249"/>
      <c r="E215" s="249"/>
      <c r="F215" s="272" t="s">
        <v>357</v>
      </c>
      <c r="G215" s="249"/>
      <c r="H215" s="249" t="s">
        <v>358</v>
      </c>
      <c r="I215" s="249"/>
      <c r="J215" s="249"/>
      <c r="K215" s="297"/>
    </row>
    <row r="216" s="1" customFormat="1" ht="15" customHeight="1">
      <c r="B216" s="274"/>
      <c r="C216" s="249"/>
      <c r="D216" s="249"/>
      <c r="E216" s="249"/>
      <c r="F216" s="272" t="s">
        <v>355</v>
      </c>
      <c r="G216" s="249"/>
      <c r="H216" s="249" t="s">
        <v>523</v>
      </c>
      <c r="I216" s="249"/>
      <c r="J216" s="249"/>
      <c r="K216" s="297"/>
    </row>
    <row r="217" s="1" customFormat="1" ht="15" customHeight="1">
      <c r="B217" s="322"/>
      <c r="C217" s="249"/>
      <c r="D217" s="249"/>
      <c r="E217" s="249"/>
      <c r="F217" s="272" t="s">
        <v>359</v>
      </c>
      <c r="G217" s="311"/>
      <c r="H217" s="301" t="s">
        <v>360</v>
      </c>
      <c r="I217" s="301"/>
      <c r="J217" s="301"/>
      <c r="K217" s="323"/>
    </row>
    <row r="218" s="1" customFormat="1" ht="15" customHeight="1">
      <c r="B218" s="322"/>
      <c r="C218" s="249"/>
      <c r="D218" s="249"/>
      <c r="E218" s="249"/>
      <c r="F218" s="272" t="s">
        <v>112</v>
      </c>
      <c r="G218" s="311"/>
      <c r="H218" s="301" t="s">
        <v>524</v>
      </c>
      <c r="I218" s="301"/>
      <c r="J218" s="301"/>
      <c r="K218" s="323"/>
    </row>
    <row r="219" s="1" customFormat="1" ht="15" customHeight="1">
      <c r="B219" s="322"/>
      <c r="C219" s="249"/>
      <c r="D219" s="249"/>
      <c r="E219" s="249"/>
      <c r="F219" s="272"/>
      <c r="G219" s="311"/>
      <c r="H219" s="301"/>
      <c r="I219" s="301"/>
      <c r="J219" s="301"/>
      <c r="K219" s="323"/>
    </row>
    <row r="220" s="1" customFormat="1" ht="15" customHeight="1">
      <c r="B220" s="322"/>
      <c r="C220" s="249" t="s">
        <v>484</v>
      </c>
      <c r="D220" s="249"/>
      <c r="E220" s="249"/>
      <c r="F220" s="272">
        <v>1</v>
      </c>
      <c r="G220" s="311"/>
      <c r="H220" s="301" t="s">
        <v>525</v>
      </c>
      <c r="I220" s="301"/>
      <c r="J220" s="301"/>
      <c r="K220" s="323"/>
    </row>
    <row r="221" s="1" customFormat="1" ht="15" customHeight="1">
      <c r="B221" s="322"/>
      <c r="C221" s="249"/>
      <c r="D221" s="249"/>
      <c r="E221" s="249"/>
      <c r="F221" s="272">
        <v>2</v>
      </c>
      <c r="G221" s="311"/>
      <c r="H221" s="301" t="s">
        <v>526</v>
      </c>
      <c r="I221" s="301"/>
      <c r="J221" s="301"/>
      <c r="K221" s="323"/>
    </row>
    <row r="222" s="1" customFormat="1" ht="15" customHeight="1">
      <c r="B222" s="322"/>
      <c r="C222" s="249"/>
      <c r="D222" s="249"/>
      <c r="E222" s="249"/>
      <c r="F222" s="272">
        <v>3</v>
      </c>
      <c r="G222" s="311"/>
      <c r="H222" s="301" t="s">
        <v>527</v>
      </c>
      <c r="I222" s="301"/>
      <c r="J222" s="301"/>
      <c r="K222" s="323"/>
    </row>
    <row r="223" s="1" customFormat="1" ht="15" customHeight="1">
      <c r="B223" s="322"/>
      <c r="C223" s="249"/>
      <c r="D223" s="249"/>
      <c r="E223" s="249"/>
      <c r="F223" s="272">
        <v>4</v>
      </c>
      <c r="G223" s="311"/>
      <c r="H223" s="301" t="s">
        <v>528</v>
      </c>
      <c r="I223" s="301"/>
      <c r="J223" s="301"/>
      <c r="K223" s="323"/>
    </row>
    <row r="224" s="1" customFormat="1" ht="12.75" customHeight="1">
      <c r="B224" s="324"/>
      <c r="C224" s="325"/>
      <c r="D224" s="325"/>
      <c r="E224" s="325"/>
      <c r="F224" s="325"/>
      <c r="G224" s="325"/>
      <c r="H224" s="325"/>
      <c r="I224" s="325"/>
      <c r="J224" s="325"/>
      <c r="K224" s="32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2025-04-02T09:01:00Z</dcterms:created>
  <dcterms:modified xsi:type="dcterms:W3CDTF">2025-04-02T09:01:04Z</dcterms:modified>
</cp:coreProperties>
</file>