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4 - Ucelené konstrukce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'PS04 - Ucelené konstrukce'!$C$82:$K$342</definedName>
    <definedName name="_xlnm.Print_Area" localSheetId="1">'PS04 - Ucelené konstrukce'!$C$4:$J$39,'PS04 - Ucelené konstrukce'!$C$45:$J$64,'PS04 - Ucelené konstrukce'!$C$70:$K$342</definedName>
    <definedName name="_xlnm.Print_Titles" localSheetId="1">'PS04 - Ucelené konstrukce'!$82:$82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80"/>
  <c r="F77"/>
  <c r="E75"/>
  <c r="J55"/>
  <c r="F52"/>
  <c r="E50"/>
  <c r="J21"/>
  <c r="E21"/>
  <c r="J54"/>
  <c r="J20"/>
  <c r="J18"/>
  <c r="E18"/>
  <c r="F80"/>
  <c r="J17"/>
  <c r="J15"/>
  <c r="E15"/>
  <c r="F54"/>
  <c r="J14"/>
  <c r="J12"/>
  <c r="J77"/>
  <c r="E7"/>
  <c r="E73"/>
  <c i="1" r="L50"/>
  <c r="AM50"/>
  <c r="AM49"/>
  <c r="L49"/>
  <c r="AM47"/>
  <c r="L47"/>
  <c r="L45"/>
  <c r="L44"/>
  <c i="2" r="F36"/>
  <c r="J140"/>
  <c r="BK228"/>
  <c r="J168"/>
  <c r="BK111"/>
  <c r="J269"/>
  <c r="BK254"/>
  <c r="BK235"/>
  <c r="BK206"/>
  <c r="J154"/>
  <c r="J111"/>
  <c r="J86"/>
  <c r="BK260"/>
  <c r="J242"/>
  <c r="BK220"/>
  <c r="BK192"/>
  <c r="BK183"/>
  <c r="BK145"/>
  <c r="J137"/>
  <c r="BK127"/>
  <c r="BK107"/>
  <c r="BK89"/>
  <c r="BK332"/>
  <c r="J332"/>
  <c r="J317"/>
  <c r="J296"/>
  <c r="J281"/>
  <c r="J245"/>
  <c r="J228"/>
  <c r="J206"/>
  <c r="J189"/>
  <c r="BK162"/>
  <c r="J113"/>
  <c r="J102"/>
  <c r="BK230"/>
  <c r="J223"/>
  <c r="J198"/>
  <c r="J122"/>
  <c r="BK98"/>
  <c r="BK340"/>
  <c r="J272"/>
  <c r="J263"/>
  <c r="J257"/>
  <c r="J233"/>
  <c r="J216"/>
  <c r="BK180"/>
  <c r="J162"/>
  <c r="BK130"/>
  <c r="BK105"/>
  <c r="BK337"/>
  <c r="J327"/>
  <c r="J319"/>
  <c r="BK302"/>
  <c r="BK269"/>
  <c r="J240"/>
  <c r="BK233"/>
  <c r="BK211"/>
  <c r="BK195"/>
  <c r="BK165"/>
  <c r="J109"/>
  <c r="J100"/>
  <c r="BK204"/>
  <c r="J180"/>
  <c r="BK119"/>
  <c r="BK94"/>
  <c r="J293"/>
  <c r="BK266"/>
  <c r="J251"/>
  <c r="J238"/>
  <c r="J204"/>
  <c r="BK168"/>
  <c r="BK137"/>
  <c r="J116"/>
  <c r="J89"/>
  <c r="F37"/>
  <c r="J159"/>
  <c r="BK135"/>
  <c r="BK122"/>
  <c r="BK102"/>
  <c r="J337"/>
  <c r="J335"/>
  <c r="BK321"/>
  <c r="J315"/>
  <c r="BK299"/>
  <c r="BK272"/>
  <c r="J248"/>
  <c r="BK218"/>
  <c r="BK202"/>
  <c r="J186"/>
  <c r="J171"/>
  <c r="BK154"/>
  <c r="BK142"/>
  <c r="J94"/>
  <c r="J208"/>
  <c r="BK171"/>
  <c r="J142"/>
  <c r="J105"/>
  <c r="J299"/>
  <c r="BK275"/>
  <c r="J260"/>
  <c r="BK248"/>
  <c r="BK225"/>
  <c r="J213"/>
  <c r="J174"/>
  <c r="J145"/>
  <c r="J119"/>
  <c r="J96"/>
  <c r="BK327"/>
  <c r="J323"/>
  <c r="BK315"/>
  <c r="BK310"/>
  <c r="J302"/>
  <c r="BK293"/>
  <c r="J287"/>
  <c r="BK281"/>
  <c r="BK263"/>
  <c r="BK245"/>
  <c r="BK240"/>
  <c r="BK198"/>
  <c r="J157"/>
  <c r="J91"/>
  <c r="J321"/>
  <c r="J310"/>
  <c r="BK238"/>
  <c r="J200"/>
  <c r="J147"/>
  <c r="J225"/>
  <c r="BK147"/>
  <c r="J34"/>
  <c r="J254"/>
  <c r="BK200"/>
  <c r="BK150"/>
  <c r="J130"/>
  <c r="J98"/>
  <c r="BK335"/>
  <c r="BK323"/>
  <c r="BK305"/>
  <c r="J266"/>
  <c r="J220"/>
  <c r="BK174"/>
  <c r="J135"/>
  <c r="BK91"/>
  <c r="BK213"/>
  <c r="J211"/>
  <c r="BK186"/>
  <c r="BK152"/>
  <c r="BK140"/>
  <c r="J125"/>
  <c r="BK109"/>
  <c r="BK86"/>
  <c r="BK329"/>
  <c r="J325"/>
  <c r="J313"/>
  <c r="BK290"/>
  <c r="BK278"/>
  <c r="BK242"/>
  <c r="J235"/>
  <c r="BK208"/>
  <c r="BK177"/>
  <c r="J150"/>
  <c r="J127"/>
  <c r="J107"/>
  <c r="J340"/>
  <c r="J218"/>
  <c r="J192"/>
  <c r="J152"/>
  <c r="BK116"/>
  <c r="BK96"/>
  <c r="F34"/>
  <c r="J329"/>
  <c r="BK319"/>
  <c r="BK317"/>
  <c r="BK313"/>
  <c r="J305"/>
  <c r="BK296"/>
  <c r="J290"/>
  <c r="J278"/>
  <c r="BK257"/>
  <c r="BK223"/>
  <c r="BK189"/>
  <c r="J132"/>
  <c i="1" r="AS54"/>
  <c i="2" r="J275"/>
  <c r="BK216"/>
  <c r="BK159"/>
  <c r="J202"/>
  <c r="BK287"/>
  <c r="J195"/>
  <c r="BK132"/>
  <c r="BK251"/>
  <c r="BK157"/>
  <c r="BK113"/>
  <c r="BK325"/>
  <c r="BK284"/>
  <c r="J230"/>
  <c r="J183"/>
  <c r="BK125"/>
  <c r="J165"/>
  <c r="J284"/>
  <c r="J177"/>
  <c r="BK100"/>
  <c r="F35"/>
  <c l="1" r="P85"/>
  <c r="P84"/>
  <c r="P83"/>
  <c i="1" r="AU55"/>
  <c i="2" r="T85"/>
  <c r="T84"/>
  <c r="T83"/>
  <c r="BK309"/>
  <c r="J309"/>
  <c r="J63"/>
  <c r="BK85"/>
  <c r="BK84"/>
  <c r="J84"/>
  <c r="J60"/>
  <c r="R85"/>
  <c r="R84"/>
  <c r="P309"/>
  <c r="P308"/>
  <c r="R309"/>
  <c r="R308"/>
  <c r="T309"/>
  <c r="T308"/>
  <c r="E48"/>
  <c r="J52"/>
  <c r="J79"/>
  <c r="BE91"/>
  <c r="BE140"/>
  <c r="BE145"/>
  <c r="BE147"/>
  <c r="BE150"/>
  <c r="BE162"/>
  <c r="BE177"/>
  <c r="BE189"/>
  <c r="BE195"/>
  <c r="BE200"/>
  <c r="BE208"/>
  <c r="BE213"/>
  <c r="BE218"/>
  <c r="BE220"/>
  <c r="BE230"/>
  <c r="BE233"/>
  <c r="BE245"/>
  <c r="BE248"/>
  <c r="BE266"/>
  <c r="BE272"/>
  <c r="BE278"/>
  <c r="BE281"/>
  <c r="BE284"/>
  <c r="BE296"/>
  <c r="BE310"/>
  <c r="BE315"/>
  <c i="1" r="BC55"/>
  <c r="AW55"/>
  <c i="2" r="F79"/>
  <c r="BE89"/>
  <c r="BE100"/>
  <c r="BE105"/>
  <c r="BE107"/>
  <c r="BE109"/>
  <c r="BE111"/>
  <c r="BE132"/>
  <c r="BE135"/>
  <c r="BE142"/>
  <c r="BE152"/>
  <c r="BE174"/>
  <c r="BE180"/>
  <c r="BE186"/>
  <c r="BE192"/>
  <c r="BE198"/>
  <c r="BE202"/>
  <c r="BE206"/>
  <c r="BE216"/>
  <c r="BE340"/>
  <c r="F55"/>
  <c r="BE86"/>
  <c r="BE94"/>
  <c r="BE96"/>
  <c r="BE98"/>
  <c r="BE102"/>
  <c r="BE116"/>
  <c r="BE122"/>
  <c r="BE127"/>
  <c r="BE130"/>
  <c r="BE137"/>
  <c r="BE157"/>
  <c r="BE165"/>
  <c r="BE235"/>
  <c r="BE238"/>
  <c r="BE251"/>
  <c r="BE269"/>
  <c r="BE275"/>
  <c r="BE299"/>
  <c r="BE302"/>
  <c r="BE305"/>
  <c r="BE313"/>
  <c r="BE317"/>
  <c r="BE323"/>
  <c r="BE325"/>
  <c r="BE329"/>
  <c r="BE332"/>
  <c r="BE335"/>
  <c r="BE337"/>
  <c r="BE113"/>
  <c r="BE119"/>
  <c r="BE125"/>
  <c r="BE154"/>
  <c r="BE159"/>
  <c r="BE168"/>
  <c r="BE171"/>
  <c r="BE183"/>
  <c r="BE204"/>
  <c r="BE211"/>
  <c r="BE223"/>
  <c r="BE225"/>
  <c r="BE228"/>
  <c r="BE240"/>
  <c r="BE242"/>
  <c r="BE254"/>
  <c r="BE257"/>
  <c r="BE260"/>
  <c r="BE263"/>
  <c r="BE287"/>
  <c r="BE290"/>
  <c r="BE293"/>
  <c r="BE319"/>
  <c r="BE321"/>
  <c r="BE327"/>
  <c i="1" r="BA55"/>
  <c r="BB55"/>
  <c r="BD55"/>
  <c r="AU54"/>
  <c r="BA54"/>
  <c r="W30"/>
  <c r="BC54"/>
  <c r="W32"/>
  <c r="BD54"/>
  <c r="W33"/>
  <c r="BB54"/>
  <c r="W31"/>
  <c i="2" l="1" r="R83"/>
  <c r="J85"/>
  <c r="J61"/>
  <c r="BK308"/>
  <c r="J308"/>
  <c r="J62"/>
  <c i="1" r="AX54"/>
  <c i="2" r="J33"/>
  <c i="1" r="AV55"/>
  <c r="AT55"/>
  <c i="2" r="F33"/>
  <c i="1" r="AZ55"/>
  <c r="AZ54"/>
  <c r="W29"/>
  <c r="AW54"/>
  <c r="AK30"/>
  <c r="AY54"/>
  <c i="2" l="1" r="BK83"/>
  <c r="J83"/>
  <c r="J59"/>
  <c i="1" r="AV54"/>
  <c r="AK29"/>
  <c i="2" l="1" r="J30"/>
  <c i="1" r="AG55"/>
  <c r="AG54"/>
  <c r="AK26"/>
  <c r="AT54"/>
  <c i="2" l="1" r="J39"/>
  <c i="1" r="AN54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<sst xmlns="http://schemas.openxmlformats.org/spreadsheetml/2006/main">
  <si>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</si>
  <si>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</si>
  <si>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</si>
  <si>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</si>
  <si>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</si>
  <si>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{593e3c29-c5c1-4c2a-934d-52cb27b0ad6f}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</si>
  <si>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</si>
  <si>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</si>
  <si>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</si>
  <si>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</si>
  <si>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</si>
  <si>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</si>
  <si>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</si>
  <si>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</si>
  <si>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2025_005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</si>
  <si>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</si>
  <si>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</si>
  <si>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Výroba a instalace automatických dveří, vrat, mříží a pohonů OŘ Ústí nad Labem 2025 - 2029</t>
  </si>
  <si>
    <t>KSO:</t>
  </si>
  <si>
    <t/>
  </si>
  <si>
    <t>CC-CZ:</t>
  </si>
  <si>
    <t>Místo:</t>
  </si>
  <si>
    <t xml:space="preserve"> </t>
  </si>
  <si>
    <t>Datum:</t>
  </si>
  <si>
    <t>21. 2. 2025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</si>
  <si>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</si>
  <si>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</si>
  <si>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</si>
  <si>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</si>
  <si>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</si>
  <si>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</si>
  <si>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</si>
  <si>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</si>
  <si>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</si>
  <si>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</si>
  <si>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</si>
  <si>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</si>
  <si>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</si>
  <si>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</si>
  <si>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</si>
  <si>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</si>
  <si>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</si>
  <si>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</si>
  <si>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</si>
  <si>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</si>
  <si>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</si>
  <si>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</si>
  <si>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</si>
  <si>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</si>
  <si>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</si>
  <si>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</si>
  <si>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</si>
  <si>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</si>
  <si>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</si>
  <si>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</si>
  <si>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</si>
  <si>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</si>
  <si>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</si>
  <si>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</si>
  <si>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</si>
  <si>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</si>
  <si>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</si>
  <si>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</si>
  <si>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</si>
  <si>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</si>
  <si>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</si>
  <si>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</si>
  <si>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</si>
  <si>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</si>
  <si>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</si>
  <si>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</si>
  <si>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</si>
  <si>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</si>
  <si>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</si>
  <si>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</si>
  <si>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</si>
  <si>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</si>
  <si>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PS04</t>
  </si>
  <si>
    <t>Ucelené konstrukce</t>
  </si>
  <si>
    <t>STA</t>
  </si>
  <si>
    <t>1</t>
  </si>
  <si>
    <t>{8cb4b51a-e7dd-4e8a-9cc8-6516d6337c0e}</t>
  </si>
  <si>
    <t>2</t>
  </si>
  <si>
    <t>KRYCÍ LIST SOUPISU PRACÍ</t>
  </si>
  <si>
    <t>Objekt:</t>
  </si>
  <si>
    <t>PS04 - Ucelené konstrukce</t>
  </si>
  <si>
    <t>OŘ Ústí nad Labem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</si>
  <si>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</si>
  <si>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</si>
  <si>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</si>
  <si>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</si>
  <si>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</si>
  <si>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767 - Konstrukce zámečnické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</si>
  <si>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</si>
  <si>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</si>
  <si>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</si>
  <si>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</si>
  <si>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</si>
  <si>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</si>
  <si>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</si>
  <si>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</si>
  <si>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</si>
  <si>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</si>
  <si>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</si>
  <si>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</si>
  <si>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</si>
  <si>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</si>
  <si>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</si>
  <si>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</si>
  <si>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PSV</t>
  </si>
  <si>
    <t>Práce a dodávky PSV</t>
  </si>
  <si>
    <t>ROZPOCET</t>
  </si>
  <si>
    <t>767</t>
  </si>
  <si>
    <t>Konstrukce zámečnické</t>
  </si>
  <si>
    <t>K</t>
  </si>
  <si>
    <t>767641111</t>
  </si>
  <si>
    <t>Montáž automatických dveří lineárních v do 2,2 m š do 1,0 m</t>
  </si>
  <si>
    <t>kus</t>
  </si>
  <si>
    <t>CS ÚRS 2024 02</t>
  </si>
  <si>
    <t>16</t>
  </si>
  <si>
    <t>-705275245</t>
  </si>
  <si>
    <t>PP</t>
  </si>
  <si>
    <t>Montáž automatických dveří posuvných, výšky do 2200 mm lineárních, šířky do 1000 mm</t>
  </si>
  <si>
    <t>Online PSC</t>
  </si>
  <si>
    <t>https://podminky.urs.cz/item/CS_URS_2024_02/767641111</t>
  </si>
  <si>
    <t>M</t>
  </si>
  <si>
    <t>55329100</t>
  </si>
  <si>
    <t>dveře automatické vnitřní posuvné lineárně, rám Al profily 25mm, zasklení jednoduché bezpečnostní, 1 křídlé 1000x2200mm</t>
  </si>
  <si>
    <t>32</t>
  </si>
  <si>
    <t>763777659</t>
  </si>
  <si>
    <t>3</t>
  </si>
  <si>
    <t>767641112</t>
  </si>
  <si>
    <t>Montáž automatických dveří lineárních v do 2,2 m š přes 1,0 do 1,8 m</t>
  </si>
  <si>
    <t>1452867140</t>
  </si>
  <si>
    <t>Montáž automatických dveří posuvných, výšky do 2200 mm lineárních, šířky přes 1000 do 1800 mm</t>
  </si>
  <si>
    <t>https://podminky.urs.cz/item/CS_URS_2024_02/767641112</t>
  </si>
  <si>
    <t>4</t>
  </si>
  <si>
    <t>55329132</t>
  </si>
  <si>
    <t>dveře automatické vnitřní lineární, rám Al profily 25mm, zasklení jednoduché bezpečnostní, 2křídlé 1800x2200mm</t>
  </si>
  <si>
    <t>-2056849375</t>
  </si>
  <si>
    <t>5</t>
  </si>
  <si>
    <t>55329133</t>
  </si>
  <si>
    <t>dveře automatické vnější lineární, rám Al profily 38mm, zasklení ditherm izolační, 2křídlé 1800x2200mm</t>
  </si>
  <si>
    <t>1324530384</t>
  </si>
  <si>
    <t>6</t>
  </si>
  <si>
    <t>55329102</t>
  </si>
  <si>
    <t>dveře automatické vnitřní posuvné lineárně, rám Al profily 25mm, zasklení jednoduché bezpečnostní, 2 křídlé 1800x2200mm</t>
  </si>
  <si>
    <t>135390687</t>
  </si>
  <si>
    <t>7</t>
  </si>
  <si>
    <t>55329103</t>
  </si>
  <si>
    <t>dveře automatické vnější posuvné lineárně, rám Al profily 38mm, zasklení ditherm izolační, 2 křídlé 1800x2200mm</t>
  </si>
  <si>
    <t>-1099023131</t>
  </si>
  <si>
    <t>8</t>
  </si>
  <si>
    <t>767641114</t>
  </si>
  <si>
    <t>Montáž automatických dveří lineárních v do 2,2 m š přes 1,8 do 3,5 m</t>
  </si>
  <si>
    <t>1986265213</t>
  </si>
  <si>
    <t>Montáž automatických dveří posuvných, výšky do 2200 mm lineárních, šířky přes 1800 do 3500 mm</t>
  </si>
  <si>
    <t>https://podminky.urs.cz/item/CS_URS_2024_02/767641114</t>
  </si>
  <si>
    <t>9</t>
  </si>
  <si>
    <t>55329134</t>
  </si>
  <si>
    <t>dveře automatické vnitřní lineární, rám Al profily 25mm, zasklení jednoduché bezpečnostní, 4křídlé 3500x2200mm</t>
  </si>
  <si>
    <t>1149508896</t>
  </si>
  <si>
    <t>10</t>
  </si>
  <si>
    <t>55329135</t>
  </si>
  <si>
    <t>dveře automatické vnější lineární, rám Al profily 38mm, zasklení ditherm izolační, 4křídlé 3500x2200mm</t>
  </si>
  <si>
    <t>-1933682067</t>
  </si>
  <si>
    <t>11</t>
  </si>
  <si>
    <t>55329104</t>
  </si>
  <si>
    <t>dveře automatické vnitřní posuvné lineárně, rám Al profily 25mm, zasklení jednoduché bezpečnostní, 4 křídlé 3500x2200mm</t>
  </si>
  <si>
    <t>2128761161</t>
  </si>
  <si>
    <t>55329105</t>
  </si>
  <si>
    <t>dveře automatické vnější posuvné lineárně, rám Al profily 38mm, zasklení ditherm izolační, 4 křídlé 3500x2200mm</t>
  </si>
  <si>
    <t>1626127300</t>
  </si>
  <si>
    <t>13</t>
  </si>
  <si>
    <t>767642111</t>
  </si>
  <si>
    <t>Montáž automatických dveří lineárních v do 3,0 m š do 1,0 m</t>
  </si>
  <si>
    <t>-2128076530</t>
  </si>
  <si>
    <t>Montáž automatických dveří posuvných, výšky přes 2200 do 3000 mm lineárních, šířky do 1000 mm</t>
  </si>
  <si>
    <t>https://podminky.urs.cz/item/CS_URS_2024_02/767642111</t>
  </si>
  <si>
    <t>14</t>
  </si>
  <si>
    <t>767642112</t>
  </si>
  <si>
    <t>Montáž automatických dveří lineárních v do 3,0 m š přes 1,0 do 1,8 m</t>
  </si>
  <si>
    <t>741073212</t>
  </si>
  <si>
    <t>Montáž automatických dveří posuvných, výšky přes 2200 do 3000 mm lineárních, šířky přes 1000 do 1800 mm</t>
  </si>
  <si>
    <t>https://podminky.urs.cz/item/CS_URS_2024_02/767642112</t>
  </si>
  <si>
    <t>15</t>
  </si>
  <si>
    <t>767642114</t>
  </si>
  <si>
    <t>Montáž automatických dveří lineárních v do 3,0 m š přes 1,8 do 3,5 m</t>
  </si>
  <si>
    <t>2069370231</t>
  </si>
  <si>
    <t>Montáž automatických dveří posuvných, výšky přes 2200 do 3000 mm lineárních, šířky přes 1800 do 3500 mm</t>
  </si>
  <si>
    <t>https://podminky.urs.cz/item/CS_URS_2024_02/767642114</t>
  </si>
  <si>
    <t>767651111</t>
  </si>
  <si>
    <t>Montáž vrat garážových sekčních zajížděcích pod strop pl do 6 m2</t>
  </si>
  <si>
    <t>552448677</t>
  </si>
  <si>
    <t>Montáž vrat garážových nebo průmyslových sekčních zajížděcích pod strop, plochy do 6 m2</t>
  </si>
  <si>
    <t>https://podminky.urs.cz/item/CS_URS_2024_02/767651111</t>
  </si>
  <si>
    <t>17</t>
  </si>
  <si>
    <t>55345867</t>
  </si>
  <si>
    <t>vrata garážová sekční z ocelových lamel, zateplená PUR tl 42mm 2,375x2,125m</t>
  </si>
  <si>
    <t>644588011</t>
  </si>
  <si>
    <t>18</t>
  </si>
  <si>
    <t>767651112</t>
  </si>
  <si>
    <t>Montáž vrat garážových sekčních zajížděcích pod strop pl přes 6 do 9 m2</t>
  </si>
  <si>
    <t>398885212</t>
  </si>
  <si>
    <t>Montáž vrat garážových nebo průmyslových sekčních zajížděcích pod strop, plochy přes 6 do 9 m2</t>
  </si>
  <si>
    <t>https://podminky.urs.cz/item/CS_URS_2024_02/767651112</t>
  </si>
  <si>
    <t>19</t>
  </si>
  <si>
    <t>55345869</t>
  </si>
  <si>
    <t>vrata garážová sekční zateplená lamela typ M 4,0x2,125m</t>
  </si>
  <si>
    <t>1607354592</t>
  </si>
  <si>
    <t>20</t>
  </si>
  <si>
    <t>767651113</t>
  </si>
  <si>
    <t>Montáž vrat garážových sekčních zajížděcích pod strop pl přes 9 do 13 m2</t>
  </si>
  <si>
    <t>-650640513</t>
  </si>
  <si>
    <t>Montáž vrat garážových nebo průmyslových sekčních zajížděcích pod strop, plochy přes 9 do 13 m2</t>
  </si>
  <si>
    <t>https://podminky.urs.cz/item/CS_URS_2024_02/767651113</t>
  </si>
  <si>
    <t>55329103R</t>
  </si>
  <si>
    <t>m2</t>
  </si>
  <si>
    <t>-1067355473</t>
  </si>
  <si>
    <t>dveře automatické, rám Al profily 38mm, zasklení ditherm izolační</t>
  </si>
  <si>
    <t>22</t>
  </si>
  <si>
    <t>767651114</t>
  </si>
  <si>
    <t>Montáž vrat garážových sekčních zajížděcích pod strop pl přes 13 m2</t>
  </si>
  <si>
    <t>535777800</t>
  </si>
  <si>
    <t>Montáž vrat garážových nebo průmyslových sekčních zajížděcích pod strop, plochy přes 13 m2</t>
  </si>
  <si>
    <t>https://podminky.urs.cz/item/CS_URS_2024_02/767651114</t>
  </si>
  <si>
    <t>23</t>
  </si>
  <si>
    <t>55345871</t>
  </si>
  <si>
    <t>vrata garážová sekční zateplená lamela typ M 6,0x2,25m</t>
  </si>
  <si>
    <t>-263579811</t>
  </si>
  <si>
    <t>24</t>
  </si>
  <si>
    <t>767651121</t>
  </si>
  <si>
    <t>Montáž vrat garážových sekčních - kliky se zámkem</t>
  </si>
  <si>
    <t>-1743859012</t>
  </si>
  <si>
    <t>Montáž vrat garážových nebo průmyslových příslušenství sekčních vrat kliky se zámkem pro ruční otevírání</t>
  </si>
  <si>
    <t>https://podminky.urs.cz/item/CS_URS_2024_02/767651121</t>
  </si>
  <si>
    <t>25</t>
  </si>
  <si>
    <t>55345889</t>
  </si>
  <si>
    <t>pohon garážových vrat ruční klika se zámkem chrom sada</t>
  </si>
  <si>
    <t>-707415301</t>
  </si>
  <si>
    <t>26</t>
  </si>
  <si>
    <t>767651126</t>
  </si>
  <si>
    <t>Montáž vrat garážových sekčních elektrického stropního pohonu</t>
  </si>
  <si>
    <t>1563512366</t>
  </si>
  <si>
    <t>Montáž vrat garážových nebo průmyslových příslušenství sekčních vrat elektrického pohonu</t>
  </si>
  <si>
    <t>https://podminky.urs.cz/item/CS_URS_2024_02/767651126</t>
  </si>
  <si>
    <t>27</t>
  </si>
  <si>
    <t>55345878</t>
  </si>
  <si>
    <t>pohon garážových sekčních a výklopných vrat o síle 1000N max. 50 cyklů denně</t>
  </si>
  <si>
    <t>904876253</t>
  </si>
  <si>
    <t>28</t>
  </si>
  <si>
    <t>55345877</t>
  </si>
  <si>
    <t>pohon garážových sekčních a výklopných vrat o síle 800N max. 25 cyklů denně</t>
  </si>
  <si>
    <t>-1609889857</t>
  </si>
  <si>
    <t>29</t>
  </si>
  <si>
    <t>767651131</t>
  </si>
  <si>
    <t>Montáž vrat garážových sekčních fotobuněk</t>
  </si>
  <si>
    <t>pár</t>
  </si>
  <si>
    <t>-852024605</t>
  </si>
  <si>
    <t>Montáž vrat garážových nebo průmyslových příslušenství sekčních vrat fotobuněk pro bezpečný chod</t>
  </si>
  <si>
    <t>https://podminky.urs.cz/item/CS_URS_2024_02/767651131</t>
  </si>
  <si>
    <t>30</t>
  </si>
  <si>
    <t>40461020</t>
  </si>
  <si>
    <t>fotobuňka bezpečnostní infrazávora dosah do 30m</t>
  </si>
  <si>
    <t>sada</t>
  </si>
  <si>
    <t>-1572180620</t>
  </si>
  <si>
    <t>31</t>
  </si>
  <si>
    <t>767658911</t>
  </si>
  <si>
    <t>Oprava a údržba vrat - výměna uzávěru</t>
  </si>
  <si>
    <t>1520445313</t>
  </si>
  <si>
    <t>Oprava a údržba vrat výměna uzávěru</t>
  </si>
  <si>
    <t>https://podminky.urs.cz/item/CS_URS_2024_02/767658911</t>
  </si>
  <si>
    <t>767658912</t>
  </si>
  <si>
    <t>Oprava a údržba vrat - výměna horního vedení</t>
  </si>
  <si>
    <t>-992669116</t>
  </si>
  <si>
    <t>Oprava a údržba vrat výměna horního vedení</t>
  </si>
  <si>
    <t>https://podminky.urs.cz/item/CS_URS_2024_02/767658912</t>
  </si>
  <si>
    <t>33</t>
  </si>
  <si>
    <t>767658913</t>
  </si>
  <si>
    <t>Oprava a údržba vrat - výměna vodící kladky</t>
  </si>
  <si>
    <t>-1512237367</t>
  </si>
  <si>
    <t>Oprava a údržba vrat výměna vodící kladky</t>
  </si>
  <si>
    <t>https://podminky.urs.cz/item/CS_URS_2024_02/767658913</t>
  </si>
  <si>
    <t>34</t>
  </si>
  <si>
    <t>767658914</t>
  </si>
  <si>
    <t>Oprava a údržba vrat - výměna čepového závěsu</t>
  </si>
  <si>
    <t>873590310</t>
  </si>
  <si>
    <t>Oprava a údržba vrat výměna čepového závěsu</t>
  </si>
  <si>
    <t>https://podminky.urs.cz/item/CS_URS_2024_02/767658914</t>
  </si>
  <si>
    <t>35</t>
  </si>
  <si>
    <t>767658915</t>
  </si>
  <si>
    <t>Oprava a údržba vrat - výměna lana zvedacích vrat</t>
  </si>
  <si>
    <t>-699530706</t>
  </si>
  <si>
    <t>Oprava a údržba vrat výměna lana zvedacích vrat</t>
  </si>
  <si>
    <t>https://podminky.urs.cz/item/CS_URS_2024_02/767658915</t>
  </si>
  <si>
    <t>36</t>
  </si>
  <si>
    <t>767658916</t>
  </si>
  <si>
    <t>Oprava a údržba vrat - výměna pružiny zvedacích vrat</t>
  </si>
  <si>
    <t>-1222366615</t>
  </si>
  <si>
    <t>Oprava a údržba vrat výměna pružiny zvedacích vrat</t>
  </si>
  <si>
    <t>https://podminky.urs.cz/item/CS_URS_2024_02/767658916</t>
  </si>
  <si>
    <t>37</t>
  </si>
  <si>
    <t>767658917</t>
  </si>
  <si>
    <t>Oprava a údržba vrat - výměna gumy nárazníku</t>
  </si>
  <si>
    <t>861906571</t>
  </si>
  <si>
    <t>Oprava a údržba vrat výměna gumy nárazníku</t>
  </si>
  <si>
    <t>https://podminky.urs.cz/item/CS_URS_2024_02/767658917</t>
  </si>
  <si>
    <t>38</t>
  </si>
  <si>
    <t>767662310</t>
  </si>
  <si>
    <t>Montáž mříží rolovacích plochy do 6 m2</t>
  </si>
  <si>
    <t>623256695</t>
  </si>
  <si>
    <t>Montáž mříží rolovacích včetně vodicí lišty, plochy do 6 m2</t>
  </si>
  <si>
    <t>https://podminky.urs.cz/item/CS_URS_2024_02/767662310</t>
  </si>
  <si>
    <t>39</t>
  </si>
  <si>
    <t>767662311</t>
  </si>
  <si>
    <t>Montáž mříží rolovacích plochy přes 6 do 9 m2</t>
  </si>
  <si>
    <t>-350228669</t>
  </si>
  <si>
    <t>Montáž mříží rolovacích včetně vodicí lišty, plochy přes 6 do 9 m2</t>
  </si>
  <si>
    <t>https://podminky.urs.cz/item/CS_URS_2024_02/767662311</t>
  </si>
  <si>
    <t>40</t>
  </si>
  <si>
    <t>767662312</t>
  </si>
  <si>
    <t>Montáž mříží rolovacích plochy přes 9 do 13 m2</t>
  </si>
  <si>
    <t>1516078272</t>
  </si>
  <si>
    <t>Montáž mříží rolovacích včetně vodicí lišty, plochy přes 9 do 13 m2</t>
  </si>
  <si>
    <t>https://podminky.urs.cz/item/CS_URS_2024_02/767662312</t>
  </si>
  <si>
    <t>41</t>
  </si>
  <si>
    <t>767662313</t>
  </si>
  <si>
    <t>Montáž mříží rolovacích plochy přes 13 do 20 m2</t>
  </si>
  <si>
    <t>1549425397</t>
  </si>
  <si>
    <t>Montáž mříží rolovacích včetně vodicí lišty, plochy přes 13 do 20 m2</t>
  </si>
  <si>
    <t>https://podminky.urs.cz/item/CS_URS_2024_02/767662313</t>
  </si>
  <si>
    <t>42</t>
  </si>
  <si>
    <t>767662314</t>
  </si>
  <si>
    <t>Montáž mříží rolovacích plochy přes 20 do 36 m2</t>
  </si>
  <si>
    <t>-91999177</t>
  </si>
  <si>
    <t>Montáž mříží rolovacích včetně vodicí lišty, plochy přes 20 do 36 m2</t>
  </si>
  <si>
    <t>https://podminky.urs.cz/item/CS_URS_2024_02/767662314</t>
  </si>
  <si>
    <t>43</t>
  </si>
  <si>
    <t>767662315</t>
  </si>
  <si>
    <t>Montáž mříží rolovacích plochy přes 36 m2</t>
  </si>
  <si>
    <t>-1233190733</t>
  </si>
  <si>
    <t>Montáž mříží rolovacích včetně vodicí lišty, plochy přes 36 m2</t>
  </si>
  <si>
    <t>https://podminky.urs.cz/item/CS_URS_2024_02/767662315</t>
  </si>
  <si>
    <t>44</t>
  </si>
  <si>
    <t>55341030</t>
  </si>
  <si>
    <t>mříž rolovací z jednostěnné lamely s okénky včetně vodící lišty</t>
  </si>
  <si>
    <t>-327754815</t>
  </si>
  <si>
    <t>45</t>
  </si>
  <si>
    <t>55341031</t>
  </si>
  <si>
    <t>mříž rolovací ze dvou tvarovaných galvanizovaných trubek spojených galvanizovanou sponou včetně vodící lišty</t>
  </si>
  <si>
    <t>-1405798073</t>
  </si>
  <si>
    <t>46</t>
  </si>
  <si>
    <t>55341032</t>
  </si>
  <si>
    <t>mříž rolovací z plné jednostěnné lamely galvanizované včetně vodící lišty</t>
  </si>
  <si>
    <t>-238597679</t>
  </si>
  <si>
    <t>47</t>
  </si>
  <si>
    <t>55341033</t>
  </si>
  <si>
    <t>mříž rolovací z rovných galvanizovaných trubek navzájem spojených propojovacím prutem včetně vodící lišty</t>
  </si>
  <si>
    <t>-1309751558</t>
  </si>
  <si>
    <t>48</t>
  </si>
  <si>
    <t>55341034</t>
  </si>
  <si>
    <t>mříž rolovací z jednostěnné lamely galvanizované s mikroperforací včetně vodící lišty</t>
  </si>
  <si>
    <t>-1415646857</t>
  </si>
  <si>
    <t>49</t>
  </si>
  <si>
    <t>767662322</t>
  </si>
  <si>
    <t>Montáž krytu balu rolovací mříže</t>
  </si>
  <si>
    <t>-1912829020</t>
  </si>
  <si>
    <t>Montáž mříží příslušenství rolovacích mříží montáž krytu balu mříže</t>
  </si>
  <si>
    <t>https://podminky.urs.cz/item/CS_URS_2024_02/767662322</t>
  </si>
  <si>
    <t>50</t>
  </si>
  <si>
    <t>55391003</t>
  </si>
  <si>
    <t>kryt balu rolovací mříže pozinkovaný</t>
  </si>
  <si>
    <t>1495909397</t>
  </si>
  <si>
    <t>51</t>
  </si>
  <si>
    <t>767662323</t>
  </si>
  <si>
    <t>Zapojení motoru rolovací mříže</t>
  </si>
  <si>
    <t>-650028464</t>
  </si>
  <si>
    <t>Montáž mříží příslušenství rolovacích mříží montáž motoru rolovací mříže</t>
  </si>
  <si>
    <t>https://podminky.urs.cz/item/CS_URS_2024_02/767662323</t>
  </si>
  <si>
    <t>52</t>
  </si>
  <si>
    <t>55341035</t>
  </si>
  <si>
    <t>motor k rolovací mříži, 450 W</t>
  </si>
  <si>
    <t>1953964439</t>
  </si>
  <si>
    <t>53</t>
  </si>
  <si>
    <t>55341036</t>
  </si>
  <si>
    <t>motor k rolovací mříži, 1330 W</t>
  </si>
  <si>
    <t>128</t>
  </si>
  <si>
    <t>-964805361</t>
  </si>
  <si>
    <t>54</t>
  </si>
  <si>
    <t>767662324</t>
  </si>
  <si>
    <t>Montáž řídící jednotky pro rolovací mříže</t>
  </si>
  <si>
    <t>-250101008</t>
  </si>
  <si>
    <t>Montáž mříží příslušenství rolovacích mříží montáž řídící jednotky</t>
  </si>
  <si>
    <t>https://podminky.urs.cz/item/CS_URS_2024_02/767662324</t>
  </si>
  <si>
    <t>55</t>
  </si>
  <si>
    <t>40561120</t>
  </si>
  <si>
    <t>řídící jednotka pro automatizaci rolovacích vrat a mříží</t>
  </si>
  <si>
    <t>1278915603</t>
  </si>
  <si>
    <t>56</t>
  </si>
  <si>
    <t>767662325</t>
  </si>
  <si>
    <t>Montáž klíčového spínače s nouzovým odblokem pro rolovací mříže</t>
  </si>
  <si>
    <t>-506831130</t>
  </si>
  <si>
    <t>Montáž mříží příslušenství rolovacích mříží montáž klíčového spínače s nouzovým odblokem</t>
  </si>
  <si>
    <t>https://podminky.urs.cz/item/CS_URS_2024_02/767662325</t>
  </si>
  <si>
    <t>57</t>
  </si>
  <si>
    <t>34535104</t>
  </si>
  <si>
    <t>spínač klíčový rolovacích mříží s nouzovým odblokem</t>
  </si>
  <si>
    <t>1025204868</t>
  </si>
  <si>
    <t>58</t>
  </si>
  <si>
    <t>767662326</t>
  </si>
  <si>
    <t>Montáž fotobuňky pro rolovací mříže</t>
  </si>
  <si>
    <t>-883275010</t>
  </si>
  <si>
    <t>Montáž mříží příslušenství rolovacích mříží montáž fotobuňky</t>
  </si>
  <si>
    <t>https://podminky.urs.cz/item/CS_URS_2024_02/767662326</t>
  </si>
  <si>
    <t>59</t>
  </si>
  <si>
    <t>40565008</t>
  </si>
  <si>
    <t>fotobuňka dosah 10 m</t>
  </si>
  <si>
    <t>419986917</t>
  </si>
  <si>
    <t>60</t>
  </si>
  <si>
    <t>767662327</t>
  </si>
  <si>
    <t>Montáž záložního zdroje UPS pro rolovací mříže</t>
  </si>
  <si>
    <t>-1235834789</t>
  </si>
  <si>
    <t>Montáž mříží příslušenství rolovacích mříží montáž záložního zdroje UPS</t>
  </si>
  <si>
    <t>https://podminky.urs.cz/item/CS_URS_2024_02/767662327</t>
  </si>
  <si>
    <t>61</t>
  </si>
  <si>
    <t>34641100</t>
  </si>
  <si>
    <t>záložní zdroj UPS 30 min pro motory</t>
  </si>
  <si>
    <t>-383736334</t>
  </si>
  <si>
    <t>62</t>
  </si>
  <si>
    <t>40561121</t>
  </si>
  <si>
    <t>modul pro napojení EPS</t>
  </si>
  <si>
    <t>-902029163</t>
  </si>
  <si>
    <t>63</t>
  </si>
  <si>
    <t>767671111</t>
  </si>
  <si>
    <t>Montáž výkladců do celostěnových panelů nebo ocelové konstrukce plochy do 6 m2</t>
  </si>
  <si>
    <t>1506976307</t>
  </si>
  <si>
    <t>Montáž výkladců z hliníkových nebo ocelových profilů do celostěnových panelů nebo ocelové konstrukce do 6 m2</t>
  </si>
  <si>
    <t>https://podminky.urs.cz/item/CS_URS_2024_02/767671111</t>
  </si>
  <si>
    <t>64</t>
  </si>
  <si>
    <t>767671112</t>
  </si>
  <si>
    <t>Montáž výkladců do celostěnových panelů nebo ocelové konstrukce plochy přes 6 do 9 m2</t>
  </si>
  <si>
    <t>1001257329</t>
  </si>
  <si>
    <t>Montáž výkladců z hliníkových nebo ocelových profilů do celostěnových panelů nebo ocelové konstrukce přes 6 do 9 m2</t>
  </si>
  <si>
    <t>https://podminky.urs.cz/item/CS_URS_2024_02/767671112</t>
  </si>
  <si>
    <t>65</t>
  </si>
  <si>
    <t>767671113</t>
  </si>
  <si>
    <t>Montáž výkladců do celostěnových panelů nebo ocelové konstrukce plochy přes 9 do 12 m2</t>
  </si>
  <si>
    <t>-731868746</t>
  </si>
  <si>
    <t>Montáž výkladců z hliníkových nebo ocelových profilů do celostěnových panelů nebo ocelové konstrukce přes 9 do 12 m2</t>
  </si>
  <si>
    <t>https://podminky.urs.cz/item/CS_URS_2024_02/767671113</t>
  </si>
  <si>
    <t>66</t>
  </si>
  <si>
    <t>767671114</t>
  </si>
  <si>
    <t>Montáž výkladců do celostěnových panelů nebo ocelové konstrukce plochy přes 12 do 15 m2</t>
  </si>
  <si>
    <t>396233875</t>
  </si>
  <si>
    <t>Montáž výkladců z hliníkových nebo ocelových profilů do celostěnových panelů nebo ocelové konstrukce přes 12 do 15 m2</t>
  </si>
  <si>
    <t>https://podminky.urs.cz/item/CS_URS_2024_02/767671114</t>
  </si>
  <si>
    <t>67</t>
  </si>
  <si>
    <t>767671115</t>
  </si>
  <si>
    <t>Montáž výkladců do celostěnových panelů nebo ocelové konstrukce plochy přes 15 m2</t>
  </si>
  <si>
    <t>524469550</t>
  </si>
  <si>
    <t>Montáž výkladců z hliníkových nebo ocelových profilů do celostěnových panelů nebo ocelové konstrukce přes 15 m2</t>
  </si>
  <si>
    <t>https://podminky.urs.cz/item/CS_URS_2024_02/767671115</t>
  </si>
  <si>
    <t>68</t>
  </si>
  <si>
    <t>767671131</t>
  </si>
  <si>
    <t>Montáž výkladců do zdiva plochy do 6 m2</t>
  </si>
  <si>
    <t>-601664891</t>
  </si>
  <si>
    <t>Montáž výkladců z hliníkových nebo ocelových profilů do zdiva do 6 m2</t>
  </si>
  <si>
    <t>https://podminky.urs.cz/item/CS_URS_2024_02/767671131</t>
  </si>
  <si>
    <t>69</t>
  </si>
  <si>
    <t>767671132</t>
  </si>
  <si>
    <t>Montáž výkladců do zdiva plochy přes 6 do 9 m2</t>
  </si>
  <si>
    <t>-1140798340</t>
  </si>
  <si>
    <t>Montáž výkladců z hliníkových nebo ocelových profilů do zdiva přes 6 do 9 m2</t>
  </si>
  <si>
    <t>https://podminky.urs.cz/item/CS_URS_2024_02/767671132</t>
  </si>
  <si>
    <t>70</t>
  </si>
  <si>
    <t>767671133</t>
  </si>
  <si>
    <t>Montáž výkladců do zdiva plochy přes 9 do 12 m2</t>
  </si>
  <si>
    <t>-796103036</t>
  </si>
  <si>
    <t>Montáž výkladců z hliníkových nebo ocelových profilů do zdiva přes 9 do 12 m2</t>
  </si>
  <si>
    <t>https://podminky.urs.cz/item/CS_URS_2024_02/767671133</t>
  </si>
  <si>
    <t>71</t>
  </si>
  <si>
    <t>767671134</t>
  </si>
  <si>
    <t>Montáž výkladců do zdiva plochy přes 12 do 15 m2</t>
  </si>
  <si>
    <t>-1144464717</t>
  </si>
  <si>
    <t>Montáž výkladců z hliníkových nebo ocelových profilů do zdiva přes 12 do 15 m2</t>
  </si>
  <si>
    <t>https://podminky.urs.cz/item/CS_URS_2024_02/767671134</t>
  </si>
  <si>
    <t>72</t>
  </si>
  <si>
    <t>767671135</t>
  </si>
  <si>
    <t>Montáž výkladců do zdiva plochy přes 15 m2</t>
  </si>
  <si>
    <t>-1344570547</t>
  </si>
  <si>
    <t>Montáž výkladců z hliníkových nebo ocelových profilů do zdiva přes 15 m2</t>
  </si>
  <si>
    <t>https://podminky.urs.cz/item/CS_URS_2024_02/767671135</t>
  </si>
  <si>
    <t>73</t>
  </si>
  <si>
    <t>767671151</t>
  </si>
  <si>
    <t>Montáž výkladců do betonu plochy do 6 m2</t>
  </si>
  <si>
    <t>187605347</t>
  </si>
  <si>
    <t>Montáž výkladců z hliníkových nebo ocelových profilů do betonu do 6 m2</t>
  </si>
  <si>
    <t>https://podminky.urs.cz/item/CS_URS_2024_02/767671151</t>
  </si>
  <si>
    <t>74</t>
  </si>
  <si>
    <t>767671152</t>
  </si>
  <si>
    <t>Montáž výkladců do betonu plochy přes 6 do 9 m2</t>
  </si>
  <si>
    <t>-866895598</t>
  </si>
  <si>
    <t>Montáž výkladců z hliníkových nebo ocelových profilů do betonu přes 6 do 9 m2</t>
  </si>
  <si>
    <t>https://podminky.urs.cz/item/CS_URS_2024_02/767671152</t>
  </si>
  <si>
    <t>75</t>
  </si>
  <si>
    <t>767671153</t>
  </si>
  <si>
    <t>Montáž výkladců do betonu plochy přes 9 do 12 m2</t>
  </si>
  <si>
    <t>873232616</t>
  </si>
  <si>
    <t>Montáž výkladců z hliníkových nebo ocelových profilů do betonu přes 9 do 12 m2</t>
  </si>
  <si>
    <t>https://podminky.urs.cz/item/CS_URS_2024_02/767671153</t>
  </si>
  <si>
    <t>76</t>
  </si>
  <si>
    <t>767671154</t>
  </si>
  <si>
    <t>Montáž výkladců do betonu plochy přes 12 do 15 m2</t>
  </si>
  <si>
    <t>-1764927478</t>
  </si>
  <si>
    <t>Montáž výkladců z hliníkových nebo ocelových profilů do betonu přes 12 do 15 m2</t>
  </si>
  <si>
    <t>https://podminky.urs.cz/item/CS_URS_2024_02/767671154</t>
  </si>
  <si>
    <t>77</t>
  </si>
  <si>
    <t>767671155</t>
  </si>
  <si>
    <t>Montáž výkladců do betonu plochy přes 15 m2</t>
  </si>
  <si>
    <t>-2038820727</t>
  </si>
  <si>
    <t>Montáž výkladců z hliníkových nebo ocelových profilů do betonu přes 15 m2</t>
  </si>
  <si>
    <t>https://podminky.urs.cz/item/CS_URS_2024_02/767671155</t>
  </si>
  <si>
    <t>78</t>
  </si>
  <si>
    <t>998767101</t>
  </si>
  <si>
    <t>Přesun hmot tonážní pro zámečnické konstrukce v objektech v do 6 m</t>
  </si>
  <si>
    <t>t</t>
  </si>
  <si>
    <t>306414070</t>
  </si>
  <si>
    <t>Přesun hmot pro zámečnické konstrukce stanovený z hmotnosti přesunovaného materiálu vodorovná dopravní vzdálenost do 50 m základní v objektech výšky do 6 m</t>
  </si>
  <si>
    <t>https://podminky.urs.cz/item/CS_URS_2024_02/998767101</t>
  </si>
  <si>
    <t>79</t>
  </si>
  <si>
    <t>998767102</t>
  </si>
  <si>
    <t>Přesun hmot tonážní pro zámečnické konstrukce v objektech v přes 6 do 12 m</t>
  </si>
  <si>
    <t>158719165</t>
  </si>
  <si>
    <t>Přesun hmot pro zámečnické konstrukce stanovený z hmotnosti přesunovaného materiálu vodorovná dopravní vzdálenost do 50 m základní v objektech výšky přes 6 do 12 m</t>
  </si>
  <si>
    <t>https://podminky.urs.cz/item/CS_URS_2024_02/998767102</t>
  </si>
  <si>
    <t>80</t>
  </si>
  <si>
    <t>998767103</t>
  </si>
  <si>
    <t>Přesun hmot tonážní pro zámečnické konstrukce v objektech v přes 12 do 24 m</t>
  </si>
  <si>
    <t>1296450559</t>
  </si>
  <si>
    <t>Přesun hmot pro zámečnické konstrukce stanovený z hmotnosti přesunovaného materiálu vodorovná dopravní vzdálenost do 50 m základní v objektech výšky přes 12 do 24 m</t>
  </si>
  <si>
    <t>https://podminky.urs.cz/item/CS_URS_2024_02/998767103</t>
  </si>
  <si>
    <t>81</t>
  </si>
  <si>
    <t>998767104</t>
  </si>
  <si>
    <t>Přesun hmot tonážní pro zámečnické konstrukce v objektech v přes 24 do 36 m</t>
  </si>
  <si>
    <t>113539135</t>
  </si>
  <si>
    <t>Přesun hmot pro zámečnické konstrukce stanovený z hmotnosti přesunovaného materiálu vodorovná dopravní vzdálenost do 50 m základní v objektech výšky přes 24 do 36 m</t>
  </si>
  <si>
    <t>https://podminky.urs.cz/item/CS_URS_2024_02/998767104</t>
  </si>
  <si>
    <t>82</t>
  </si>
  <si>
    <t>998767121</t>
  </si>
  <si>
    <t>Přesun hmot tonážní pro zámečnické konstrukce ruční v objektech v do 6 m</t>
  </si>
  <si>
    <t>-89269113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</si>
  <si>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</si>
  <si>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https://podminky.urs.cz/item/CS_URS_2024_02/998767121</t>
  </si>
  <si>
    <t>83</t>
  </si>
  <si>
    <t>998767122</t>
  </si>
  <si>
    <t>Přesun hmot tonážní pro zámečnické konstrukce ruční v objektech v přes 6 do 12 m</t>
  </si>
  <si>
    <t>-120470185</t>
  </si>
  <si>
    <t>Přesun hmot pro zámečnické konstrukce stanovený z hmotnosti přesunovaného materiálu vodorovná dopravní vzdálenost do 50 m ruční (bez užití mechanizace) v objektech výšky přes 6 do 12 m</t>
  </si>
  <si>
    <t>https://podminky.urs.cz/item/CS_URS_2024_02/998767122</t>
  </si>
  <si>
    <t>84</t>
  </si>
  <si>
    <t>998767123</t>
  </si>
  <si>
    <t>Přesun hmot tonážní pro zámečnické konstrukce ruční v objektech v přes 12 do 24 m</t>
  </si>
  <si>
    <t>364092219</t>
  </si>
  <si>
    <t>Přesun hmot pro zámečnické konstrukce stanovený z hmotnosti přesunovaného materiálu vodorovná dopravní vzdálenost do 50 m ruční (bez užití mechanizace) v objektech výšky přes 12 do 24 m</t>
  </si>
  <si>
    <t>https://podminky.urs.cz/item/CS_URS_2024_02/998767123</t>
  </si>
  <si>
    <t>Práce a dodávky M</t>
  </si>
  <si>
    <t>22-M</t>
  </si>
  <si>
    <t>Montáže technologických zařízení pro dopravní stavby</t>
  </si>
  <si>
    <t>85</t>
  </si>
  <si>
    <t>220860205</t>
  </si>
  <si>
    <t>Montáž parkovištní závory</t>
  </si>
  <si>
    <t>-153171227</t>
  </si>
  <si>
    <t>Montáž parkovištní závory se zapojením, upevněním a přezkoušením</t>
  </si>
  <si>
    <t>https://podminky.urs.cz/item/CS_URS_2024_02/220860205</t>
  </si>
  <si>
    <t>86</t>
  </si>
  <si>
    <t>74910460</t>
  </si>
  <si>
    <t>závora silniční ráhno dl 3m s frekvencí 10000cyklů/den</t>
  </si>
  <si>
    <t>-437732359</t>
  </si>
  <si>
    <t>87</t>
  </si>
  <si>
    <t>74910485</t>
  </si>
  <si>
    <t>závora silniční ráhno dl 5m s frekvencí 5000cyklů/den</t>
  </si>
  <si>
    <t>-1457705581</t>
  </si>
  <si>
    <t>88</t>
  </si>
  <si>
    <t>74910500</t>
  </si>
  <si>
    <t>závora silniční ráhno dl 6m</t>
  </si>
  <si>
    <t>-1157637210</t>
  </si>
  <si>
    <t>89</t>
  </si>
  <si>
    <t>74910510</t>
  </si>
  <si>
    <t>závora silniční ráhno dl 8m</t>
  </si>
  <si>
    <t>1076109198</t>
  </si>
  <si>
    <t>90</t>
  </si>
  <si>
    <t>74910520</t>
  </si>
  <si>
    <t>sada LED pásu do ramene závory 5m</t>
  </si>
  <si>
    <t>129123801</t>
  </si>
  <si>
    <t>91</t>
  </si>
  <si>
    <t>74910525</t>
  </si>
  <si>
    <t>sada LED pásu do ramene závory 6-8m</t>
  </si>
  <si>
    <t>-931076838</t>
  </si>
  <si>
    <t>92</t>
  </si>
  <si>
    <t>74910545</t>
  </si>
  <si>
    <t>podpěra nastavitelná pro rameno závory 6-8m</t>
  </si>
  <si>
    <t>1019077967</t>
  </si>
  <si>
    <t>93</t>
  </si>
  <si>
    <t>74910440</t>
  </si>
  <si>
    <t>semafor LED červená/zelená pro sloup</t>
  </si>
  <si>
    <t>-1002604254</t>
  </si>
  <si>
    <t>94</t>
  </si>
  <si>
    <t>220860206</t>
  </si>
  <si>
    <t>Uvedeni parkovištní závory do trvalého provozu</t>
  </si>
  <si>
    <t>1898459429</t>
  </si>
  <si>
    <t>Uvedení do trvalého provozu parkovištní závory</t>
  </si>
  <si>
    <t>https://podminky.urs.cz/item/CS_URS_2024_02/220860206</t>
  </si>
  <si>
    <t>95</t>
  </si>
  <si>
    <t>220960116</t>
  </si>
  <si>
    <t>Montáž indukčního smyčkového detektoru</t>
  </si>
  <si>
    <t>915336658</t>
  </si>
  <si>
    <t>Montáž dopravního detektoru včetně rozměření a označení místa pro vyvrtání otvorů, vyvrtání otvorů, vyříznutí závitů, montáže skříňky se zapojením, nastavení a vyzkoušení, připojení uzemnění indukčního smyčkového ISD</t>
  </si>
  <si>
    <t>https://podminky.urs.cz/item/CS_URS_2024_02/220960116</t>
  </si>
  <si>
    <t>96</t>
  </si>
  <si>
    <t>74910535</t>
  </si>
  <si>
    <t>detektor indukční dvoukanálový pro závoru</t>
  </si>
  <si>
    <t>256</t>
  </si>
  <si>
    <t>2088959818</t>
  </si>
  <si>
    <t>97</t>
  </si>
  <si>
    <t>220960161</t>
  </si>
  <si>
    <t>Uložení indukční smyčky</t>
  </si>
  <si>
    <t>1760874793</t>
  </si>
  <si>
    <t>Uložení indukční smyčky včetně vyměření a zhotovení indukční smyčky, uložení smyčky do předem připravené drážky s proměřením před a po uložení</t>
  </si>
  <si>
    <t>https://podminky.urs.cz/item/CS_URS_2024_02/220960161</t>
  </si>
  <si>
    <t>98</t>
  </si>
  <si>
    <t>220960165</t>
  </si>
  <si>
    <t>Montáž jednozávitové indukční smyčky s impedančním transformátorem</t>
  </si>
  <si>
    <t>47197296</t>
  </si>
  <si>
    <t>Montáž indukční smyčky jednozávitové s impedančním transformátorem</t>
  </si>
  <si>
    <t>https://podminky.urs.cz/item/CS_URS_2024_02/220960165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</si>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</sst>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67641111" TargetMode="External" /><Relationship Id="rId2" Type="http://schemas.openxmlformats.org/officeDocument/2006/relationships/hyperlink" Target="https://podminky.urs.cz/item/CS_URS_2024_02/767641112" TargetMode="External" /><Relationship Id="rId3" Type="http://schemas.openxmlformats.org/officeDocument/2006/relationships/hyperlink" Target="https://podminky.urs.cz/item/CS_URS_2024_02/767641114" TargetMode="External" /><Relationship Id="rId4" Type="http://schemas.openxmlformats.org/officeDocument/2006/relationships/hyperlink" Target="https://podminky.urs.cz/item/CS_URS_2024_02/767642111" TargetMode="External" /><Relationship Id="rId5" Type="http://schemas.openxmlformats.org/officeDocument/2006/relationships/hyperlink" Target="https://podminky.urs.cz/item/CS_URS_2024_02/767642112" TargetMode="External" /><Relationship Id="rId6" Type="http://schemas.openxmlformats.org/officeDocument/2006/relationships/hyperlink" Target="https://podminky.urs.cz/item/CS_URS_2024_02/767642114" TargetMode="External" /><Relationship Id="rId7" Type="http://schemas.openxmlformats.org/officeDocument/2006/relationships/hyperlink" Target="https://podminky.urs.cz/item/CS_URS_2024_02/767651111" TargetMode="External" /><Relationship Id="rId8" Type="http://schemas.openxmlformats.org/officeDocument/2006/relationships/hyperlink" Target="https://podminky.urs.cz/item/CS_URS_2024_02/767651112" TargetMode="External" /><Relationship Id="rId9" Type="http://schemas.openxmlformats.org/officeDocument/2006/relationships/hyperlink" Target="https://podminky.urs.cz/item/CS_URS_2024_02/767651113" TargetMode="External" /><Relationship Id="rId10" Type="http://schemas.openxmlformats.org/officeDocument/2006/relationships/hyperlink" Target="https://podminky.urs.cz/item/CS_URS_2024_02/767651114" TargetMode="External" /><Relationship Id="rId11" Type="http://schemas.openxmlformats.org/officeDocument/2006/relationships/hyperlink" Target="https://podminky.urs.cz/item/CS_URS_2024_02/767651121" TargetMode="External" /><Relationship Id="rId12" Type="http://schemas.openxmlformats.org/officeDocument/2006/relationships/hyperlink" Target="https://podminky.urs.cz/item/CS_URS_2024_02/767651126" TargetMode="External" /><Relationship Id="rId13" Type="http://schemas.openxmlformats.org/officeDocument/2006/relationships/hyperlink" Target="https://podminky.urs.cz/item/CS_URS_2024_02/767651131" TargetMode="External" /><Relationship Id="rId14" Type="http://schemas.openxmlformats.org/officeDocument/2006/relationships/hyperlink" Target="https://podminky.urs.cz/item/CS_URS_2024_02/767658911" TargetMode="External" /><Relationship Id="rId15" Type="http://schemas.openxmlformats.org/officeDocument/2006/relationships/hyperlink" Target="https://podminky.urs.cz/item/CS_URS_2024_02/767658912" TargetMode="External" /><Relationship Id="rId16" Type="http://schemas.openxmlformats.org/officeDocument/2006/relationships/hyperlink" Target="https://podminky.urs.cz/item/CS_URS_2024_02/767658913" TargetMode="External" /><Relationship Id="rId17" Type="http://schemas.openxmlformats.org/officeDocument/2006/relationships/hyperlink" Target="https://podminky.urs.cz/item/CS_URS_2024_02/767658914" TargetMode="External" /><Relationship Id="rId18" Type="http://schemas.openxmlformats.org/officeDocument/2006/relationships/hyperlink" Target="https://podminky.urs.cz/item/CS_URS_2024_02/767658915" TargetMode="External" /><Relationship Id="rId19" Type="http://schemas.openxmlformats.org/officeDocument/2006/relationships/hyperlink" Target="https://podminky.urs.cz/item/CS_URS_2024_02/767658916" TargetMode="External" /><Relationship Id="rId20" Type="http://schemas.openxmlformats.org/officeDocument/2006/relationships/hyperlink" Target="https://podminky.urs.cz/item/CS_URS_2024_02/767658917" TargetMode="External" /><Relationship Id="rId21" Type="http://schemas.openxmlformats.org/officeDocument/2006/relationships/hyperlink" Target="https://podminky.urs.cz/item/CS_URS_2024_02/767662310" TargetMode="External" /><Relationship Id="rId22" Type="http://schemas.openxmlformats.org/officeDocument/2006/relationships/hyperlink" Target="https://podminky.urs.cz/item/CS_URS_2024_02/767662311" TargetMode="External" /><Relationship Id="rId23" Type="http://schemas.openxmlformats.org/officeDocument/2006/relationships/hyperlink" Target="https://podminky.urs.cz/item/CS_URS_2024_02/767662312" TargetMode="External" /><Relationship Id="rId24" Type="http://schemas.openxmlformats.org/officeDocument/2006/relationships/hyperlink" Target="https://podminky.urs.cz/item/CS_URS_2024_02/767662313" TargetMode="External" /><Relationship Id="rId25" Type="http://schemas.openxmlformats.org/officeDocument/2006/relationships/hyperlink" Target="https://podminky.urs.cz/item/CS_URS_2024_02/767662314" TargetMode="External" /><Relationship Id="rId26" Type="http://schemas.openxmlformats.org/officeDocument/2006/relationships/hyperlink" Target="https://podminky.urs.cz/item/CS_URS_2024_02/767662315" TargetMode="External" /><Relationship Id="rId27" Type="http://schemas.openxmlformats.org/officeDocument/2006/relationships/hyperlink" Target="https://podminky.urs.cz/item/CS_URS_2024_02/767662322" TargetMode="External" /><Relationship Id="rId28" Type="http://schemas.openxmlformats.org/officeDocument/2006/relationships/hyperlink" Target="https://podminky.urs.cz/item/CS_URS_2024_02/767662323" TargetMode="External" /><Relationship Id="rId29" Type="http://schemas.openxmlformats.org/officeDocument/2006/relationships/hyperlink" Target="https://podminky.urs.cz/item/CS_URS_2024_02/767662324" TargetMode="External" /><Relationship Id="rId30" Type="http://schemas.openxmlformats.org/officeDocument/2006/relationships/hyperlink" Target="https://podminky.urs.cz/item/CS_URS_2024_02/767662325" TargetMode="External" /><Relationship Id="rId31" Type="http://schemas.openxmlformats.org/officeDocument/2006/relationships/hyperlink" Target="https://podminky.urs.cz/item/CS_URS_2024_02/767662326" TargetMode="External" /><Relationship Id="rId32" Type="http://schemas.openxmlformats.org/officeDocument/2006/relationships/hyperlink" Target="https://podminky.urs.cz/item/CS_URS_2024_02/767662327" TargetMode="External" /><Relationship Id="rId33" Type="http://schemas.openxmlformats.org/officeDocument/2006/relationships/hyperlink" Target="https://podminky.urs.cz/item/CS_URS_2024_02/767671111" TargetMode="External" /><Relationship Id="rId34" Type="http://schemas.openxmlformats.org/officeDocument/2006/relationships/hyperlink" Target="https://podminky.urs.cz/item/CS_URS_2024_02/767671112" TargetMode="External" /><Relationship Id="rId35" Type="http://schemas.openxmlformats.org/officeDocument/2006/relationships/hyperlink" Target="https://podminky.urs.cz/item/CS_URS_2024_02/767671113" TargetMode="External" /><Relationship Id="rId36" Type="http://schemas.openxmlformats.org/officeDocument/2006/relationships/hyperlink" Target="https://podminky.urs.cz/item/CS_URS_2024_02/767671114" TargetMode="External" /><Relationship Id="rId37" Type="http://schemas.openxmlformats.org/officeDocument/2006/relationships/hyperlink" Target="https://podminky.urs.cz/item/CS_URS_2024_02/767671115" TargetMode="External" /><Relationship Id="rId38" Type="http://schemas.openxmlformats.org/officeDocument/2006/relationships/hyperlink" Target="https://podminky.urs.cz/item/CS_URS_2024_02/767671131" TargetMode="External" /><Relationship Id="rId39" Type="http://schemas.openxmlformats.org/officeDocument/2006/relationships/hyperlink" Target="https://podminky.urs.cz/item/CS_URS_2024_02/767671132" TargetMode="External" /><Relationship Id="rId40" Type="http://schemas.openxmlformats.org/officeDocument/2006/relationships/hyperlink" Target="https://podminky.urs.cz/item/CS_URS_2024_02/767671133" TargetMode="External" /><Relationship Id="rId41" Type="http://schemas.openxmlformats.org/officeDocument/2006/relationships/hyperlink" Target="https://podminky.urs.cz/item/CS_URS_2024_02/767671134" TargetMode="External" /><Relationship Id="rId42" Type="http://schemas.openxmlformats.org/officeDocument/2006/relationships/hyperlink" Target="https://podminky.urs.cz/item/CS_URS_2024_02/767671135" TargetMode="External" /><Relationship Id="rId43" Type="http://schemas.openxmlformats.org/officeDocument/2006/relationships/hyperlink" Target="https://podminky.urs.cz/item/CS_URS_2024_02/767671151" TargetMode="External" /><Relationship Id="rId44" Type="http://schemas.openxmlformats.org/officeDocument/2006/relationships/hyperlink" Target="https://podminky.urs.cz/item/CS_URS_2024_02/767671152" TargetMode="External" /><Relationship Id="rId45" Type="http://schemas.openxmlformats.org/officeDocument/2006/relationships/hyperlink" Target="https://podminky.urs.cz/item/CS_URS_2024_02/767671153" TargetMode="External" /><Relationship Id="rId46" Type="http://schemas.openxmlformats.org/officeDocument/2006/relationships/hyperlink" Target="https://podminky.urs.cz/item/CS_URS_2024_02/767671154" TargetMode="External" /><Relationship Id="rId47" Type="http://schemas.openxmlformats.org/officeDocument/2006/relationships/hyperlink" Target="https://podminky.urs.cz/item/CS_URS_2024_02/767671155" TargetMode="External" /><Relationship Id="rId48" Type="http://schemas.openxmlformats.org/officeDocument/2006/relationships/hyperlink" Target="https://podminky.urs.cz/item/CS_URS_2024_02/998767101" TargetMode="External" /><Relationship Id="rId49" Type="http://schemas.openxmlformats.org/officeDocument/2006/relationships/hyperlink" Target="https://podminky.urs.cz/item/CS_URS_2024_02/998767102" TargetMode="External" /><Relationship Id="rId50" Type="http://schemas.openxmlformats.org/officeDocument/2006/relationships/hyperlink" Target="https://podminky.urs.cz/item/CS_URS_2024_02/998767103" TargetMode="External" /><Relationship Id="rId51" Type="http://schemas.openxmlformats.org/officeDocument/2006/relationships/hyperlink" Target="https://podminky.urs.cz/item/CS_URS_2024_02/998767104" TargetMode="External" /><Relationship Id="rId52" Type="http://schemas.openxmlformats.org/officeDocument/2006/relationships/hyperlink" Target="https://podminky.urs.cz/item/CS_URS_2024_02/998767121" TargetMode="External" /><Relationship Id="rId53" Type="http://schemas.openxmlformats.org/officeDocument/2006/relationships/hyperlink" Target="https://podminky.urs.cz/item/CS_URS_2024_02/998767122" TargetMode="External" /><Relationship Id="rId54" Type="http://schemas.openxmlformats.org/officeDocument/2006/relationships/hyperlink" Target="https://podminky.urs.cz/item/CS_URS_2024_02/998767123" TargetMode="External" /><Relationship Id="rId55" Type="http://schemas.openxmlformats.org/officeDocument/2006/relationships/hyperlink" Target="https://podminky.urs.cz/item/CS_URS_2024_02/220860205" TargetMode="External" /><Relationship Id="rId56" Type="http://schemas.openxmlformats.org/officeDocument/2006/relationships/hyperlink" Target="https://podminky.urs.cz/item/CS_URS_2024_02/220860206" TargetMode="External" /><Relationship Id="rId57" Type="http://schemas.openxmlformats.org/officeDocument/2006/relationships/hyperlink" Target="https://podminky.urs.cz/item/CS_URS_2024_02/220960116" TargetMode="External" /><Relationship Id="rId58" Type="http://schemas.openxmlformats.org/officeDocument/2006/relationships/hyperlink" Target="https://podminky.urs.cz/item/CS_URS_2024_02/220960161" TargetMode="External" /><Relationship Id="rId59" Type="http://schemas.openxmlformats.org/officeDocument/2006/relationships/hyperlink" Target="https://podminky.urs.cz/item/CS_URS_2024_02/220960165" TargetMode="External" /><Relationship Id="rId6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2025_005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Výroba a instalace automatických dveří, vrat, mříží a pohonů OŘ Ústí nad Labem 2025 - 2029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21. 2. 2025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'PS04 - Ucelené konstrukce'!J30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'PS04 - Ucelené konstrukce'!P83</f>
        <v>0</v>
      </c>
      <c r="AV55" s="119">
        <f>'PS04 - Ucelené konstrukce'!J33</f>
        <v>0</v>
      </c>
      <c r="AW55" s="119">
        <f>'PS04 - Ucelené konstrukce'!J34</f>
        <v>0</v>
      </c>
      <c r="AX55" s="119">
        <f>'PS04 - Ucelené konstrukce'!J35</f>
        <v>0</v>
      </c>
      <c r="AY55" s="119">
        <f>'PS04 - Ucelené konstrukce'!J36</f>
        <v>0</v>
      </c>
      <c r="AZ55" s="119">
        <f>'PS04 - Ucelené konstrukce'!F33</f>
        <v>0</v>
      </c>
      <c r="BA55" s="119">
        <f>'PS04 - Ucelené konstrukce'!F34</f>
        <v>0</v>
      </c>
      <c r="BB55" s="119">
        <f>'PS04 - Ucelené konstrukce'!F35</f>
        <v>0</v>
      </c>
      <c r="BC55" s="119">
        <f>'PS04 - Ucelené konstrukce'!F36</f>
        <v>0</v>
      </c>
      <c r="BD55" s="121">
        <f>'PS04 - Ucelené konstrukce'!F37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NH/fK3SimlWcr0IMzpTNTlikkco44XRheB6g9hvp2rJr2Op4GRwm1CCkcb+qutqueVNEa4p1h/eoGGL18oOPWA==" hashValue="qpnUfo7Da4GyFqekisqaFF3PhEheuZXI/bfPzD8PTRKy4oKWWxTLG9KZIKG/YK2f1WNcYE9jm9mUd4ez1yR4q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PS04 - Ucelené konstruk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82</v>
      </c>
    </row>
    <row r="4" s="1" customFormat="1" ht="24.96" customHeight="1">
      <c r="B4" s="19"/>
      <c r="D4" s="125" t="s">
        <v>83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zakázky'!K6</f>
        <v>Výroba a instalace automatických dveří, vrat, mříží a pohonů OŘ Ústí nad Labem 2025 - 2029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84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85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86</v>
      </c>
      <c r="G12" s="37"/>
      <c r="H12" s="37"/>
      <c r="I12" s="127" t="s">
        <v>23</v>
      </c>
      <c r="J12" s="132" t="str">
        <f>'Rekapitulace zakázky'!AN8</f>
        <v>21. 2. 2025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tr">
        <f>IF('Rekapitulace zakázky'!AN10="","",'Rekapitulace zakázky'!AN10)</f>
        <v>70994234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tr">
        <f>IF('Rekapitulace zakázky'!E11="","",'Rekapitulace zakázky'!E11)</f>
        <v>Správa železnic, státní organizace</v>
      </c>
      <c r="F15" s="37"/>
      <c r="G15" s="37"/>
      <c r="H15" s="37"/>
      <c r="I15" s="127" t="s">
        <v>29</v>
      </c>
      <c r="J15" s="131" t="str">
        <f>IF('Rekapitulace zakázky'!AN11="","",'Rekapitulace zakázky'!AN11)</f>
        <v>CZ70994234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zakázky'!AN13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1"/>
      <c r="G18" s="131"/>
      <c r="H18" s="131"/>
      <c r="I18" s="127" t="s">
        <v>29</v>
      </c>
      <c r="J18" s="32" t="str">
        <f>'Rekapitulace zakázky'!AN14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tr">
        <f>IF('Rekapitulace zakázky'!AN16="","",'Rekapitulace zakázky'!AN16)</f>
        <v/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tr">
        <f>IF('Rekapitulace zakázky'!E17="","",'Rekapitulace zakázky'!E17)</f>
        <v xml:space="preserve"> </v>
      </c>
      <c r="F21" s="37"/>
      <c r="G21" s="37"/>
      <c r="H21" s="37"/>
      <c r="I21" s="127" t="s">
        <v>29</v>
      </c>
      <c r="J21" s="131" t="str">
        <f>IF('Rekapitulace zakázky'!AN17="","",'Rekapitulace zakázky'!AN17)</f>
        <v/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35</v>
      </c>
      <c r="E23" s="37"/>
      <c r="F23" s="37"/>
      <c r="G23" s="37"/>
      <c r="H23" s="37"/>
      <c r="I23" s="127" t="s">
        <v>26</v>
      </c>
      <c r="J23" s="131" t="s">
        <v>27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28</v>
      </c>
      <c r="F24" s="37"/>
      <c r="G24" s="37"/>
      <c r="H24" s="37"/>
      <c r="I24" s="127" t="s">
        <v>29</v>
      </c>
      <c r="J24" s="131" t="s">
        <v>30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36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38</v>
      </c>
      <c r="E30" s="37"/>
      <c r="F30" s="37"/>
      <c r="G30" s="37"/>
      <c r="H30" s="37"/>
      <c r="I30" s="37"/>
      <c r="J30" s="139">
        <f>ROUND(J83,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40</v>
      </c>
      <c r="G32" s="37"/>
      <c r="H32" s="37"/>
      <c r="I32" s="140" t="s">
        <v>39</v>
      </c>
      <c r="J32" s="140" t="s">
        <v>41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42</v>
      </c>
      <c r="E33" s="127" t="s">
        <v>43</v>
      </c>
      <c r="F33" s="142">
        <f>ROUND((SUM(BE83:BE342)),  2)</f>
        <v>0</v>
      </c>
      <c r="G33" s="37"/>
      <c r="H33" s="37"/>
      <c r="I33" s="143">
        <v>0.20999999999999999</v>
      </c>
      <c r="J33" s="142">
        <f>ROUND(((SUM(BE83:BE342))*I33),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44</v>
      </c>
      <c r="F34" s="142">
        <f>ROUND((SUM(BF83:BF342)),  2)</f>
        <v>0</v>
      </c>
      <c r="G34" s="37"/>
      <c r="H34" s="37"/>
      <c r="I34" s="143">
        <v>0.12</v>
      </c>
      <c r="J34" s="142">
        <f>ROUND(((SUM(BF83:BF342))*I34),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45</v>
      </c>
      <c r="F35" s="142">
        <f>ROUND((SUM(BG83:BG342)),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46</v>
      </c>
      <c r="F36" s="142">
        <f>ROUND((SUM(BH83:BH342)),  2)</f>
        <v>0</v>
      </c>
      <c r="G36" s="37"/>
      <c r="H36" s="37"/>
      <c r="I36" s="143">
        <v>0.12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47</v>
      </c>
      <c r="F37" s="142">
        <f>ROUND((SUM(BI83:BI342)),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48</v>
      </c>
      <c r="E39" s="146"/>
      <c r="F39" s="146"/>
      <c r="G39" s="147" t="s">
        <v>49</v>
      </c>
      <c r="H39" s="148" t="s">
        <v>50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87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Výroba a instalace automatických dveří, vrat, mříží a pohonů OŘ Ústí nad Labem 2025 - 2029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84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PS04 - Ucelené konstrukce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OŘ Ústí nad Labem</v>
      </c>
      <c r="G52" s="39"/>
      <c r="H52" s="39"/>
      <c r="I52" s="31" t="s">
        <v>23</v>
      </c>
      <c r="J52" s="71" t="str">
        <f>IF(J12="","",J12)</f>
        <v>21. 2. 2025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88</v>
      </c>
      <c r="D57" s="157"/>
      <c r="E57" s="157"/>
      <c r="F57" s="157"/>
      <c r="G57" s="157"/>
      <c r="H57" s="157"/>
      <c r="I57" s="157"/>
      <c r="J57" s="158" t="s">
        <v>89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70</v>
      </c>
      <c r="D59" s="39"/>
      <c r="E59" s="39"/>
      <c r="F59" s="39"/>
      <c r="G59" s="39"/>
      <c r="H59" s="39"/>
      <c r="I59" s="39"/>
      <c r="J59" s="101">
        <f>J83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90</v>
      </c>
    </row>
    <row r="60" s="9" customFormat="1" ht="24.96" customHeight="1">
      <c r="A60" s="9"/>
      <c r="B60" s="160"/>
      <c r="C60" s="161"/>
      <c r="D60" s="162" t="s">
        <v>91</v>
      </c>
      <c r="E60" s="163"/>
      <c r="F60" s="163"/>
      <c r="G60" s="163"/>
      <c r="H60" s="163"/>
      <c r="I60" s="163"/>
      <c r="J60" s="164">
        <f>J84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92</v>
      </c>
      <c r="E61" s="169"/>
      <c r="F61" s="169"/>
      <c r="G61" s="169"/>
      <c r="H61" s="169"/>
      <c r="I61" s="169"/>
      <c r="J61" s="170">
        <f>J85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93</v>
      </c>
      <c r="E62" s="163"/>
      <c r="F62" s="163"/>
      <c r="G62" s="163"/>
      <c r="H62" s="163"/>
      <c r="I62" s="163"/>
      <c r="J62" s="164">
        <f>J308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94</v>
      </c>
      <c r="E63" s="169"/>
      <c r="F63" s="169"/>
      <c r="G63" s="169"/>
      <c r="H63" s="169"/>
      <c r="I63" s="169"/>
      <c r="J63" s="170">
        <f>J309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29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2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95</v>
      </c>
      <c r="D70" s="39"/>
      <c r="E70" s="39"/>
      <c r="F70" s="39"/>
      <c r="G70" s="39"/>
      <c r="H70" s="39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55" t="str">
        <f>E7</f>
        <v>Výroba a instalace automatických dveří, vrat, mříží a pohonů OŘ Ústí nad Labem 2025 - 2029</v>
      </c>
      <c r="F73" s="31"/>
      <c r="G73" s="31"/>
      <c r="H73" s="31"/>
      <c r="I73" s="39"/>
      <c r="J73" s="39"/>
      <c r="K73" s="39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84</v>
      </c>
      <c r="D74" s="39"/>
      <c r="E74" s="39"/>
      <c r="F74" s="39"/>
      <c r="G74" s="39"/>
      <c r="H74" s="39"/>
      <c r="I74" s="39"/>
      <c r="J74" s="39"/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PS04 - Ucelené konstrukce</v>
      </c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>OŘ Ústí nad Labem</v>
      </c>
      <c r="G77" s="39"/>
      <c r="H77" s="39"/>
      <c r="I77" s="31" t="s">
        <v>23</v>
      </c>
      <c r="J77" s="71" t="str">
        <f>IF(J12="","",J12)</f>
        <v>21. 2. 2025</v>
      </c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Správa železnic, státní organizace</v>
      </c>
      <c r="G79" s="39"/>
      <c r="H79" s="39"/>
      <c r="I79" s="31" t="s">
        <v>33</v>
      </c>
      <c r="J79" s="35" t="str">
        <f>E21</f>
        <v xml:space="preserve"> </v>
      </c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25.65" customHeight="1">
      <c r="A80" s="37"/>
      <c r="B80" s="38"/>
      <c r="C80" s="31" t="s">
        <v>31</v>
      </c>
      <c r="D80" s="39"/>
      <c r="E80" s="39"/>
      <c r="F80" s="26" t="str">
        <f>IF(E18="","",E18)</f>
        <v>Vyplň údaj</v>
      </c>
      <c r="G80" s="39"/>
      <c r="H80" s="39"/>
      <c r="I80" s="31" t="s">
        <v>35</v>
      </c>
      <c r="J80" s="35" t="str">
        <f>E24</f>
        <v>Správa železnic, státní organizace</v>
      </c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2"/>
      <c r="B82" s="173"/>
      <c r="C82" s="174" t="s">
        <v>96</v>
      </c>
      <c r="D82" s="175" t="s">
        <v>57</v>
      </c>
      <c r="E82" s="175" t="s">
        <v>53</v>
      </c>
      <c r="F82" s="175" t="s">
        <v>54</v>
      </c>
      <c r="G82" s="175" t="s">
        <v>97</v>
      </c>
      <c r="H82" s="175" t="s">
        <v>98</v>
      </c>
      <c r="I82" s="175" t="s">
        <v>99</v>
      </c>
      <c r="J82" s="175" t="s">
        <v>89</v>
      </c>
      <c r="K82" s="176" t="s">
        <v>100</v>
      </c>
      <c r="L82" s="177"/>
      <c r="M82" s="91" t="s">
        <v>19</v>
      </c>
      <c r="N82" s="92" t="s">
        <v>42</v>
      </c>
      <c r="O82" s="92" t="s">
        <v>101</v>
      </c>
      <c r="P82" s="92" t="s">
        <v>102</v>
      </c>
      <c r="Q82" s="92" t="s">
        <v>103</v>
      </c>
      <c r="R82" s="92" t="s">
        <v>104</v>
      </c>
      <c r="S82" s="92" t="s">
        <v>105</v>
      </c>
      <c r="T82" s="92" t="s">
        <v>106</v>
      </c>
      <c r="U82" s="93" t="s">
        <v>107</v>
      </c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="2" customFormat="1" ht="22.8" customHeight="1">
      <c r="A83" s="37"/>
      <c r="B83" s="38"/>
      <c r="C83" s="98" t="s">
        <v>108</v>
      </c>
      <c r="D83" s="39"/>
      <c r="E83" s="39"/>
      <c r="F83" s="39"/>
      <c r="G83" s="39"/>
      <c r="H83" s="39"/>
      <c r="I83" s="39"/>
      <c r="J83" s="178">
        <f>BK83</f>
        <v>0</v>
      </c>
      <c r="K83" s="39"/>
      <c r="L83" s="43"/>
      <c r="M83" s="94"/>
      <c r="N83" s="179"/>
      <c r="O83" s="95"/>
      <c r="P83" s="180">
        <f>P84+P308</f>
        <v>0</v>
      </c>
      <c r="Q83" s="95"/>
      <c r="R83" s="180">
        <f>R84+R308</f>
        <v>8.4410799999999995</v>
      </c>
      <c r="S83" s="95"/>
      <c r="T83" s="180">
        <f>T84+T308</f>
        <v>0.064000000000000001</v>
      </c>
      <c r="U83" s="96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71</v>
      </c>
      <c r="AU83" s="16" t="s">
        <v>90</v>
      </c>
      <c r="BK83" s="181">
        <f>BK84+BK308</f>
        <v>0</v>
      </c>
    </row>
    <row r="84" s="12" customFormat="1" ht="25.92" customHeight="1">
      <c r="A84" s="12"/>
      <c r="B84" s="182"/>
      <c r="C84" s="183"/>
      <c r="D84" s="184" t="s">
        <v>71</v>
      </c>
      <c r="E84" s="185" t="s">
        <v>109</v>
      </c>
      <c r="F84" s="185" t="s">
        <v>110</v>
      </c>
      <c r="G84" s="183"/>
      <c r="H84" s="183"/>
      <c r="I84" s="186"/>
      <c r="J84" s="187">
        <f>BK84</f>
        <v>0</v>
      </c>
      <c r="K84" s="183"/>
      <c r="L84" s="188"/>
      <c r="M84" s="189"/>
      <c r="N84" s="190"/>
      <c r="O84" s="190"/>
      <c r="P84" s="191">
        <f>P85</f>
        <v>0</v>
      </c>
      <c r="Q84" s="190"/>
      <c r="R84" s="191">
        <f>R85</f>
        <v>4.8590599999999986</v>
      </c>
      <c r="S84" s="190"/>
      <c r="T84" s="191">
        <f>T85</f>
        <v>0.064000000000000001</v>
      </c>
      <c r="U84" s="19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3" t="s">
        <v>82</v>
      </c>
      <c r="AT84" s="194" t="s">
        <v>71</v>
      </c>
      <c r="AU84" s="194" t="s">
        <v>72</v>
      </c>
      <c r="AY84" s="193" t="s">
        <v>111</v>
      </c>
      <c r="BK84" s="195">
        <f>BK85</f>
        <v>0</v>
      </c>
    </row>
    <row r="85" s="12" customFormat="1" ht="22.8" customHeight="1">
      <c r="A85" s="12"/>
      <c r="B85" s="182"/>
      <c r="C85" s="183"/>
      <c r="D85" s="184" t="s">
        <v>71</v>
      </c>
      <c r="E85" s="196" t="s">
        <v>112</v>
      </c>
      <c r="F85" s="196" t="s">
        <v>113</v>
      </c>
      <c r="G85" s="183"/>
      <c r="H85" s="183"/>
      <c r="I85" s="186"/>
      <c r="J85" s="197">
        <f>BK85</f>
        <v>0</v>
      </c>
      <c r="K85" s="183"/>
      <c r="L85" s="188"/>
      <c r="M85" s="189"/>
      <c r="N85" s="190"/>
      <c r="O85" s="190"/>
      <c r="P85" s="191">
        <f>SUM(P86:P307)</f>
        <v>0</v>
      </c>
      <c r="Q85" s="190"/>
      <c r="R85" s="191">
        <f>SUM(R86:R307)</f>
        <v>4.8590599999999986</v>
      </c>
      <c r="S85" s="190"/>
      <c r="T85" s="191">
        <f>SUM(T86:T307)</f>
        <v>0.064000000000000001</v>
      </c>
      <c r="U85" s="19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3" t="s">
        <v>82</v>
      </c>
      <c r="AT85" s="194" t="s">
        <v>71</v>
      </c>
      <c r="AU85" s="194" t="s">
        <v>80</v>
      </c>
      <c r="AY85" s="193" t="s">
        <v>111</v>
      </c>
      <c r="BK85" s="195">
        <f>SUM(BK86:BK307)</f>
        <v>0</v>
      </c>
    </row>
    <row r="86" s="2" customFormat="1" ht="16.5" customHeight="1">
      <c r="A86" s="37"/>
      <c r="B86" s="38"/>
      <c r="C86" s="198" t="s">
        <v>80</v>
      </c>
      <c r="D86" s="198" t="s">
        <v>114</v>
      </c>
      <c r="E86" s="199" t="s">
        <v>115</v>
      </c>
      <c r="F86" s="200" t="s">
        <v>116</v>
      </c>
      <c r="G86" s="201" t="s">
        <v>117</v>
      </c>
      <c r="H86" s="202">
        <v>1</v>
      </c>
      <c r="I86" s="203"/>
      <c r="J86" s="204">
        <f>ROUND(I86*H86,2)</f>
        <v>0</v>
      </c>
      <c r="K86" s="200" t="s">
        <v>118</v>
      </c>
      <c r="L86" s="43"/>
      <c r="M86" s="205" t="s">
        <v>19</v>
      </c>
      <c r="N86" s="206" t="s">
        <v>43</v>
      </c>
      <c r="O86" s="83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7">
        <f>S86*H86</f>
        <v>0</v>
      </c>
      <c r="U86" s="208" t="s">
        <v>19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9" t="s">
        <v>119</v>
      </c>
      <c r="AT86" s="209" t="s">
        <v>114</v>
      </c>
      <c r="AU86" s="209" t="s">
        <v>82</v>
      </c>
      <c r="AY86" s="16" t="s">
        <v>111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6" t="s">
        <v>80</v>
      </c>
      <c r="BK86" s="210">
        <f>ROUND(I86*H86,2)</f>
        <v>0</v>
      </c>
      <c r="BL86" s="16" t="s">
        <v>119</v>
      </c>
      <c r="BM86" s="209" t="s">
        <v>120</v>
      </c>
    </row>
    <row r="87" s="2" customFormat="1">
      <c r="A87" s="37"/>
      <c r="B87" s="38"/>
      <c r="C87" s="39"/>
      <c r="D87" s="211" t="s">
        <v>121</v>
      </c>
      <c r="E87" s="39"/>
      <c r="F87" s="212" t="s">
        <v>122</v>
      </c>
      <c r="G87" s="39"/>
      <c r="H87" s="39"/>
      <c r="I87" s="213"/>
      <c r="J87" s="39"/>
      <c r="K87" s="39"/>
      <c r="L87" s="43"/>
      <c r="M87" s="214"/>
      <c r="N87" s="215"/>
      <c r="O87" s="83"/>
      <c r="P87" s="83"/>
      <c r="Q87" s="83"/>
      <c r="R87" s="83"/>
      <c r="S87" s="83"/>
      <c r="T87" s="83"/>
      <c r="U87" s="84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121</v>
      </c>
      <c r="AU87" s="16" t="s">
        <v>82</v>
      </c>
    </row>
    <row r="88" s="2" customFormat="1">
      <c r="A88" s="37"/>
      <c r="B88" s="38"/>
      <c r="C88" s="39"/>
      <c r="D88" s="216" t="s">
        <v>123</v>
      </c>
      <c r="E88" s="39"/>
      <c r="F88" s="217" t="s">
        <v>124</v>
      </c>
      <c r="G88" s="39"/>
      <c r="H88" s="39"/>
      <c r="I88" s="213"/>
      <c r="J88" s="39"/>
      <c r="K88" s="39"/>
      <c r="L88" s="43"/>
      <c r="M88" s="214"/>
      <c r="N88" s="215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123</v>
      </c>
      <c r="AU88" s="16" t="s">
        <v>82</v>
      </c>
    </row>
    <row r="89" s="2" customFormat="1" ht="24.15" customHeight="1">
      <c r="A89" s="37"/>
      <c r="B89" s="38"/>
      <c r="C89" s="218" t="s">
        <v>82</v>
      </c>
      <c r="D89" s="218" t="s">
        <v>125</v>
      </c>
      <c r="E89" s="219" t="s">
        <v>126</v>
      </c>
      <c r="F89" s="220" t="s">
        <v>127</v>
      </c>
      <c r="G89" s="221" t="s">
        <v>117</v>
      </c>
      <c r="H89" s="222">
        <v>1</v>
      </c>
      <c r="I89" s="223"/>
      <c r="J89" s="224">
        <f>ROUND(I89*H89,2)</f>
        <v>0</v>
      </c>
      <c r="K89" s="220" t="s">
        <v>118</v>
      </c>
      <c r="L89" s="225"/>
      <c r="M89" s="226" t="s">
        <v>19</v>
      </c>
      <c r="N89" s="227" t="s">
        <v>43</v>
      </c>
      <c r="O89" s="83"/>
      <c r="P89" s="207">
        <f>O89*H89</f>
        <v>0</v>
      </c>
      <c r="Q89" s="207">
        <v>0.11</v>
      </c>
      <c r="R89" s="207">
        <f>Q89*H89</f>
        <v>0.11</v>
      </c>
      <c r="S89" s="207">
        <v>0</v>
      </c>
      <c r="T89" s="207">
        <f>S89*H89</f>
        <v>0</v>
      </c>
      <c r="U89" s="208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9" t="s">
        <v>128</v>
      </c>
      <c r="AT89" s="209" t="s">
        <v>125</v>
      </c>
      <c r="AU89" s="209" t="s">
        <v>82</v>
      </c>
      <c r="AY89" s="16" t="s">
        <v>111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6" t="s">
        <v>80</v>
      </c>
      <c r="BK89" s="210">
        <f>ROUND(I89*H89,2)</f>
        <v>0</v>
      </c>
      <c r="BL89" s="16" t="s">
        <v>119</v>
      </c>
      <c r="BM89" s="209" t="s">
        <v>129</v>
      </c>
    </row>
    <row r="90" s="2" customFormat="1">
      <c r="A90" s="37"/>
      <c r="B90" s="38"/>
      <c r="C90" s="39"/>
      <c r="D90" s="211" t="s">
        <v>121</v>
      </c>
      <c r="E90" s="39"/>
      <c r="F90" s="212" t="s">
        <v>127</v>
      </c>
      <c r="G90" s="39"/>
      <c r="H90" s="39"/>
      <c r="I90" s="213"/>
      <c r="J90" s="39"/>
      <c r="K90" s="39"/>
      <c r="L90" s="43"/>
      <c r="M90" s="214"/>
      <c r="N90" s="215"/>
      <c r="O90" s="83"/>
      <c r="P90" s="83"/>
      <c r="Q90" s="83"/>
      <c r="R90" s="83"/>
      <c r="S90" s="83"/>
      <c r="T90" s="83"/>
      <c r="U90" s="84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121</v>
      </c>
      <c r="AU90" s="16" t="s">
        <v>82</v>
      </c>
    </row>
    <row r="91" s="2" customFormat="1" ht="16.5" customHeight="1">
      <c r="A91" s="37"/>
      <c r="B91" s="38"/>
      <c r="C91" s="198" t="s">
        <v>130</v>
      </c>
      <c r="D91" s="198" t="s">
        <v>114</v>
      </c>
      <c r="E91" s="199" t="s">
        <v>131</v>
      </c>
      <c r="F91" s="200" t="s">
        <v>132</v>
      </c>
      <c r="G91" s="201" t="s">
        <v>117</v>
      </c>
      <c r="H91" s="202">
        <v>5</v>
      </c>
      <c r="I91" s="203"/>
      <c r="J91" s="204">
        <f>ROUND(I91*H91,2)</f>
        <v>0</v>
      </c>
      <c r="K91" s="200" t="s">
        <v>118</v>
      </c>
      <c r="L91" s="43"/>
      <c r="M91" s="205" t="s">
        <v>19</v>
      </c>
      <c r="N91" s="206" t="s">
        <v>43</v>
      </c>
      <c r="O91" s="83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7">
        <f>S91*H91</f>
        <v>0</v>
      </c>
      <c r="U91" s="208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9" t="s">
        <v>119</v>
      </c>
      <c r="AT91" s="209" t="s">
        <v>114</v>
      </c>
      <c r="AU91" s="209" t="s">
        <v>82</v>
      </c>
      <c r="AY91" s="16" t="s">
        <v>111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6" t="s">
        <v>80</v>
      </c>
      <c r="BK91" s="210">
        <f>ROUND(I91*H91,2)</f>
        <v>0</v>
      </c>
      <c r="BL91" s="16" t="s">
        <v>119</v>
      </c>
      <c r="BM91" s="209" t="s">
        <v>133</v>
      </c>
    </row>
    <row r="92" s="2" customFormat="1">
      <c r="A92" s="37"/>
      <c r="B92" s="38"/>
      <c r="C92" s="39"/>
      <c r="D92" s="211" t="s">
        <v>121</v>
      </c>
      <c r="E92" s="39"/>
      <c r="F92" s="212" t="s">
        <v>134</v>
      </c>
      <c r="G92" s="39"/>
      <c r="H92" s="39"/>
      <c r="I92" s="213"/>
      <c r="J92" s="39"/>
      <c r="K92" s="39"/>
      <c r="L92" s="43"/>
      <c r="M92" s="214"/>
      <c r="N92" s="215"/>
      <c r="O92" s="83"/>
      <c r="P92" s="83"/>
      <c r="Q92" s="83"/>
      <c r="R92" s="83"/>
      <c r="S92" s="83"/>
      <c r="T92" s="83"/>
      <c r="U92" s="8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121</v>
      </c>
      <c r="AU92" s="16" t="s">
        <v>82</v>
      </c>
    </row>
    <row r="93" s="2" customFormat="1">
      <c r="A93" s="37"/>
      <c r="B93" s="38"/>
      <c r="C93" s="39"/>
      <c r="D93" s="216" t="s">
        <v>123</v>
      </c>
      <c r="E93" s="39"/>
      <c r="F93" s="217" t="s">
        <v>135</v>
      </c>
      <c r="G93" s="39"/>
      <c r="H93" s="39"/>
      <c r="I93" s="213"/>
      <c r="J93" s="39"/>
      <c r="K93" s="39"/>
      <c r="L93" s="43"/>
      <c r="M93" s="214"/>
      <c r="N93" s="215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123</v>
      </c>
      <c r="AU93" s="16" t="s">
        <v>82</v>
      </c>
    </row>
    <row r="94" s="2" customFormat="1" ht="24.15" customHeight="1">
      <c r="A94" s="37"/>
      <c r="B94" s="38"/>
      <c r="C94" s="218" t="s">
        <v>136</v>
      </c>
      <c r="D94" s="218" t="s">
        <v>125</v>
      </c>
      <c r="E94" s="219" t="s">
        <v>137</v>
      </c>
      <c r="F94" s="220" t="s">
        <v>138</v>
      </c>
      <c r="G94" s="221" t="s">
        <v>117</v>
      </c>
      <c r="H94" s="222">
        <v>1</v>
      </c>
      <c r="I94" s="223"/>
      <c r="J94" s="224">
        <f>ROUND(I94*H94,2)</f>
        <v>0</v>
      </c>
      <c r="K94" s="220" t="s">
        <v>118</v>
      </c>
      <c r="L94" s="225"/>
      <c r="M94" s="226" t="s">
        <v>19</v>
      </c>
      <c r="N94" s="227" t="s">
        <v>43</v>
      </c>
      <c r="O94" s="83"/>
      <c r="P94" s="207">
        <f>O94*H94</f>
        <v>0</v>
      </c>
      <c r="Q94" s="207">
        <v>0.23999999999999999</v>
      </c>
      <c r="R94" s="207">
        <f>Q94*H94</f>
        <v>0.23999999999999999</v>
      </c>
      <c r="S94" s="207">
        <v>0</v>
      </c>
      <c r="T94" s="207">
        <f>S94*H94</f>
        <v>0</v>
      </c>
      <c r="U94" s="208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9" t="s">
        <v>128</v>
      </c>
      <c r="AT94" s="209" t="s">
        <v>125</v>
      </c>
      <c r="AU94" s="209" t="s">
        <v>82</v>
      </c>
      <c r="AY94" s="16" t="s">
        <v>111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6" t="s">
        <v>80</v>
      </c>
      <c r="BK94" s="210">
        <f>ROUND(I94*H94,2)</f>
        <v>0</v>
      </c>
      <c r="BL94" s="16" t="s">
        <v>119</v>
      </c>
      <c r="BM94" s="209" t="s">
        <v>139</v>
      </c>
    </row>
    <row r="95" s="2" customFormat="1">
      <c r="A95" s="37"/>
      <c r="B95" s="38"/>
      <c r="C95" s="39"/>
      <c r="D95" s="211" t="s">
        <v>121</v>
      </c>
      <c r="E95" s="39"/>
      <c r="F95" s="212" t="s">
        <v>138</v>
      </c>
      <c r="G95" s="39"/>
      <c r="H95" s="39"/>
      <c r="I95" s="213"/>
      <c r="J95" s="39"/>
      <c r="K95" s="39"/>
      <c r="L95" s="43"/>
      <c r="M95" s="214"/>
      <c r="N95" s="215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121</v>
      </c>
      <c r="AU95" s="16" t="s">
        <v>82</v>
      </c>
    </row>
    <row r="96" s="2" customFormat="1" ht="21.75" customHeight="1">
      <c r="A96" s="37"/>
      <c r="B96" s="38"/>
      <c r="C96" s="218" t="s">
        <v>140</v>
      </c>
      <c r="D96" s="218" t="s">
        <v>125</v>
      </c>
      <c r="E96" s="219" t="s">
        <v>141</v>
      </c>
      <c r="F96" s="220" t="s">
        <v>142</v>
      </c>
      <c r="G96" s="221" t="s">
        <v>117</v>
      </c>
      <c r="H96" s="222">
        <v>1</v>
      </c>
      <c r="I96" s="223"/>
      <c r="J96" s="224">
        <f>ROUND(I96*H96,2)</f>
        <v>0</v>
      </c>
      <c r="K96" s="220" t="s">
        <v>118</v>
      </c>
      <c r="L96" s="225"/>
      <c r="M96" s="226" t="s">
        <v>19</v>
      </c>
      <c r="N96" s="227" t="s">
        <v>43</v>
      </c>
      <c r="O96" s="83"/>
      <c r="P96" s="207">
        <f>O96*H96</f>
        <v>0</v>
      </c>
      <c r="Q96" s="207">
        <v>0.23999999999999999</v>
      </c>
      <c r="R96" s="207">
        <f>Q96*H96</f>
        <v>0.23999999999999999</v>
      </c>
      <c r="S96" s="207">
        <v>0</v>
      </c>
      <c r="T96" s="207">
        <f>S96*H96</f>
        <v>0</v>
      </c>
      <c r="U96" s="208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9" t="s">
        <v>128</v>
      </c>
      <c r="AT96" s="209" t="s">
        <v>125</v>
      </c>
      <c r="AU96" s="209" t="s">
        <v>82</v>
      </c>
      <c r="AY96" s="16" t="s">
        <v>111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6" t="s">
        <v>80</v>
      </c>
      <c r="BK96" s="210">
        <f>ROUND(I96*H96,2)</f>
        <v>0</v>
      </c>
      <c r="BL96" s="16" t="s">
        <v>119</v>
      </c>
      <c r="BM96" s="209" t="s">
        <v>143</v>
      </c>
    </row>
    <row r="97" s="2" customFormat="1">
      <c r="A97" s="37"/>
      <c r="B97" s="38"/>
      <c r="C97" s="39"/>
      <c r="D97" s="211" t="s">
        <v>121</v>
      </c>
      <c r="E97" s="39"/>
      <c r="F97" s="212" t="s">
        <v>142</v>
      </c>
      <c r="G97" s="39"/>
      <c r="H97" s="39"/>
      <c r="I97" s="213"/>
      <c r="J97" s="39"/>
      <c r="K97" s="39"/>
      <c r="L97" s="43"/>
      <c r="M97" s="214"/>
      <c r="N97" s="215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121</v>
      </c>
      <c r="AU97" s="16" t="s">
        <v>82</v>
      </c>
    </row>
    <row r="98" s="2" customFormat="1" ht="24.15" customHeight="1">
      <c r="A98" s="37"/>
      <c r="B98" s="38"/>
      <c r="C98" s="218" t="s">
        <v>144</v>
      </c>
      <c r="D98" s="218" t="s">
        <v>125</v>
      </c>
      <c r="E98" s="219" t="s">
        <v>145</v>
      </c>
      <c r="F98" s="220" t="s">
        <v>146</v>
      </c>
      <c r="G98" s="221" t="s">
        <v>117</v>
      </c>
      <c r="H98" s="222">
        <v>1</v>
      </c>
      <c r="I98" s="223"/>
      <c r="J98" s="224">
        <f>ROUND(I98*H98,2)</f>
        <v>0</v>
      </c>
      <c r="K98" s="220" t="s">
        <v>118</v>
      </c>
      <c r="L98" s="225"/>
      <c r="M98" s="226" t="s">
        <v>19</v>
      </c>
      <c r="N98" s="227" t="s">
        <v>43</v>
      </c>
      <c r="O98" s="83"/>
      <c r="P98" s="207">
        <f>O98*H98</f>
        <v>0</v>
      </c>
      <c r="Q98" s="207">
        <v>0.17999999999999999</v>
      </c>
      <c r="R98" s="207">
        <f>Q98*H98</f>
        <v>0.17999999999999999</v>
      </c>
      <c r="S98" s="207">
        <v>0</v>
      </c>
      <c r="T98" s="207">
        <f>S98*H98</f>
        <v>0</v>
      </c>
      <c r="U98" s="208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9" t="s">
        <v>128</v>
      </c>
      <c r="AT98" s="209" t="s">
        <v>125</v>
      </c>
      <c r="AU98" s="209" t="s">
        <v>82</v>
      </c>
      <c r="AY98" s="16" t="s">
        <v>111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6" t="s">
        <v>80</v>
      </c>
      <c r="BK98" s="210">
        <f>ROUND(I98*H98,2)</f>
        <v>0</v>
      </c>
      <c r="BL98" s="16" t="s">
        <v>119</v>
      </c>
      <c r="BM98" s="209" t="s">
        <v>147</v>
      </c>
    </row>
    <row r="99" s="2" customFormat="1">
      <c r="A99" s="37"/>
      <c r="B99" s="38"/>
      <c r="C99" s="39"/>
      <c r="D99" s="211" t="s">
        <v>121</v>
      </c>
      <c r="E99" s="39"/>
      <c r="F99" s="212" t="s">
        <v>146</v>
      </c>
      <c r="G99" s="39"/>
      <c r="H99" s="39"/>
      <c r="I99" s="213"/>
      <c r="J99" s="39"/>
      <c r="K99" s="39"/>
      <c r="L99" s="43"/>
      <c r="M99" s="214"/>
      <c r="N99" s="215"/>
      <c r="O99" s="83"/>
      <c r="P99" s="83"/>
      <c r="Q99" s="83"/>
      <c r="R99" s="83"/>
      <c r="S99" s="83"/>
      <c r="T99" s="83"/>
      <c r="U99" s="84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121</v>
      </c>
      <c r="AU99" s="16" t="s">
        <v>82</v>
      </c>
    </row>
    <row r="100" s="2" customFormat="1" ht="24.15" customHeight="1">
      <c r="A100" s="37"/>
      <c r="B100" s="38"/>
      <c r="C100" s="218" t="s">
        <v>148</v>
      </c>
      <c r="D100" s="218" t="s">
        <v>125</v>
      </c>
      <c r="E100" s="219" t="s">
        <v>149</v>
      </c>
      <c r="F100" s="220" t="s">
        <v>150</v>
      </c>
      <c r="G100" s="221" t="s">
        <v>117</v>
      </c>
      <c r="H100" s="222">
        <v>2</v>
      </c>
      <c r="I100" s="223"/>
      <c r="J100" s="224">
        <f>ROUND(I100*H100,2)</f>
        <v>0</v>
      </c>
      <c r="K100" s="220" t="s">
        <v>118</v>
      </c>
      <c r="L100" s="225"/>
      <c r="M100" s="226" t="s">
        <v>19</v>
      </c>
      <c r="N100" s="227" t="s">
        <v>43</v>
      </c>
      <c r="O100" s="83"/>
      <c r="P100" s="207">
        <f>O100*H100</f>
        <v>0</v>
      </c>
      <c r="Q100" s="207">
        <v>0.17999999999999999</v>
      </c>
      <c r="R100" s="207">
        <f>Q100*H100</f>
        <v>0.35999999999999999</v>
      </c>
      <c r="S100" s="207">
        <v>0</v>
      </c>
      <c r="T100" s="207">
        <f>S100*H100</f>
        <v>0</v>
      </c>
      <c r="U100" s="208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9" t="s">
        <v>128</v>
      </c>
      <c r="AT100" s="209" t="s">
        <v>125</v>
      </c>
      <c r="AU100" s="209" t="s">
        <v>82</v>
      </c>
      <c r="AY100" s="16" t="s">
        <v>111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6" t="s">
        <v>80</v>
      </c>
      <c r="BK100" s="210">
        <f>ROUND(I100*H100,2)</f>
        <v>0</v>
      </c>
      <c r="BL100" s="16" t="s">
        <v>119</v>
      </c>
      <c r="BM100" s="209" t="s">
        <v>151</v>
      </c>
    </row>
    <row r="101" s="2" customFormat="1">
      <c r="A101" s="37"/>
      <c r="B101" s="38"/>
      <c r="C101" s="39"/>
      <c r="D101" s="211" t="s">
        <v>121</v>
      </c>
      <c r="E101" s="39"/>
      <c r="F101" s="212" t="s">
        <v>150</v>
      </c>
      <c r="G101" s="39"/>
      <c r="H101" s="39"/>
      <c r="I101" s="213"/>
      <c r="J101" s="39"/>
      <c r="K101" s="39"/>
      <c r="L101" s="43"/>
      <c r="M101" s="214"/>
      <c r="N101" s="215"/>
      <c r="O101" s="83"/>
      <c r="P101" s="83"/>
      <c r="Q101" s="83"/>
      <c r="R101" s="83"/>
      <c r="S101" s="83"/>
      <c r="T101" s="83"/>
      <c r="U101" s="84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121</v>
      </c>
      <c r="AU101" s="16" t="s">
        <v>82</v>
      </c>
    </row>
    <row r="102" s="2" customFormat="1" ht="16.5" customHeight="1">
      <c r="A102" s="37"/>
      <c r="B102" s="38"/>
      <c r="C102" s="198" t="s">
        <v>152</v>
      </c>
      <c r="D102" s="198" t="s">
        <v>114</v>
      </c>
      <c r="E102" s="199" t="s">
        <v>153</v>
      </c>
      <c r="F102" s="200" t="s">
        <v>154</v>
      </c>
      <c r="G102" s="201" t="s">
        <v>117</v>
      </c>
      <c r="H102" s="202">
        <v>4</v>
      </c>
      <c r="I102" s="203"/>
      <c r="J102" s="204">
        <f>ROUND(I102*H102,2)</f>
        <v>0</v>
      </c>
      <c r="K102" s="200" t="s">
        <v>118</v>
      </c>
      <c r="L102" s="43"/>
      <c r="M102" s="205" t="s">
        <v>19</v>
      </c>
      <c r="N102" s="206" t="s">
        <v>43</v>
      </c>
      <c r="O102" s="83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7">
        <f>S102*H102</f>
        <v>0</v>
      </c>
      <c r="U102" s="208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9" t="s">
        <v>119</v>
      </c>
      <c r="AT102" s="209" t="s">
        <v>114</v>
      </c>
      <c r="AU102" s="209" t="s">
        <v>82</v>
      </c>
      <c r="AY102" s="16" t="s">
        <v>111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6" t="s">
        <v>80</v>
      </c>
      <c r="BK102" s="210">
        <f>ROUND(I102*H102,2)</f>
        <v>0</v>
      </c>
      <c r="BL102" s="16" t="s">
        <v>119</v>
      </c>
      <c r="BM102" s="209" t="s">
        <v>155</v>
      </c>
    </row>
    <row r="103" s="2" customFormat="1">
      <c r="A103" s="37"/>
      <c r="B103" s="38"/>
      <c r="C103" s="39"/>
      <c r="D103" s="211" t="s">
        <v>121</v>
      </c>
      <c r="E103" s="39"/>
      <c r="F103" s="212" t="s">
        <v>156</v>
      </c>
      <c r="G103" s="39"/>
      <c r="H103" s="39"/>
      <c r="I103" s="213"/>
      <c r="J103" s="39"/>
      <c r="K103" s="39"/>
      <c r="L103" s="43"/>
      <c r="M103" s="214"/>
      <c r="N103" s="215"/>
      <c r="O103" s="83"/>
      <c r="P103" s="83"/>
      <c r="Q103" s="83"/>
      <c r="R103" s="83"/>
      <c r="S103" s="83"/>
      <c r="T103" s="83"/>
      <c r="U103" s="84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121</v>
      </c>
      <c r="AU103" s="16" t="s">
        <v>82</v>
      </c>
    </row>
    <row r="104" s="2" customFormat="1">
      <c r="A104" s="37"/>
      <c r="B104" s="38"/>
      <c r="C104" s="39"/>
      <c r="D104" s="216" t="s">
        <v>123</v>
      </c>
      <c r="E104" s="39"/>
      <c r="F104" s="217" t="s">
        <v>157</v>
      </c>
      <c r="G104" s="39"/>
      <c r="H104" s="39"/>
      <c r="I104" s="213"/>
      <c r="J104" s="39"/>
      <c r="K104" s="39"/>
      <c r="L104" s="43"/>
      <c r="M104" s="214"/>
      <c r="N104" s="215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123</v>
      </c>
      <c r="AU104" s="16" t="s">
        <v>82</v>
      </c>
    </row>
    <row r="105" s="2" customFormat="1" ht="24.15" customHeight="1">
      <c r="A105" s="37"/>
      <c r="B105" s="38"/>
      <c r="C105" s="218" t="s">
        <v>158</v>
      </c>
      <c r="D105" s="218" t="s">
        <v>125</v>
      </c>
      <c r="E105" s="219" t="s">
        <v>159</v>
      </c>
      <c r="F105" s="220" t="s">
        <v>160</v>
      </c>
      <c r="G105" s="221" t="s">
        <v>117</v>
      </c>
      <c r="H105" s="222">
        <v>1</v>
      </c>
      <c r="I105" s="223"/>
      <c r="J105" s="224">
        <f>ROUND(I105*H105,2)</f>
        <v>0</v>
      </c>
      <c r="K105" s="220" t="s">
        <v>118</v>
      </c>
      <c r="L105" s="225"/>
      <c r="M105" s="226" t="s">
        <v>19</v>
      </c>
      <c r="N105" s="227" t="s">
        <v>43</v>
      </c>
      <c r="O105" s="83"/>
      <c r="P105" s="207">
        <f>O105*H105</f>
        <v>0</v>
      </c>
      <c r="Q105" s="207">
        <v>0.23999999999999999</v>
      </c>
      <c r="R105" s="207">
        <f>Q105*H105</f>
        <v>0.23999999999999999</v>
      </c>
      <c r="S105" s="207">
        <v>0</v>
      </c>
      <c r="T105" s="207">
        <f>S105*H105</f>
        <v>0</v>
      </c>
      <c r="U105" s="208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9" t="s">
        <v>128</v>
      </c>
      <c r="AT105" s="209" t="s">
        <v>125</v>
      </c>
      <c r="AU105" s="209" t="s">
        <v>82</v>
      </c>
      <c r="AY105" s="16" t="s">
        <v>111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6" t="s">
        <v>80</v>
      </c>
      <c r="BK105" s="210">
        <f>ROUND(I105*H105,2)</f>
        <v>0</v>
      </c>
      <c r="BL105" s="16" t="s">
        <v>119</v>
      </c>
      <c r="BM105" s="209" t="s">
        <v>161</v>
      </c>
    </row>
    <row r="106" s="2" customFormat="1">
      <c r="A106" s="37"/>
      <c r="B106" s="38"/>
      <c r="C106" s="39"/>
      <c r="D106" s="211" t="s">
        <v>121</v>
      </c>
      <c r="E106" s="39"/>
      <c r="F106" s="212" t="s">
        <v>160</v>
      </c>
      <c r="G106" s="39"/>
      <c r="H106" s="39"/>
      <c r="I106" s="213"/>
      <c r="J106" s="39"/>
      <c r="K106" s="39"/>
      <c r="L106" s="43"/>
      <c r="M106" s="214"/>
      <c r="N106" s="215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121</v>
      </c>
      <c r="AU106" s="16" t="s">
        <v>82</v>
      </c>
    </row>
    <row r="107" s="2" customFormat="1" ht="21.75" customHeight="1">
      <c r="A107" s="37"/>
      <c r="B107" s="38"/>
      <c r="C107" s="218" t="s">
        <v>162</v>
      </c>
      <c r="D107" s="218" t="s">
        <v>125</v>
      </c>
      <c r="E107" s="219" t="s">
        <v>163</v>
      </c>
      <c r="F107" s="220" t="s">
        <v>164</v>
      </c>
      <c r="G107" s="221" t="s">
        <v>117</v>
      </c>
      <c r="H107" s="222">
        <v>1</v>
      </c>
      <c r="I107" s="223"/>
      <c r="J107" s="224">
        <f>ROUND(I107*H107,2)</f>
        <v>0</v>
      </c>
      <c r="K107" s="220" t="s">
        <v>118</v>
      </c>
      <c r="L107" s="225"/>
      <c r="M107" s="226" t="s">
        <v>19</v>
      </c>
      <c r="N107" s="227" t="s">
        <v>43</v>
      </c>
      <c r="O107" s="83"/>
      <c r="P107" s="207">
        <f>O107*H107</f>
        <v>0</v>
      </c>
      <c r="Q107" s="207">
        <v>0.23999999999999999</v>
      </c>
      <c r="R107" s="207">
        <f>Q107*H107</f>
        <v>0.23999999999999999</v>
      </c>
      <c r="S107" s="207">
        <v>0</v>
      </c>
      <c r="T107" s="207">
        <f>S107*H107</f>
        <v>0</v>
      </c>
      <c r="U107" s="208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9" t="s">
        <v>128</v>
      </c>
      <c r="AT107" s="209" t="s">
        <v>125</v>
      </c>
      <c r="AU107" s="209" t="s">
        <v>82</v>
      </c>
      <c r="AY107" s="16" t="s">
        <v>111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6" t="s">
        <v>80</v>
      </c>
      <c r="BK107" s="210">
        <f>ROUND(I107*H107,2)</f>
        <v>0</v>
      </c>
      <c r="BL107" s="16" t="s">
        <v>119</v>
      </c>
      <c r="BM107" s="209" t="s">
        <v>165</v>
      </c>
    </row>
    <row r="108" s="2" customFormat="1">
      <c r="A108" s="37"/>
      <c r="B108" s="38"/>
      <c r="C108" s="39"/>
      <c r="D108" s="211" t="s">
        <v>121</v>
      </c>
      <c r="E108" s="39"/>
      <c r="F108" s="212" t="s">
        <v>164</v>
      </c>
      <c r="G108" s="39"/>
      <c r="H108" s="39"/>
      <c r="I108" s="213"/>
      <c r="J108" s="39"/>
      <c r="K108" s="39"/>
      <c r="L108" s="43"/>
      <c r="M108" s="214"/>
      <c r="N108" s="215"/>
      <c r="O108" s="83"/>
      <c r="P108" s="83"/>
      <c r="Q108" s="83"/>
      <c r="R108" s="83"/>
      <c r="S108" s="83"/>
      <c r="T108" s="83"/>
      <c r="U108" s="84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121</v>
      </c>
      <c r="AU108" s="16" t="s">
        <v>82</v>
      </c>
    </row>
    <row r="109" s="2" customFormat="1" ht="24.15" customHeight="1">
      <c r="A109" s="37"/>
      <c r="B109" s="38"/>
      <c r="C109" s="218" t="s">
        <v>166</v>
      </c>
      <c r="D109" s="218" t="s">
        <v>125</v>
      </c>
      <c r="E109" s="219" t="s">
        <v>167</v>
      </c>
      <c r="F109" s="220" t="s">
        <v>168</v>
      </c>
      <c r="G109" s="221" t="s">
        <v>117</v>
      </c>
      <c r="H109" s="222">
        <v>1</v>
      </c>
      <c r="I109" s="223"/>
      <c r="J109" s="224">
        <f>ROUND(I109*H109,2)</f>
        <v>0</v>
      </c>
      <c r="K109" s="220" t="s">
        <v>118</v>
      </c>
      <c r="L109" s="225"/>
      <c r="M109" s="226" t="s">
        <v>19</v>
      </c>
      <c r="N109" s="227" t="s">
        <v>43</v>
      </c>
      <c r="O109" s="83"/>
      <c r="P109" s="207">
        <f>O109*H109</f>
        <v>0</v>
      </c>
      <c r="Q109" s="207">
        <v>0.17999999999999999</v>
      </c>
      <c r="R109" s="207">
        <f>Q109*H109</f>
        <v>0.17999999999999999</v>
      </c>
      <c r="S109" s="207">
        <v>0</v>
      </c>
      <c r="T109" s="207">
        <f>S109*H109</f>
        <v>0</v>
      </c>
      <c r="U109" s="208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9" t="s">
        <v>128</v>
      </c>
      <c r="AT109" s="209" t="s">
        <v>125</v>
      </c>
      <c r="AU109" s="209" t="s">
        <v>82</v>
      </c>
      <c r="AY109" s="16" t="s">
        <v>111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6" t="s">
        <v>80</v>
      </c>
      <c r="BK109" s="210">
        <f>ROUND(I109*H109,2)</f>
        <v>0</v>
      </c>
      <c r="BL109" s="16" t="s">
        <v>119</v>
      </c>
      <c r="BM109" s="209" t="s">
        <v>169</v>
      </c>
    </row>
    <row r="110" s="2" customFormat="1">
      <c r="A110" s="37"/>
      <c r="B110" s="38"/>
      <c r="C110" s="39"/>
      <c r="D110" s="211" t="s">
        <v>121</v>
      </c>
      <c r="E110" s="39"/>
      <c r="F110" s="212" t="s">
        <v>168</v>
      </c>
      <c r="G110" s="39"/>
      <c r="H110" s="39"/>
      <c r="I110" s="213"/>
      <c r="J110" s="39"/>
      <c r="K110" s="39"/>
      <c r="L110" s="43"/>
      <c r="M110" s="214"/>
      <c r="N110" s="215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121</v>
      </c>
      <c r="AU110" s="16" t="s">
        <v>82</v>
      </c>
    </row>
    <row r="111" s="2" customFormat="1" ht="24.15" customHeight="1">
      <c r="A111" s="37"/>
      <c r="B111" s="38"/>
      <c r="C111" s="218" t="s">
        <v>8</v>
      </c>
      <c r="D111" s="218" t="s">
        <v>125</v>
      </c>
      <c r="E111" s="219" t="s">
        <v>170</v>
      </c>
      <c r="F111" s="220" t="s">
        <v>171</v>
      </c>
      <c r="G111" s="221" t="s">
        <v>117</v>
      </c>
      <c r="H111" s="222">
        <v>1</v>
      </c>
      <c r="I111" s="223"/>
      <c r="J111" s="224">
        <f>ROUND(I111*H111,2)</f>
        <v>0</v>
      </c>
      <c r="K111" s="220" t="s">
        <v>118</v>
      </c>
      <c r="L111" s="225"/>
      <c r="M111" s="226" t="s">
        <v>19</v>
      </c>
      <c r="N111" s="227" t="s">
        <v>43</v>
      </c>
      <c r="O111" s="83"/>
      <c r="P111" s="207">
        <f>O111*H111</f>
        <v>0</v>
      </c>
      <c r="Q111" s="207">
        <v>0.17999999999999999</v>
      </c>
      <c r="R111" s="207">
        <f>Q111*H111</f>
        <v>0.17999999999999999</v>
      </c>
      <c r="S111" s="207">
        <v>0</v>
      </c>
      <c r="T111" s="207">
        <f>S111*H111</f>
        <v>0</v>
      </c>
      <c r="U111" s="208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9" t="s">
        <v>128</v>
      </c>
      <c r="AT111" s="209" t="s">
        <v>125</v>
      </c>
      <c r="AU111" s="209" t="s">
        <v>82</v>
      </c>
      <c r="AY111" s="16" t="s">
        <v>111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6" t="s">
        <v>80</v>
      </c>
      <c r="BK111" s="210">
        <f>ROUND(I111*H111,2)</f>
        <v>0</v>
      </c>
      <c r="BL111" s="16" t="s">
        <v>119</v>
      </c>
      <c r="BM111" s="209" t="s">
        <v>172</v>
      </c>
    </row>
    <row r="112" s="2" customFormat="1">
      <c r="A112" s="37"/>
      <c r="B112" s="38"/>
      <c r="C112" s="39"/>
      <c r="D112" s="211" t="s">
        <v>121</v>
      </c>
      <c r="E112" s="39"/>
      <c r="F112" s="212" t="s">
        <v>171</v>
      </c>
      <c r="G112" s="39"/>
      <c r="H112" s="39"/>
      <c r="I112" s="213"/>
      <c r="J112" s="39"/>
      <c r="K112" s="39"/>
      <c r="L112" s="43"/>
      <c r="M112" s="214"/>
      <c r="N112" s="215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121</v>
      </c>
      <c r="AU112" s="16" t="s">
        <v>82</v>
      </c>
    </row>
    <row r="113" s="2" customFormat="1" ht="16.5" customHeight="1">
      <c r="A113" s="37"/>
      <c r="B113" s="38"/>
      <c r="C113" s="198" t="s">
        <v>173</v>
      </c>
      <c r="D113" s="198" t="s">
        <v>114</v>
      </c>
      <c r="E113" s="199" t="s">
        <v>174</v>
      </c>
      <c r="F113" s="200" t="s">
        <v>175</v>
      </c>
      <c r="G113" s="201" t="s">
        <v>117</v>
      </c>
      <c r="H113" s="202">
        <v>1</v>
      </c>
      <c r="I113" s="203"/>
      <c r="J113" s="204">
        <f>ROUND(I113*H113,2)</f>
        <v>0</v>
      </c>
      <c r="K113" s="200" t="s">
        <v>118</v>
      </c>
      <c r="L113" s="43"/>
      <c r="M113" s="205" t="s">
        <v>19</v>
      </c>
      <c r="N113" s="206" t="s">
        <v>43</v>
      </c>
      <c r="O113" s="83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7">
        <f>S113*H113</f>
        <v>0</v>
      </c>
      <c r="U113" s="208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9" t="s">
        <v>119</v>
      </c>
      <c r="AT113" s="209" t="s">
        <v>114</v>
      </c>
      <c r="AU113" s="209" t="s">
        <v>82</v>
      </c>
      <c r="AY113" s="16" t="s">
        <v>111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6" t="s">
        <v>80</v>
      </c>
      <c r="BK113" s="210">
        <f>ROUND(I113*H113,2)</f>
        <v>0</v>
      </c>
      <c r="BL113" s="16" t="s">
        <v>119</v>
      </c>
      <c r="BM113" s="209" t="s">
        <v>176</v>
      </c>
    </row>
    <row r="114" s="2" customFormat="1">
      <c r="A114" s="37"/>
      <c r="B114" s="38"/>
      <c r="C114" s="39"/>
      <c r="D114" s="211" t="s">
        <v>121</v>
      </c>
      <c r="E114" s="39"/>
      <c r="F114" s="212" t="s">
        <v>177</v>
      </c>
      <c r="G114" s="39"/>
      <c r="H114" s="39"/>
      <c r="I114" s="213"/>
      <c r="J114" s="39"/>
      <c r="K114" s="39"/>
      <c r="L114" s="43"/>
      <c r="M114" s="214"/>
      <c r="N114" s="215"/>
      <c r="O114" s="83"/>
      <c r="P114" s="83"/>
      <c r="Q114" s="83"/>
      <c r="R114" s="83"/>
      <c r="S114" s="83"/>
      <c r="T114" s="83"/>
      <c r="U114" s="84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121</v>
      </c>
      <c r="AU114" s="16" t="s">
        <v>82</v>
      </c>
    </row>
    <row r="115" s="2" customFormat="1">
      <c r="A115" s="37"/>
      <c r="B115" s="38"/>
      <c r="C115" s="39"/>
      <c r="D115" s="216" t="s">
        <v>123</v>
      </c>
      <c r="E115" s="39"/>
      <c r="F115" s="217" t="s">
        <v>178</v>
      </c>
      <c r="G115" s="39"/>
      <c r="H115" s="39"/>
      <c r="I115" s="213"/>
      <c r="J115" s="39"/>
      <c r="K115" s="39"/>
      <c r="L115" s="43"/>
      <c r="M115" s="214"/>
      <c r="N115" s="215"/>
      <c r="O115" s="83"/>
      <c r="P115" s="83"/>
      <c r="Q115" s="83"/>
      <c r="R115" s="83"/>
      <c r="S115" s="83"/>
      <c r="T115" s="83"/>
      <c r="U115" s="84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123</v>
      </c>
      <c r="AU115" s="16" t="s">
        <v>82</v>
      </c>
    </row>
    <row r="116" s="2" customFormat="1" ht="16.5" customHeight="1">
      <c r="A116" s="37"/>
      <c r="B116" s="38"/>
      <c r="C116" s="198" t="s">
        <v>179</v>
      </c>
      <c r="D116" s="198" t="s">
        <v>114</v>
      </c>
      <c r="E116" s="199" t="s">
        <v>180</v>
      </c>
      <c r="F116" s="200" t="s">
        <v>181</v>
      </c>
      <c r="G116" s="201" t="s">
        <v>117</v>
      </c>
      <c r="H116" s="202">
        <v>1</v>
      </c>
      <c r="I116" s="203"/>
      <c r="J116" s="204">
        <f>ROUND(I116*H116,2)</f>
        <v>0</v>
      </c>
      <c r="K116" s="200" t="s">
        <v>118</v>
      </c>
      <c r="L116" s="43"/>
      <c r="M116" s="205" t="s">
        <v>19</v>
      </c>
      <c r="N116" s="206" t="s">
        <v>43</v>
      </c>
      <c r="O116" s="83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7">
        <f>S116*H116</f>
        <v>0</v>
      </c>
      <c r="U116" s="208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9" t="s">
        <v>119</v>
      </c>
      <c r="AT116" s="209" t="s">
        <v>114</v>
      </c>
      <c r="AU116" s="209" t="s">
        <v>82</v>
      </c>
      <c r="AY116" s="16" t="s">
        <v>111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6" t="s">
        <v>80</v>
      </c>
      <c r="BK116" s="210">
        <f>ROUND(I116*H116,2)</f>
        <v>0</v>
      </c>
      <c r="BL116" s="16" t="s">
        <v>119</v>
      </c>
      <c r="BM116" s="209" t="s">
        <v>182</v>
      </c>
    </row>
    <row r="117" s="2" customFormat="1">
      <c r="A117" s="37"/>
      <c r="B117" s="38"/>
      <c r="C117" s="39"/>
      <c r="D117" s="211" t="s">
        <v>121</v>
      </c>
      <c r="E117" s="39"/>
      <c r="F117" s="212" t="s">
        <v>183</v>
      </c>
      <c r="G117" s="39"/>
      <c r="H117" s="39"/>
      <c r="I117" s="213"/>
      <c r="J117" s="39"/>
      <c r="K117" s="39"/>
      <c r="L117" s="43"/>
      <c r="M117" s="214"/>
      <c r="N117" s="215"/>
      <c r="O117" s="83"/>
      <c r="P117" s="83"/>
      <c r="Q117" s="83"/>
      <c r="R117" s="83"/>
      <c r="S117" s="83"/>
      <c r="T117" s="83"/>
      <c r="U117" s="84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121</v>
      </c>
      <c r="AU117" s="16" t="s">
        <v>82</v>
      </c>
    </row>
    <row r="118" s="2" customFormat="1">
      <c r="A118" s="37"/>
      <c r="B118" s="38"/>
      <c r="C118" s="39"/>
      <c r="D118" s="216" t="s">
        <v>123</v>
      </c>
      <c r="E118" s="39"/>
      <c r="F118" s="217" t="s">
        <v>184</v>
      </c>
      <c r="G118" s="39"/>
      <c r="H118" s="39"/>
      <c r="I118" s="213"/>
      <c r="J118" s="39"/>
      <c r="K118" s="39"/>
      <c r="L118" s="43"/>
      <c r="M118" s="214"/>
      <c r="N118" s="215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123</v>
      </c>
      <c r="AU118" s="16" t="s">
        <v>82</v>
      </c>
    </row>
    <row r="119" s="2" customFormat="1" ht="16.5" customHeight="1">
      <c r="A119" s="37"/>
      <c r="B119" s="38"/>
      <c r="C119" s="198" t="s">
        <v>185</v>
      </c>
      <c r="D119" s="198" t="s">
        <v>114</v>
      </c>
      <c r="E119" s="199" t="s">
        <v>186</v>
      </c>
      <c r="F119" s="200" t="s">
        <v>187</v>
      </c>
      <c r="G119" s="201" t="s">
        <v>117</v>
      </c>
      <c r="H119" s="202">
        <v>1</v>
      </c>
      <c r="I119" s="203"/>
      <c r="J119" s="204">
        <f>ROUND(I119*H119,2)</f>
        <v>0</v>
      </c>
      <c r="K119" s="200" t="s">
        <v>118</v>
      </c>
      <c r="L119" s="43"/>
      <c r="M119" s="205" t="s">
        <v>19</v>
      </c>
      <c r="N119" s="206" t="s">
        <v>43</v>
      </c>
      <c r="O119" s="83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7">
        <f>S119*H119</f>
        <v>0</v>
      </c>
      <c r="U119" s="208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9" t="s">
        <v>119</v>
      </c>
      <c r="AT119" s="209" t="s">
        <v>114</v>
      </c>
      <c r="AU119" s="209" t="s">
        <v>82</v>
      </c>
      <c r="AY119" s="16" t="s">
        <v>111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6" t="s">
        <v>80</v>
      </c>
      <c r="BK119" s="210">
        <f>ROUND(I119*H119,2)</f>
        <v>0</v>
      </c>
      <c r="BL119" s="16" t="s">
        <v>119</v>
      </c>
      <c r="BM119" s="209" t="s">
        <v>188</v>
      </c>
    </row>
    <row r="120" s="2" customFormat="1">
      <c r="A120" s="37"/>
      <c r="B120" s="38"/>
      <c r="C120" s="39"/>
      <c r="D120" s="211" t="s">
        <v>121</v>
      </c>
      <c r="E120" s="39"/>
      <c r="F120" s="212" t="s">
        <v>189</v>
      </c>
      <c r="G120" s="39"/>
      <c r="H120" s="39"/>
      <c r="I120" s="213"/>
      <c r="J120" s="39"/>
      <c r="K120" s="39"/>
      <c r="L120" s="43"/>
      <c r="M120" s="214"/>
      <c r="N120" s="215"/>
      <c r="O120" s="83"/>
      <c r="P120" s="83"/>
      <c r="Q120" s="83"/>
      <c r="R120" s="83"/>
      <c r="S120" s="83"/>
      <c r="T120" s="83"/>
      <c r="U120" s="84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121</v>
      </c>
      <c r="AU120" s="16" t="s">
        <v>82</v>
      </c>
    </row>
    <row r="121" s="2" customFormat="1">
      <c r="A121" s="37"/>
      <c r="B121" s="38"/>
      <c r="C121" s="39"/>
      <c r="D121" s="216" t="s">
        <v>123</v>
      </c>
      <c r="E121" s="39"/>
      <c r="F121" s="217" t="s">
        <v>190</v>
      </c>
      <c r="G121" s="39"/>
      <c r="H121" s="39"/>
      <c r="I121" s="213"/>
      <c r="J121" s="39"/>
      <c r="K121" s="39"/>
      <c r="L121" s="43"/>
      <c r="M121" s="214"/>
      <c r="N121" s="215"/>
      <c r="O121" s="83"/>
      <c r="P121" s="83"/>
      <c r="Q121" s="83"/>
      <c r="R121" s="83"/>
      <c r="S121" s="83"/>
      <c r="T121" s="83"/>
      <c r="U121" s="84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123</v>
      </c>
      <c r="AU121" s="16" t="s">
        <v>82</v>
      </c>
    </row>
    <row r="122" s="2" customFormat="1" ht="16.5" customHeight="1">
      <c r="A122" s="37"/>
      <c r="B122" s="38"/>
      <c r="C122" s="198" t="s">
        <v>119</v>
      </c>
      <c r="D122" s="198" t="s">
        <v>114</v>
      </c>
      <c r="E122" s="199" t="s">
        <v>191</v>
      </c>
      <c r="F122" s="200" t="s">
        <v>192</v>
      </c>
      <c r="G122" s="201" t="s">
        <v>117</v>
      </c>
      <c r="H122" s="202">
        <v>1</v>
      </c>
      <c r="I122" s="203"/>
      <c r="J122" s="204">
        <f>ROUND(I122*H122,2)</f>
        <v>0</v>
      </c>
      <c r="K122" s="200" t="s">
        <v>118</v>
      </c>
      <c r="L122" s="43"/>
      <c r="M122" s="205" t="s">
        <v>19</v>
      </c>
      <c r="N122" s="206" t="s">
        <v>43</v>
      </c>
      <c r="O122" s="83"/>
      <c r="P122" s="207">
        <f>O122*H122</f>
        <v>0</v>
      </c>
      <c r="Q122" s="207">
        <v>0.00059000000000000003</v>
      </c>
      <c r="R122" s="207">
        <f>Q122*H122</f>
        <v>0.00059000000000000003</v>
      </c>
      <c r="S122" s="207">
        <v>0</v>
      </c>
      <c r="T122" s="207">
        <f>S122*H122</f>
        <v>0</v>
      </c>
      <c r="U122" s="208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9" t="s">
        <v>119</v>
      </c>
      <c r="AT122" s="209" t="s">
        <v>114</v>
      </c>
      <c r="AU122" s="209" t="s">
        <v>82</v>
      </c>
      <c r="AY122" s="16" t="s">
        <v>111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6" t="s">
        <v>80</v>
      </c>
      <c r="BK122" s="210">
        <f>ROUND(I122*H122,2)</f>
        <v>0</v>
      </c>
      <c r="BL122" s="16" t="s">
        <v>119</v>
      </c>
      <c r="BM122" s="209" t="s">
        <v>193</v>
      </c>
    </row>
    <row r="123" s="2" customFormat="1">
      <c r="A123" s="37"/>
      <c r="B123" s="38"/>
      <c r="C123" s="39"/>
      <c r="D123" s="211" t="s">
        <v>121</v>
      </c>
      <c r="E123" s="39"/>
      <c r="F123" s="212" t="s">
        <v>194</v>
      </c>
      <c r="G123" s="39"/>
      <c r="H123" s="39"/>
      <c r="I123" s="213"/>
      <c r="J123" s="39"/>
      <c r="K123" s="39"/>
      <c r="L123" s="43"/>
      <c r="M123" s="214"/>
      <c r="N123" s="215"/>
      <c r="O123" s="83"/>
      <c r="P123" s="83"/>
      <c r="Q123" s="83"/>
      <c r="R123" s="83"/>
      <c r="S123" s="83"/>
      <c r="T123" s="83"/>
      <c r="U123" s="84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121</v>
      </c>
      <c r="AU123" s="16" t="s">
        <v>82</v>
      </c>
    </row>
    <row r="124" s="2" customFormat="1">
      <c r="A124" s="37"/>
      <c r="B124" s="38"/>
      <c r="C124" s="39"/>
      <c r="D124" s="216" t="s">
        <v>123</v>
      </c>
      <c r="E124" s="39"/>
      <c r="F124" s="217" t="s">
        <v>195</v>
      </c>
      <c r="G124" s="39"/>
      <c r="H124" s="39"/>
      <c r="I124" s="213"/>
      <c r="J124" s="39"/>
      <c r="K124" s="39"/>
      <c r="L124" s="43"/>
      <c r="M124" s="214"/>
      <c r="N124" s="215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82</v>
      </c>
    </row>
    <row r="125" s="2" customFormat="1" ht="16.5" customHeight="1">
      <c r="A125" s="37"/>
      <c r="B125" s="38"/>
      <c r="C125" s="218" t="s">
        <v>196</v>
      </c>
      <c r="D125" s="218" t="s">
        <v>125</v>
      </c>
      <c r="E125" s="219" t="s">
        <v>197</v>
      </c>
      <c r="F125" s="220" t="s">
        <v>198</v>
      </c>
      <c r="G125" s="221" t="s">
        <v>117</v>
      </c>
      <c r="H125" s="222">
        <v>1</v>
      </c>
      <c r="I125" s="223"/>
      <c r="J125" s="224">
        <f>ROUND(I125*H125,2)</f>
        <v>0</v>
      </c>
      <c r="K125" s="220" t="s">
        <v>118</v>
      </c>
      <c r="L125" s="225"/>
      <c r="M125" s="226" t="s">
        <v>19</v>
      </c>
      <c r="N125" s="227" t="s">
        <v>43</v>
      </c>
      <c r="O125" s="83"/>
      <c r="P125" s="207">
        <f>O125*H125</f>
        <v>0</v>
      </c>
      <c r="Q125" s="207">
        <v>0.066299999999999998</v>
      </c>
      <c r="R125" s="207">
        <f>Q125*H125</f>
        <v>0.066299999999999998</v>
      </c>
      <c r="S125" s="207">
        <v>0</v>
      </c>
      <c r="T125" s="207">
        <f>S125*H125</f>
        <v>0</v>
      </c>
      <c r="U125" s="208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9" t="s">
        <v>128</v>
      </c>
      <c r="AT125" s="209" t="s">
        <v>125</v>
      </c>
      <c r="AU125" s="209" t="s">
        <v>82</v>
      </c>
      <c r="AY125" s="16" t="s">
        <v>111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6" t="s">
        <v>80</v>
      </c>
      <c r="BK125" s="210">
        <f>ROUND(I125*H125,2)</f>
        <v>0</v>
      </c>
      <c r="BL125" s="16" t="s">
        <v>119</v>
      </c>
      <c r="BM125" s="209" t="s">
        <v>199</v>
      </c>
    </row>
    <row r="126" s="2" customFormat="1">
      <c r="A126" s="37"/>
      <c r="B126" s="38"/>
      <c r="C126" s="39"/>
      <c r="D126" s="211" t="s">
        <v>121</v>
      </c>
      <c r="E126" s="39"/>
      <c r="F126" s="212" t="s">
        <v>198</v>
      </c>
      <c r="G126" s="39"/>
      <c r="H126" s="39"/>
      <c r="I126" s="213"/>
      <c r="J126" s="39"/>
      <c r="K126" s="39"/>
      <c r="L126" s="43"/>
      <c r="M126" s="214"/>
      <c r="N126" s="215"/>
      <c r="O126" s="83"/>
      <c r="P126" s="83"/>
      <c r="Q126" s="83"/>
      <c r="R126" s="83"/>
      <c r="S126" s="83"/>
      <c r="T126" s="83"/>
      <c r="U126" s="84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121</v>
      </c>
      <c r="AU126" s="16" t="s">
        <v>82</v>
      </c>
    </row>
    <row r="127" s="2" customFormat="1" ht="16.5" customHeight="1">
      <c r="A127" s="37"/>
      <c r="B127" s="38"/>
      <c r="C127" s="198" t="s">
        <v>200</v>
      </c>
      <c r="D127" s="198" t="s">
        <v>114</v>
      </c>
      <c r="E127" s="199" t="s">
        <v>201</v>
      </c>
      <c r="F127" s="200" t="s">
        <v>202</v>
      </c>
      <c r="G127" s="201" t="s">
        <v>117</v>
      </c>
      <c r="H127" s="202">
        <v>2</v>
      </c>
      <c r="I127" s="203"/>
      <c r="J127" s="204">
        <f>ROUND(I127*H127,2)</f>
        <v>0</v>
      </c>
      <c r="K127" s="200" t="s">
        <v>118</v>
      </c>
      <c r="L127" s="43"/>
      <c r="M127" s="205" t="s">
        <v>19</v>
      </c>
      <c r="N127" s="206" t="s">
        <v>43</v>
      </c>
      <c r="O127" s="83"/>
      <c r="P127" s="207">
        <f>O127*H127</f>
        <v>0</v>
      </c>
      <c r="Q127" s="207">
        <v>0.00059000000000000003</v>
      </c>
      <c r="R127" s="207">
        <f>Q127*H127</f>
        <v>0.0011800000000000001</v>
      </c>
      <c r="S127" s="207">
        <v>0</v>
      </c>
      <c r="T127" s="207">
        <f>S127*H127</f>
        <v>0</v>
      </c>
      <c r="U127" s="208" t="s">
        <v>19</v>
      </c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9" t="s">
        <v>119</v>
      </c>
      <c r="AT127" s="209" t="s">
        <v>114</v>
      </c>
      <c r="AU127" s="209" t="s">
        <v>82</v>
      </c>
      <c r="AY127" s="16" t="s">
        <v>111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6" t="s">
        <v>80</v>
      </c>
      <c r="BK127" s="210">
        <f>ROUND(I127*H127,2)</f>
        <v>0</v>
      </c>
      <c r="BL127" s="16" t="s">
        <v>119</v>
      </c>
      <c r="BM127" s="209" t="s">
        <v>203</v>
      </c>
    </row>
    <row r="128" s="2" customFormat="1">
      <c r="A128" s="37"/>
      <c r="B128" s="38"/>
      <c r="C128" s="39"/>
      <c r="D128" s="211" t="s">
        <v>121</v>
      </c>
      <c r="E128" s="39"/>
      <c r="F128" s="212" t="s">
        <v>204</v>
      </c>
      <c r="G128" s="39"/>
      <c r="H128" s="39"/>
      <c r="I128" s="213"/>
      <c r="J128" s="39"/>
      <c r="K128" s="39"/>
      <c r="L128" s="43"/>
      <c r="M128" s="214"/>
      <c r="N128" s="215"/>
      <c r="O128" s="83"/>
      <c r="P128" s="83"/>
      <c r="Q128" s="83"/>
      <c r="R128" s="83"/>
      <c r="S128" s="83"/>
      <c r="T128" s="83"/>
      <c r="U128" s="84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121</v>
      </c>
      <c r="AU128" s="16" t="s">
        <v>82</v>
      </c>
    </row>
    <row r="129" s="2" customFormat="1">
      <c r="A129" s="37"/>
      <c r="B129" s="38"/>
      <c r="C129" s="39"/>
      <c r="D129" s="216" t="s">
        <v>123</v>
      </c>
      <c r="E129" s="39"/>
      <c r="F129" s="217" t="s">
        <v>205</v>
      </c>
      <c r="G129" s="39"/>
      <c r="H129" s="39"/>
      <c r="I129" s="213"/>
      <c r="J129" s="39"/>
      <c r="K129" s="39"/>
      <c r="L129" s="43"/>
      <c r="M129" s="214"/>
      <c r="N129" s="215"/>
      <c r="O129" s="83"/>
      <c r="P129" s="83"/>
      <c r="Q129" s="83"/>
      <c r="R129" s="83"/>
      <c r="S129" s="83"/>
      <c r="T129" s="83"/>
      <c r="U129" s="84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123</v>
      </c>
      <c r="AU129" s="16" t="s">
        <v>82</v>
      </c>
    </row>
    <row r="130" s="2" customFormat="1" ht="16.5" customHeight="1">
      <c r="A130" s="37"/>
      <c r="B130" s="38"/>
      <c r="C130" s="218" t="s">
        <v>206</v>
      </c>
      <c r="D130" s="218" t="s">
        <v>125</v>
      </c>
      <c r="E130" s="219" t="s">
        <v>207</v>
      </c>
      <c r="F130" s="220" t="s">
        <v>208</v>
      </c>
      <c r="G130" s="221" t="s">
        <v>117</v>
      </c>
      <c r="H130" s="222">
        <v>2</v>
      </c>
      <c r="I130" s="223"/>
      <c r="J130" s="224">
        <f>ROUND(I130*H130,2)</f>
        <v>0</v>
      </c>
      <c r="K130" s="220" t="s">
        <v>118</v>
      </c>
      <c r="L130" s="225"/>
      <c r="M130" s="226" t="s">
        <v>19</v>
      </c>
      <c r="N130" s="227" t="s">
        <v>43</v>
      </c>
      <c r="O130" s="83"/>
      <c r="P130" s="207">
        <f>O130*H130</f>
        <v>0</v>
      </c>
      <c r="Q130" s="207">
        <v>0.1353</v>
      </c>
      <c r="R130" s="207">
        <f>Q130*H130</f>
        <v>0.27060000000000001</v>
      </c>
      <c r="S130" s="207">
        <v>0</v>
      </c>
      <c r="T130" s="207">
        <f>S130*H130</f>
        <v>0</v>
      </c>
      <c r="U130" s="208" t="s">
        <v>19</v>
      </c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9" t="s">
        <v>128</v>
      </c>
      <c r="AT130" s="209" t="s">
        <v>125</v>
      </c>
      <c r="AU130" s="209" t="s">
        <v>82</v>
      </c>
      <c r="AY130" s="16" t="s">
        <v>111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6" t="s">
        <v>80</v>
      </c>
      <c r="BK130" s="210">
        <f>ROUND(I130*H130,2)</f>
        <v>0</v>
      </c>
      <c r="BL130" s="16" t="s">
        <v>119</v>
      </c>
      <c r="BM130" s="209" t="s">
        <v>209</v>
      </c>
    </row>
    <row r="131" s="2" customFormat="1">
      <c r="A131" s="37"/>
      <c r="B131" s="38"/>
      <c r="C131" s="39"/>
      <c r="D131" s="211" t="s">
        <v>121</v>
      </c>
      <c r="E131" s="39"/>
      <c r="F131" s="212" t="s">
        <v>208</v>
      </c>
      <c r="G131" s="39"/>
      <c r="H131" s="39"/>
      <c r="I131" s="213"/>
      <c r="J131" s="39"/>
      <c r="K131" s="39"/>
      <c r="L131" s="43"/>
      <c r="M131" s="214"/>
      <c r="N131" s="215"/>
      <c r="O131" s="83"/>
      <c r="P131" s="83"/>
      <c r="Q131" s="83"/>
      <c r="R131" s="83"/>
      <c r="S131" s="83"/>
      <c r="T131" s="83"/>
      <c r="U131" s="84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121</v>
      </c>
      <c r="AU131" s="16" t="s">
        <v>82</v>
      </c>
    </row>
    <row r="132" s="2" customFormat="1" ht="16.5" customHeight="1">
      <c r="A132" s="37"/>
      <c r="B132" s="38"/>
      <c r="C132" s="198" t="s">
        <v>210</v>
      </c>
      <c r="D132" s="198" t="s">
        <v>114</v>
      </c>
      <c r="E132" s="199" t="s">
        <v>211</v>
      </c>
      <c r="F132" s="200" t="s">
        <v>212</v>
      </c>
      <c r="G132" s="201" t="s">
        <v>117</v>
      </c>
      <c r="H132" s="202">
        <v>1</v>
      </c>
      <c r="I132" s="203"/>
      <c r="J132" s="204">
        <f>ROUND(I132*H132,2)</f>
        <v>0</v>
      </c>
      <c r="K132" s="200" t="s">
        <v>118</v>
      </c>
      <c r="L132" s="43"/>
      <c r="M132" s="205" t="s">
        <v>19</v>
      </c>
      <c r="N132" s="206" t="s">
        <v>43</v>
      </c>
      <c r="O132" s="83"/>
      <c r="P132" s="207">
        <f>O132*H132</f>
        <v>0</v>
      </c>
      <c r="Q132" s="207">
        <v>0.00059000000000000003</v>
      </c>
      <c r="R132" s="207">
        <f>Q132*H132</f>
        <v>0.00059000000000000003</v>
      </c>
      <c r="S132" s="207">
        <v>0</v>
      </c>
      <c r="T132" s="207">
        <f>S132*H132</f>
        <v>0</v>
      </c>
      <c r="U132" s="208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9" t="s">
        <v>119</v>
      </c>
      <c r="AT132" s="209" t="s">
        <v>114</v>
      </c>
      <c r="AU132" s="209" t="s">
        <v>82</v>
      </c>
      <c r="AY132" s="16" t="s">
        <v>111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6" t="s">
        <v>80</v>
      </c>
      <c r="BK132" s="210">
        <f>ROUND(I132*H132,2)</f>
        <v>0</v>
      </c>
      <c r="BL132" s="16" t="s">
        <v>119</v>
      </c>
      <c r="BM132" s="209" t="s">
        <v>213</v>
      </c>
    </row>
    <row r="133" s="2" customFormat="1">
      <c r="A133" s="37"/>
      <c r="B133" s="38"/>
      <c r="C133" s="39"/>
      <c r="D133" s="211" t="s">
        <v>121</v>
      </c>
      <c r="E133" s="39"/>
      <c r="F133" s="212" t="s">
        <v>214</v>
      </c>
      <c r="G133" s="39"/>
      <c r="H133" s="39"/>
      <c r="I133" s="213"/>
      <c r="J133" s="39"/>
      <c r="K133" s="39"/>
      <c r="L133" s="43"/>
      <c r="M133" s="214"/>
      <c r="N133" s="215"/>
      <c r="O133" s="83"/>
      <c r="P133" s="83"/>
      <c r="Q133" s="83"/>
      <c r="R133" s="83"/>
      <c r="S133" s="83"/>
      <c r="T133" s="83"/>
      <c r="U133" s="84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121</v>
      </c>
      <c r="AU133" s="16" t="s">
        <v>82</v>
      </c>
    </row>
    <row r="134" s="2" customFormat="1">
      <c r="A134" s="37"/>
      <c r="B134" s="38"/>
      <c r="C134" s="39"/>
      <c r="D134" s="216" t="s">
        <v>123</v>
      </c>
      <c r="E134" s="39"/>
      <c r="F134" s="217" t="s">
        <v>215</v>
      </c>
      <c r="G134" s="39"/>
      <c r="H134" s="39"/>
      <c r="I134" s="213"/>
      <c r="J134" s="39"/>
      <c r="K134" s="39"/>
      <c r="L134" s="43"/>
      <c r="M134" s="214"/>
      <c r="N134" s="215"/>
      <c r="O134" s="83"/>
      <c r="P134" s="83"/>
      <c r="Q134" s="83"/>
      <c r="R134" s="83"/>
      <c r="S134" s="83"/>
      <c r="T134" s="83"/>
      <c r="U134" s="84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123</v>
      </c>
      <c r="AU134" s="16" t="s">
        <v>82</v>
      </c>
    </row>
    <row r="135" s="2" customFormat="1" ht="24.15" customHeight="1">
      <c r="A135" s="37"/>
      <c r="B135" s="38"/>
      <c r="C135" s="218" t="s">
        <v>7</v>
      </c>
      <c r="D135" s="218" t="s">
        <v>125</v>
      </c>
      <c r="E135" s="219" t="s">
        <v>216</v>
      </c>
      <c r="F135" s="220" t="s">
        <v>150</v>
      </c>
      <c r="G135" s="221" t="s">
        <v>217</v>
      </c>
      <c r="H135" s="222">
        <v>1</v>
      </c>
      <c r="I135" s="223"/>
      <c r="J135" s="224">
        <f>ROUND(I135*H135,2)</f>
        <v>0</v>
      </c>
      <c r="K135" s="220" t="s">
        <v>19</v>
      </c>
      <c r="L135" s="225"/>
      <c r="M135" s="226" t="s">
        <v>19</v>
      </c>
      <c r="N135" s="227" t="s">
        <v>43</v>
      </c>
      <c r="O135" s="83"/>
      <c r="P135" s="207">
        <f>O135*H135</f>
        <v>0</v>
      </c>
      <c r="Q135" s="207">
        <v>0.17999999999999999</v>
      </c>
      <c r="R135" s="207">
        <f>Q135*H135</f>
        <v>0.17999999999999999</v>
      </c>
      <c r="S135" s="207">
        <v>0</v>
      </c>
      <c r="T135" s="207">
        <f>S135*H135</f>
        <v>0</v>
      </c>
      <c r="U135" s="208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9" t="s">
        <v>128</v>
      </c>
      <c r="AT135" s="209" t="s">
        <v>125</v>
      </c>
      <c r="AU135" s="209" t="s">
        <v>82</v>
      </c>
      <c r="AY135" s="16" t="s">
        <v>111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6" t="s">
        <v>80</v>
      </c>
      <c r="BK135" s="210">
        <f>ROUND(I135*H135,2)</f>
        <v>0</v>
      </c>
      <c r="BL135" s="16" t="s">
        <v>119</v>
      </c>
      <c r="BM135" s="209" t="s">
        <v>218</v>
      </c>
    </row>
    <row r="136" s="2" customFormat="1">
      <c r="A136" s="37"/>
      <c r="B136" s="38"/>
      <c r="C136" s="39"/>
      <c r="D136" s="211" t="s">
        <v>121</v>
      </c>
      <c r="E136" s="39"/>
      <c r="F136" s="212" t="s">
        <v>219</v>
      </c>
      <c r="G136" s="39"/>
      <c r="H136" s="39"/>
      <c r="I136" s="213"/>
      <c r="J136" s="39"/>
      <c r="K136" s="39"/>
      <c r="L136" s="43"/>
      <c r="M136" s="214"/>
      <c r="N136" s="215"/>
      <c r="O136" s="83"/>
      <c r="P136" s="83"/>
      <c r="Q136" s="83"/>
      <c r="R136" s="83"/>
      <c r="S136" s="83"/>
      <c r="T136" s="83"/>
      <c r="U136" s="84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121</v>
      </c>
      <c r="AU136" s="16" t="s">
        <v>82</v>
      </c>
    </row>
    <row r="137" s="2" customFormat="1" ht="16.5" customHeight="1">
      <c r="A137" s="37"/>
      <c r="B137" s="38"/>
      <c r="C137" s="198" t="s">
        <v>220</v>
      </c>
      <c r="D137" s="198" t="s">
        <v>114</v>
      </c>
      <c r="E137" s="199" t="s">
        <v>221</v>
      </c>
      <c r="F137" s="200" t="s">
        <v>222</v>
      </c>
      <c r="G137" s="201" t="s">
        <v>117</v>
      </c>
      <c r="H137" s="202">
        <v>2</v>
      </c>
      <c r="I137" s="203"/>
      <c r="J137" s="204">
        <f>ROUND(I137*H137,2)</f>
        <v>0</v>
      </c>
      <c r="K137" s="200" t="s">
        <v>118</v>
      </c>
      <c r="L137" s="43"/>
      <c r="M137" s="205" t="s">
        <v>19</v>
      </c>
      <c r="N137" s="206" t="s">
        <v>43</v>
      </c>
      <c r="O137" s="83"/>
      <c r="P137" s="207">
        <f>O137*H137</f>
        <v>0</v>
      </c>
      <c r="Q137" s="207">
        <v>0.00059000000000000003</v>
      </c>
      <c r="R137" s="207">
        <f>Q137*H137</f>
        <v>0.0011800000000000001</v>
      </c>
      <c r="S137" s="207">
        <v>0</v>
      </c>
      <c r="T137" s="207">
        <f>S137*H137</f>
        <v>0</v>
      </c>
      <c r="U137" s="208" t="s">
        <v>19</v>
      </c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9" t="s">
        <v>119</v>
      </c>
      <c r="AT137" s="209" t="s">
        <v>114</v>
      </c>
      <c r="AU137" s="209" t="s">
        <v>82</v>
      </c>
      <c r="AY137" s="16" t="s">
        <v>111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6" t="s">
        <v>80</v>
      </c>
      <c r="BK137" s="210">
        <f>ROUND(I137*H137,2)</f>
        <v>0</v>
      </c>
      <c r="BL137" s="16" t="s">
        <v>119</v>
      </c>
      <c r="BM137" s="209" t="s">
        <v>223</v>
      </c>
    </row>
    <row r="138" s="2" customFormat="1">
      <c r="A138" s="37"/>
      <c r="B138" s="38"/>
      <c r="C138" s="39"/>
      <c r="D138" s="211" t="s">
        <v>121</v>
      </c>
      <c r="E138" s="39"/>
      <c r="F138" s="212" t="s">
        <v>224</v>
      </c>
      <c r="G138" s="39"/>
      <c r="H138" s="39"/>
      <c r="I138" s="213"/>
      <c r="J138" s="39"/>
      <c r="K138" s="39"/>
      <c r="L138" s="43"/>
      <c r="M138" s="214"/>
      <c r="N138" s="215"/>
      <c r="O138" s="83"/>
      <c r="P138" s="83"/>
      <c r="Q138" s="83"/>
      <c r="R138" s="83"/>
      <c r="S138" s="83"/>
      <c r="T138" s="83"/>
      <c r="U138" s="84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121</v>
      </c>
      <c r="AU138" s="16" t="s">
        <v>82</v>
      </c>
    </row>
    <row r="139" s="2" customFormat="1">
      <c r="A139" s="37"/>
      <c r="B139" s="38"/>
      <c r="C139" s="39"/>
      <c r="D139" s="216" t="s">
        <v>123</v>
      </c>
      <c r="E139" s="39"/>
      <c r="F139" s="217" t="s">
        <v>225</v>
      </c>
      <c r="G139" s="39"/>
      <c r="H139" s="39"/>
      <c r="I139" s="213"/>
      <c r="J139" s="39"/>
      <c r="K139" s="39"/>
      <c r="L139" s="43"/>
      <c r="M139" s="214"/>
      <c r="N139" s="215"/>
      <c r="O139" s="83"/>
      <c r="P139" s="83"/>
      <c r="Q139" s="83"/>
      <c r="R139" s="83"/>
      <c r="S139" s="83"/>
      <c r="T139" s="83"/>
      <c r="U139" s="84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123</v>
      </c>
      <c r="AU139" s="16" t="s">
        <v>82</v>
      </c>
    </row>
    <row r="140" s="2" customFormat="1" ht="16.5" customHeight="1">
      <c r="A140" s="37"/>
      <c r="B140" s="38"/>
      <c r="C140" s="218" t="s">
        <v>226</v>
      </c>
      <c r="D140" s="218" t="s">
        <v>125</v>
      </c>
      <c r="E140" s="219" t="s">
        <v>227</v>
      </c>
      <c r="F140" s="220" t="s">
        <v>228</v>
      </c>
      <c r="G140" s="221" t="s">
        <v>117</v>
      </c>
      <c r="H140" s="222">
        <v>2</v>
      </c>
      <c r="I140" s="223"/>
      <c r="J140" s="224">
        <f>ROUND(I140*H140,2)</f>
        <v>0</v>
      </c>
      <c r="K140" s="220" t="s">
        <v>118</v>
      </c>
      <c r="L140" s="225"/>
      <c r="M140" s="226" t="s">
        <v>19</v>
      </c>
      <c r="N140" s="227" t="s">
        <v>43</v>
      </c>
      <c r="O140" s="83"/>
      <c r="P140" s="207">
        <f>O140*H140</f>
        <v>0</v>
      </c>
      <c r="Q140" s="207">
        <v>0.18099999999999999</v>
      </c>
      <c r="R140" s="207">
        <f>Q140*H140</f>
        <v>0.36199999999999999</v>
      </c>
      <c r="S140" s="207">
        <v>0</v>
      </c>
      <c r="T140" s="207">
        <f>S140*H140</f>
        <v>0</v>
      </c>
      <c r="U140" s="208" t="s">
        <v>19</v>
      </c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9" t="s">
        <v>128</v>
      </c>
      <c r="AT140" s="209" t="s">
        <v>125</v>
      </c>
      <c r="AU140" s="209" t="s">
        <v>82</v>
      </c>
      <c r="AY140" s="16" t="s">
        <v>111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6" t="s">
        <v>80</v>
      </c>
      <c r="BK140" s="210">
        <f>ROUND(I140*H140,2)</f>
        <v>0</v>
      </c>
      <c r="BL140" s="16" t="s">
        <v>119</v>
      </c>
      <c r="BM140" s="209" t="s">
        <v>229</v>
      </c>
    </row>
    <row r="141" s="2" customFormat="1">
      <c r="A141" s="37"/>
      <c r="B141" s="38"/>
      <c r="C141" s="39"/>
      <c r="D141" s="211" t="s">
        <v>121</v>
      </c>
      <c r="E141" s="39"/>
      <c r="F141" s="212" t="s">
        <v>228</v>
      </c>
      <c r="G141" s="39"/>
      <c r="H141" s="39"/>
      <c r="I141" s="213"/>
      <c r="J141" s="39"/>
      <c r="K141" s="39"/>
      <c r="L141" s="43"/>
      <c r="M141" s="214"/>
      <c r="N141" s="215"/>
      <c r="O141" s="83"/>
      <c r="P141" s="83"/>
      <c r="Q141" s="83"/>
      <c r="R141" s="83"/>
      <c r="S141" s="83"/>
      <c r="T141" s="83"/>
      <c r="U141" s="84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121</v>
      </c>
      <c r="AU141" s="16" t="s">
        <v>82</v>
      </c>
    </row>
    <row r="142" s="2" customFormat="1" ht="16.5" customHeight="1">
      <c r="A142" s="37"/>
      <c r="B142" s="38"/>
      <c r="C142" s="198" t="s">
        <v>230</v>
      </c>
      <c r="D142" s="198" t="s">
        <v>114</v>
      </c>
      <c r="E142" s="199" t="s">
        <v>231</v>
      </c>
      <c r="F142" s="200" t="s">
        <v>232</v>
      </c>
      <c r="G142" s="201" t="s">
        <v>117</v>
      </c>
      <c r="H142" s="202">
        <v>1</v>
      </c>
      <c r="I142" s="203"/>
      <c r="J142" s="204">
        <f>ROUND(I142*H142,2)</f>
        <v>0</v>
      </c>
      <c r="K142" s="200" t="s">
        <v>118</v>
      </c>
      <c r="L142" s="43"/>
      <c r="M142" s="205" t="s">
        <v>19</v>
      </c>
      <c r="N142" s="206" t="s">
        <v>43</v>
      </c>
      <c r="O142" s="83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7">
        <f>S142*H142</f>
        <v>0</v>
      </c>
      <c r="U142" s="208" t="s">
        <v>19</v>
      </c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9" t="s">
        <v>119</v>
      </c>
      <c r="AT142" s="209" t="s">
        <v>114</v>
      </c>
      <c r="AU142" s="209" t="s">
        <v>82</v>
      </c>
      <c r="AY142" s="16" t="s">
        <v>111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6" t="s">
        <v>80</v>
      </c>
      <c r="BK142" s="210">
        <f>ROUND(I142*H142,2)</f>
        <v>0</v>
      </c>
      <c r="BL142" s="16" t="s">
        <v>119</v>
      </c>
      <c r="BM142" s="209" t="s">
        <v>233</v>
      </c>
    </row>
    <row r="143" s="2" customFormat="1">
      <c r="A143" s="37"/>
      <c r="B143" s="38"/>
      <c r="C143" s="39"/>
      <c r="D143" s="211" t="s">
        <v>121</v>
      </c>
      <c r="E143" s="39"/>
      <c r="F143" s="212" t="s">
        <v>234</v>
      </c>
      <c r="G143" s="39"/>
      <c r="H143" s="39"/>
      <c r="I143" s="213"/>
      <c r="J143" s="39"/>
      <c r="K143" s="39"/>
      <c r="L143" s="43"/>
      <c r="M143" s="214"/>
      <c r="N143" s="215"/>
      <c r="O143" s="83"/>
      <c r="P143" s="83"/>
      <c r="Q143" s="83"/>
      <c r="R143" s="83"/>
      <c r="S143" s="83"/>
      <c r="T143" s="83"/>
      <c r="U143" s="84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121</v>
      </c>
      <c r="AU143" s="16" t="s">
        <v>82</v>
      </c>
    </row>
    <row r="144" s="2" customFormat="1">
      <c r="A144" s="37"/>
      <c r="B144" s="38"/>
      <c r="C144" s="39"/>
      <c r="D144" s="216" t="s">
        <v>123</v>
      </c>
      <c r="E144" s="39"/>
      <c r="F144" s="217" t="s">
        <v>235</v>
      </c>
      <c r="G144" s="39"/>
      <c r="H144" s="39"/>
      <c r="I144" s="213"/>
      <c r="J144" s="39"/>
      <c r="K144" s="39"/>
      <c r="L144" s="43"/>
      <c r="M144" s="214"/>
      <c r="N144" s="215"/>
      <c r="O144" s="83"/>
      <c r="P144" s="83"/>
      <c r="Q144" s="83"/>
      <c r="R144" s="83"/>
      <c r="S144" s="83"/>
      <c r="T144" s="83"/>
      <c r="U144" s="84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123</v>
      </c>
      <c r="AU144" s="16" t="s">
        <v>82</v>
      </c>
    </row>
    <row r="145" s="2" customFormat="1" ht="16.5" customHeight="1">
      <c r="A145" s="37"/>
      <c r="B145" s="38"/>
      <c r="C145" s="218" t="s">
        <v>236</v>
      </c>
      <c r="D145" s="218" t="s">
        <v>125</v>
      </c>
      <c r="E145" s="219" t="s">
        <v>237</v>
      </c>
      <c r="F145" s="220" t="s">
        <v>238</v>
      </c>
      <c r="G145" s="221" t="s">
        <v>117</v>
      </c>
      <c r="H145" s="222">
        <v>1</v>
      </c>
      <c r="I145" s="223"/>
      <c r="J145" s="224">
        <f>ROUND(I145*H145,2)</f>
        <v>0</v>
      </c>
      <c r="K145" s="220" t="s">
        <v>118</v>
      </c>
      <c r="L145" s="225"/>
      <c r="M145" s="226" t="s">
        <v>19</v>
      </c>
      <c r="N145" s="227" t="s">
        <v>43</v>
      </c>
      <c r="O145" s="83"/>
      <c r="P145" s="207">
        <f>O145*H145</f>
        <v>0</v>
      </c>
      <c r="Q145" s="207">
        <v>0.002</v>
      </c>
      <c r="R145" s="207">
        <f>Q145*H145</f>
        <v>0.002</v>
      </c>
      <c r="S145" s="207">
        <v>0</v>
      </c>
      <c r="T145" s="207">
        <f>S145*H145</f>
        <v>0</v>
      </c>
      <c r="U145" s="208" t="s">
        <v>19</v>
      </c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9" t="s">
        <v>128</v>
      </c>
      <c r="AT145" s="209" t="s">
        <v>125</v>
      </c>
      <c r="AU145" s="209" t="s">
        <v>82</v>
      </c>
      <c r="AY145" s="16" t="s">
        <v>111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6" t="s">
        <v>80</v>
      </c>
      <c r="BK145" s="210">
        <f>ROUND(I145*H145,2)</f>
        <v>0</v>
      </c>
      <c r="BL145" s="16" t="s">
        <v>119</v>
      </c>
      <c r="BM145" s="209" t="s">
        <v>239</v>
      </c>
    </row>
    <row r="146" s="2" customFormat="1">
      <c r="A146" s="37"/>
      <c r="B146" s="38"/>
      <c r="C146" s="39"/>
      <c r="D146" s="211" t="s">
        <v>121</v>
      </c>
      <c r="E146" s="39"/>
      <c r="F146" s="212" t="s">
        <v>238</v>
      </c>
      <c r="G146" s="39"/>
      <c r="H146" s="39"/>
      <c r="I146" s="213"/>
      <c r="J146" s="39"/>
      <c r="K146" s="39"/>
      <c r="L146" s="43"/>
      <c r="M146" s="214"/>
      <c r="N146" s="215"/>
      <c r="O146" s="83"/>
      <c r="P146" s="83"/>
      <c r="Q146" s="83"/>
      <c r="R146" s="83"/>
      <c r="S146" s="83"/>
      <c r="T146" s="83"/>
      <c r="U146" s="84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121</v>
      </c>
      <c r="AU146" s="16" t="s">
        <v>82</v>
      </c>
    </row>
    <row r="147" s="2" customFormat="1" ht="16.5" customHeight="1">
      <c r="A147" s="37"/>
      <c r="B147" s="38"/>
      <c r="C147" s="198" t="s">
        <v>240</v>
      </c>
      <c r="D147" s="198" t="s">
        <v>114</v>
      </c>
      <c r="E147" s="199" t="s">
        <v>241</v>
      </c>
      <c r="F147" s="200" t="s">
        <v>242</v>
      </c>
      <c r="G147" s="201" t="s">
        <v>117</v>
      </c>
      <c r="H147" s="202">
        <v>2</v>
      </c>
      <c r="I147" s="203"/>
      <c r="J147" s="204">
        <f>ROUND(I147*H147,2)</f>
        <v>0</v>
      </c>
      <c r="K147" s="200" t="s">
        <v>118</v>
      </c>
      <c r="L147" s="43"/>
      <c r="M147" s="205" t="s">
        <v>19</v>
      </c>
      <c r="N147" s="206" t="s">
        <v>43</v>
      </c>
      <c r="O147" s="83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7">
        <f>S147*H147</f>
        <v>0</v>
      </c>
      <c r="U147" s="208" t="s">
        <v>19</v>
      </c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9" t="s">
        <v>119</v>
      </c>
      <c r="AT147" s="209" t="s">
        <v>114</v>
      </c>
      <c r="AU147" s="209" t="s">
        <v>82</v>
      </c>
      <c r="AY147" s="16" t="s">
        <v>111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6" t="s">
        <v>80</v>
      </c>
      <c r="BK147" s="210">
        <f>ROUND(I147*H147,2)</f>
        <v>0</v>
      </c>
      <c r="BL147" s="16" t="s">
        <v>119</v>
      </c>
      <c r="BM147" s="209" t="s">
        <v>243</v>
      </c>
    </row>
    <row r="148" s="2" customFormat="1">
      <c r="A148" s="37"/>
      <c r="B148" s="38"/>
      <c r="C148" s="39"/>
      <c r="D148" s="211" t="s">
        <v>121</v>
      </c>
      <c r="E148" s="39"/>
      <c r="F148" s="212" t="s">
        <v>244</v>
      </c>
      <c r="G148" s="39"/>
      <c r="H148" s="39"/>
      <c r="I148" s="213"/>
      <c r="J148" s="39"/>
      <c r="K148" s="39"/>
      <c r="L148" s="43"/>
      <c r="M148" s="214"/>
      <c r="N148" s="215"/>
      <c r="O148" s="83"/>
      <c r="P148" s="83"/>
      <c r="Q148" s="83"/>
      <c r="R148" s="83"/>
      <c r="S148" s="83"/>
      <c r="T148" s="83"/>
      <c r="U148" s="84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121</v>
      </c>
      <c r="AU148" s="16" t="s">
        <v>82</v>
      </c>
    </row>
    <row r="149" s="2" customFormat="1">
      <c r="A149" s="37"/>
      <c r="B149" s="38"/>
      <c r="C149" s="39"/>
      <c r="D149" s="216" t="s">
        <v>123</v>
      </c>
      <c r="E149" s="39"/>
      <c r="F149" s="217" t="s">
        <v>245</v>
      </c>
      <c r="G149" s="39"/>
      <c r="H149" s="39"/>
      <c r="I149" s="213"/>
      <c r="J149" s="39"/>
      <c r="K149" s="39"/>
      <c r="L149" s="43"/>
      <c r="M149" s="214"/>
      <c r="N149" s="215"/>
      <c r="O149" s="83"/>
      <c r="P149" s="83"/>
      <c r="Q149" s="83"/>
      <c r="R149" s="83"/>
      <c r="S149" s="83"/>
      <c r="T149" s="83"/>
      <c r="U149" s="84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123</v>
      </c>
      <c r="AU149" s="16" t="s">
        <v>82</v>
      </c>
    </row>
    <row r="150" s="2" customFormat="1" ht="16.5" customHeight="1">
      <c r="A150" s="37"/>
      <c r="B150" s="38"/>
      <c r="C150" s="218" t="s">
        <v>246</v>
      </c>
      <c r="D150" s="218" t="s">
        <v>125</v>
      </c>
      <c r="E150" s="219" t="s">
        <v>247</v>
      </c>
      <c r="F150" s="220" t="s">
        <v>248</v>
      </c>
      <c r="G150" s="221" t="s">
        <v>117</v>
      </c>
      <c r="H150" s="222">
        <v>1</v>
      </c>
      <c r="I150" s="223"/>
      <c r="J150" s="224">
        <f>ROUND(I150*H150,2)</f>
        <v>0</v>
      </c>
      <c r="K150" s="220" t="s">
        <v>118</v>
      </c>
      <c r="L150" s="225"/>
      <c r="M150" s="226" t="s">
        <v>19</v>
      </c>
      <c r="N150" s="227" t="s">
        <v>43</v>
      </c>
      <c r="O150" s="83"/>
      <c r="P150" s="207">
        <f>O150*H150</f>
        <v>0</v>
      </c>
      <c r="Q150" s="207">
        <v>0.012</v>
      </c>
      <c r="R150" s="207">
        <f>Q150*H150</f>
        <v>0.012</v>
      </c>
      <c r="S150" s="207">
        <v>0</v>
      </c>
      <c r="T150" s="207">
        <f>S150*H150</f>
        <v>0</v>
      </c>
      <c r="U150" s="208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9" t="s">
        <v>128</v>
      </c>
      <c r="AT150" s="209" t="s">
        <v>125</v>
      </c>
      <c r="AU150" s="209" t="s">
        <v>82</v>
      </c>
      <c r="AY150" s="16" t="s">
        <v>111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6" t="s">
        <v>80</v>
      </c>
      <c r="BK150" s="210">
        <f>ROUND(I150*H150,2)</f>
        <v>0</v>
      </c>
      <c r="BL150" s="16" t="s">
        <v>119</v>
      </c>
      <c r="BM150" s="209" t="s">
        <v>249</v>
      </c>
    </row>
    <row r="151" s="2" customFormat="1">
      <c r="A151" s="37"/>
      <c r="B151" s="38"/>
      <c r="C151" s="39"/>
      <c r="D151" s="211" t="s">
        <v>121</v>
      </c>
      <c r="E151" s="39"/>
      <c r="F151" s="212" t="s">
        <v>248</v>
      </c>
      <c r="G151" s="39"/>
      <c r="H151" s="39"/>
      <c r="I151" s="213"/>
      <c r="J151" s="39"/>
      <c r="K151" s="39"/>
      <c r="L151" s="43"/>
      <c r="M151" s="214"/>
      <c r="N151" s="215"/>
      <c r="O151" s="83"/>
      <c r="P151" s="83"/>
      <c r="Q151" s="83"/>
      <c r="R151" s="83"/>
      <c r="S151" s="83"/>
      <c r="T151" s="83"/>
      <c r="U151" s="84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121</v>
      </c>
      <c r="AU151" s="16" t="s">
        <v>82</v>
      </c>
    </row>
    <row r="152" s="2" customFormat="1" ht="16.5" customHeight="1">
      <c r="A152" s="37"/>
      <c r="B152" s="38"/>
      <c r="C152" s="218" t="s">
        <v>250</v>
      </c>
      <c r="D152" s="218" t="s">
        <v>125</v>
      </c>
      <c r="E152" s="219" t="s">
        <v>251</v>
      </c>
      <c r="F152" s="220" t="s">
        <v>252</v>
      </c>
      <c r="G152" s="221" t="s">
        <v>117</v>
      </c>
      <c r="H152" s="222">
        <v>1</v>
      </c>
      <c r="I152" s="223"/>
      <c r="J152" s="224">
        <f>ROUND(I152*H152,2)</f>
        <v>0</v>
      </c>
      <c r="K152" s="220" t="s">
        <v>118</v>
      </c>
      <c r="L152" s="225"/>
      <c r="M152" s="226" t="s">
        <v>19</v>
      </c>
      <c r="N152" s="227" t="s">
        <v>43</v>
      </c>
      <c r="O152" s="83"/>
      <c r="P152" s="207">
        <f>O152*H152</f>
        <v>0</v>
      </c>
      <c r="Q152" s="207">
        <v>0.012</v>
      </c>
      <c r="R152" s="207">
        <f>Q152*H152</f>
        <v>0.012</v>
      </c>
      <c r="S152" s="207">
        <v>0</v>
      </c>
      <c r="T152" s="207">
        <f>S152*H152</f>
        <v>0</v>
      </c>
      <c r="U152" s="208" t="s">
        <v>19</v>
      </c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9" t="s">
        <v>128</v>
      </c>
      <c r="AT152" s="209" t="s">
        <v>125</v>
      </c>
      <c r="AU152" s="209" t="s">
        <v>82</v>
      </c>
      <c r="AY152" s="16" t="s">
        <v>111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6" t="s">
        <v>80</v>
      </c>
      <c r="BK152" s="210">
        <f>ROUND(I152*H152,2)</f>
        <v>0</v>
      </c>
      <c r="BL152" s="16" t="s">
        <v>119</v>
      </c>
      <c r="BM152" s="209" t="s">
        <v>253</v>
      </c>
    </row>
    <row r="153" s="2" customFormat="1">
      <c r="A153" s="37"/>
      <c r="B153" s="38"/>
      <c r="C153" s="39"/>
      <c r="D153" s="211" t="s">
        <v>121</v>
      </c>
      <c r="E153" s="39"/>
      <c r="F153" s="212" t="s">
        <v>252</v>
      </c>
      <c r="G153" s="39"/>
      <c r="H153" s="39"/>
      <c r="I153" s="213"/>
      <c r="J153" s="39"/>
      <c r="K153" s="39"/>
      <c r="L153" s="43"/>
      <c r="M153" s="214"/>
      <c r="N153" s="215"/>
      <c r="O153" s="83"/>
      <c r="P153" s="83"/>
      <c r="Q153" s="83"/>
      <c r="R153" s="83"/>
      <c r="S153" s="83"/>
      <c r="T153" s="83"/>
      <c r="U153" s="84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121</v>
      </c>
      <c r="AU153" s="16" t="s">
        <v>82</v>
      </c>
    </row>
    <row r="154" s="2" customFormat="1" ht="16.5" customHeight="1">
      <c r="A154" s="37"/>
      <c r="B154" s="38"/>
      <c r="C154" s="198" t="s">
        <v>254</v>
      </c>
      <c r="D154" s="198" t="s">
        <v>114</v>
      </c>
      <c r="E154" s="199" t="s">
        <v>255</v>
      </c>
      <c r="F154" s="200" t="s">
        <v>256</v>
      </c>
      <c r="G154" s="201" t="s">
        <v>257</v>
      </c>
      <c r="H154" s="202">
        <v>2</v>
      </c>
      <c r="I154" s="203"/>
      <c r="J154" s="204">
        <f>ROUND(I154*H154,2)</f>
        <v>0</v>
      </c>
      <c r="K154" s="200" t="s">
        <v>118</v>
      </c>
      <c r="L154" s="43"/>
      <c r="M154" s="205" t="s">
        <v>19</v>
      </c>
      <c r="N154" s="206" t="s">
        <v>43</v>
      </c>
      <c r="O154" s="83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7">
        <f>S154*H154</f>
        <v>0</v>
      </c>
      <c r="U154" s="208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9" t="s">
        <v>119</v>
      </c>
      <c r="AT154" s="209" t="s">
        <v>114</v>
      </c>
      <c r="AU154" s="209" t="s">
        <v>82</v>
      </c>
      <c r="AY154" s="16" t="s">
        <v>111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6" t="s">
        <v>80</v>
      </c>
      <c r="BK154" s="210">
        <f>ROUND(I154*H154,2)</f>
        <v>0</v>
      </c>
      <c r="BL154" s="16" t="s">
        <v>119</v>
      </c>
      <c r="BM154" s="209" t="s">
        <v>258</v>
      </c>
    </row>
    <row r="155" s="2" customFormat="1">
      <c r="A155" s="37"/>
      <c r="B155" s="38"/>
      <c r="C155" s="39"/>
      <c r="D155" s="211" t="s">
        <v>121</v>
      </c>
      <c r="E155" s="39"/>
      <c r="F155" s="212" t="s">
        <v>259</v>
      </c>
      <c r="G155" s="39"/>
      <c r="H155" s="39"/>
      <c r="I155" s="213"/>
      <c r="J155" s="39"/>
      <c r="K155" s="39"/>
      <c r="L155" s="43"/>
      <c r="M155" s="214"/>
      <c r="N155" s="215"/>
      <c r="O155" s="83"/>
      <c r="P155" s="83"/>
      <c r="Q155" s="83"/>
      <c r="R155" s="83"/>
      <c r="S155" s="83"/>
      <c r="T155" s="83"/>
      <c r="U155" s="84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121</v>
      </c>
      <c r="AU155" s="16" t="s">
        <v>82</v>
      </c>
    </row>
    <row r="156" s="2" customFormat="1">
      <c r="A156" s="37"/>
      <c r="B156" s="38"/>
      <c r="C156" s="39"/>
      <c r="D156" s="216" t="s">
        <v>123</v>
      </c>
      <c r="E156" s="39"/>
      <c r="F156" s="217" t="s">
        <v>260</v>
      </c>
      <c r="G156" s="39"/>
      <c r="H156" s="39"/>
      <c r="I156" s="213"/>
      <c r="J156" s="39"/>
      <c r="K156" s="39"/>
      <c r="L156" s="43"/>
      <c r="M156" s="214"/>
      <c r="N156" s="215"/>
      <c r="O156" s="83"/>
      <c r="P156" s="83"/>
      <c r="Q156" s="83"/>
      <c r="R156" s="83"/>
      <c r="S156" s="83"/>
      <c r="T156" s="83"/>
      <c r="U156" s="84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123</v>
      </c>
      <c r="AU156" s="16" t="s">
        <v>82</v>
      </c>
    </row>
    <row r="157" s="2" customFormat="1" ht="16.5" customHeight="1">
      <c r="A157" s="37"/>
      <c r="B157" s="38"/>
      <c r="C157" s="218" t="s">
        <v>261</v>
      </c>
      <c r="D157" s="218" t="s">
        <v>125</v>
      </c>
      <c r="E157" s="219" t="s">
        <v>262</v>
      </c>
      <c r="F157" s="220" t="s">
        <v>263</v>
      </c>
      <c r="G157" s="221" t="s">
        <v>264</v>
      </c>
      <c r="H157" s="222">
        <v>2</v>
      </c>
      <c r="I157" s="223"/>
      <c r="J157" s="224">
        <f>ROUND(I157*H157,2)</f>
        <v>0</v>
      </c>
      <c r="K157" s="220" t="s">
        <v>118</v>
      </c>
      <c r="L157" s="225"/>
      <c r="M157" s="226" t="s">
        <v>19</v>
      </c>
      <c r="N157" s="227" t="s">
        <v>43</v>
      </c>
      <c r="O157" s="83"/>
      <c r="P157" s="207">
        <f>O157*H157</f>
        <v>0</v>
      </c>
      <c r="Q157" s="207">
        <v>0.00033</v>
      </c>
      <c r="R157" s="207">
        <f>Q157*H157</f>
        <v>0.00066</v>
      </c>
      <c r="S157" s="207">
        <v>0</v>
      </c>
      <c r="T157" s="207">
        <f>S157*H157</f>
        <v>0</v>
      </c>
      <c r="U157" s="208" t="s">
        <v>19</v>
      </c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9" t="s">
        <v>128</v>
      </c>
      <c r="AT157" s="209" t="s">
        <v>125</v>
      </c>
      <c r="AU157" s="209" t="s">
        <v>82</v>
      </c>
      <c r="AY157" s="16" t="s">
        <v>111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6" t="s">
        <v>80</v>
      </c>
      <c r="BK157" s="210">
        <f>ROUND(I157*H157,2)</f>
        <v>0</v>
      </c>
      <c r="BL157" s="16" t="s">
        <v>119</v>
      </c>
      <c r="BM157" s="209" t="s">
        <v>265</v>
      </c>
    </row>
    <row r="158" s="2" customFormat="1">
      <c r="A158" s="37"/>
      <c r="B158" s="38"/>
      <c r="C158" s="39"/>
      <c r="D158" s="211" t="s">
        <v>121</v>
      </c>
      <c r="E158" s="39"/>
      <c r="F158" s="212" t="s">
        <v>263</v>
      </c>
      <c r="G158" s="39"/>
      <c r="H158" s="39"/>
      <c r="I158" s="213"/>
      <c r="J158" s="39"/>
      <c r="K158" s="39"/>
      <c r="L158" s="43"/>
      <c r="M158" s="214"/>
      <c r="N158" s="215"/>
      <c r="O158" s="83"/>
      <c r="P158" s="83"/>
      <c r="Q158" s="83"/>
      <c r="R158" s="83"/>
      <c r="S158" s="83"/>
      <c r="T158" s="83"/>
      <c r="U158" s="84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121</v>
      </c>
      <c r="AU158" s="16" t="s">
        <v>82</v>
      </c>
    </row>
    <row r="159" s="2" customFormat="1" ht="16.5" customHeight="1">
      <c r="A159" s="37"/>
      <c r="B159" s="38"/>
      <c r="C159" s="198" t="s">
        <v>266</v>
      </c>
      <c r="D159" s="198" t="s">
        <v>114</v>
      </c>
      <c r="E159" s="199" t="s">
        <v>267</v>
      </c>
      <c r="F159" s="200" t="s">
        <v>268</v>
      </c>
      <c r="G159" s="201" t="s">
        <v>117</v>
      </c>
      <c r="H159" s="202">
        <v>5</v>
      </c>
      <c r="I159" s="203"/>
      <c r="J159" s="204">
        <f>ROUND(I159*H159,2)</f>
        <v>0</v>
      </c>
      <c r="K159" s="200" t="s">
        <v>118</v>
      </c>
      <c r="L159" s="43"/>
      <c r="M159" s="205" t="s">
        <v>19</v>
      </c>
      <c r="N159" s="206" t="s">
        <v>43</v>
      </c>
      <c r="O159" s="83"/>
      <c r="P159" s="207">
        <f>O159*H159</f>
        <v>0</v>
      </c>
      <c r="Q159" s="207">
        <v>5.0000000000000002E-05</v>
      </c>
      <c r="R159" s="207">
        <f>Q159*H159</f>
        <v>0.00025000000000000001</v>
      </c>
      <c r="S159" s="207">
        <v>0.001</v>
      </c>
      <c r="T159" s="207">
        <f>S159*H159</f>
        <v>0.0050000000000000001</v>
      </c>
      <c r="U159" s="208" t="s">
        <v>19</v>
      </c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9" t="s">
        <v>119</v>
      </c>
      <c r="AT159" s="209" t="s">
        <v>114</v>
      </c>
      <c r="AU159" s="209" t="s">
        <v>82</v>
      </c>
      <c r="AY159" s="16" t="s">
        <v>111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6" t="s">
        <v>80</v>
      </c>
      <c r="BK159" s="210">
        <f>ROUND(I159*H159,2)</f>
        <v>0</v>
      </c>
      <c r="BL159" s="16" t="s">
        <v>119</v>
      </c>
      <c r="BM159" s="209" t="s">
        <v>269</v>
      </c>
    </row>
    <row r="160" s="2" customFormat="1">
      <c r="A160" s="37"/>
      <c r="B160" s="38"/>
      <c r="C160" s="39"/>
      <c r="D160" s="211" t="s">
        <v>121</v>
      </c>
      <c r="E160" s="39"/>
      <c r="F160" s="212" t="s">
        <v>270</v>
      </c>
      <c r="G160" s="39"/>
      <c r="H160" s="39"/>
      <c r="I160" s="213"/>
      <c r="J160" s="39"/>
      <c r="K160" s="39"/>
      <c r="L160" s="43"/>
      <c r="M160" s="214"/>
      <c r="N160" s="215"/>
      <c r="O160" s="83"/>
      <c r="P160" s="83"/>
      <c r="Q160" s="83"/>
      <c r="R160" s="83"/>
      <c r="S160" s="83"/>
      <c r="T160" s="83"/>
      <c r="U160" s="84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121</v>
      </c>
      <c r="AU160" s="16" t="s">
        <v>82</v>
      </c>
    </row>
    <row r="161" s="2" customFormat="1">
      <c r="A161" s="37"/>
      <c r="B161" s="38"/>
      <c r="C161" s="39"/>
      <c r="D161" s="216" t="s">
        <v>123</v>
      </c>
      <c r="E161" s="39"/>
      <c r="F161" s="217" t="s">
        <v>271</v>
      </c>
      <c r="G161" s="39"/>
      <c r="H161" s="39"/>
      <c r="I161" s="213"/>
      <c r="J161" s="39"/>
      <c r="K161" s="39"/>
      <c r="L161" s="43"/>
      <c r="M161" s="214"/>
      <c r="N161" s="215"/>
      <c r="O161" s="83"/>
      <c r="P161" s="83"/>
      <c r="Q161" s="83"/>
      <c r="R161" s="83"/>
      <c r="S161" s="83"/>
      <c r="T161" s="83"/>
      <c r="U161" s="84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123</v>
      </c>
      <c r="AU161" s="16" t="s">
        <v>82</v>
      </c>
    </row>
    <row r="162" s="2" customFormat="1" ht="16.5" customHeight="1">
      <c r="A162" s="37"/>
      <c r="B162" s="38"/>
      <c r="C162" s="198" t="s">
        <v>128</v>
      </c>
      <c r="D162" s="198" t="s">
        <v>114</v>
      </c>
      <c r="E162" s="199" t="s">
        <v>272</v>
      </c>
      <c r="F162" s="200" t="s">
        <v>273</v>
      </c>
      <c r="G162" s="201" t="s">
        <v>117</v>
      </c>
      <c r="H162" s="202">
        <v>5</v>
      </c>
      <c r="I162" s="203"/>
      <c r="J162" s="204">
        <f>ROUND(I162*H162,2)</f>
        <v>0</v>
      </c>
      <c r="K162" s="200" t="s">
        <v>118</v>
      </c>
      <c r="L162" s="43"/>
      <c r="M162" s="205" t="s">
        <v>19</v>
      </c>
      <c r="N162" s="206" t="s">
        <v>43</v>
      </c>
      <c r="O162" s="83"/>
      <c r="P162" s="207">
        <f>O162*H162</f>
        <v>0</v>
      </c>
      <c r="Q162" s="207">
        <v>9.0000000000000006E-05</v>
      </c>
      <c r="R162" s="207">
        <f>Q162*H162</f>
        <v>0.00045000000000000004</v>
      </c>
      <c r="S162" s="207">
        <v>0.00050000000000000001</v>
      </c>
      <c r="T162" s="207">
        <f>S162*H162</f>
        <v>0.0025000000000000001</v>
      </c>
      <c r="U162" s="208" t="s">
        <v>19</v>
      </c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9" t="s">
        <v>119</v>
      </c>
      <c r="AT162" s="209" t="s">
        <v>114</v>
      </c>
      <c r="AU162" s="209" t="s">
        <v>82</v>
      </c>
      <c r="AY162" s="16" t="s">
        <v>111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6" t="s">
        <v>80</v>
      </c>
      <c r="BK162" s="210">
        <f>ROUND(I162*H162,2)</f>
        <v>0</v>
      </c>
      <c r="BL162" s="16" t="s">
        <v>119</v>
      </c>
      <c r="BM162" s="209" t="s">
        <v>274</v>
      </c>
    </row>
    <row r="163" s="2" customFormat="1">
      <c r="A163" s="37"/>
      <c r="B163" s="38"/>
      <c r="C163" s="39"/>
      <c r="D163" s="211" t="s">
        <v>121</v>
      </c>
      <c r="E163" s="39"/>
      <c r="F163" s="212" t="s">
        <v>275</v>
      </c>
      <c r="G163" s="39"/>
      <c r="H163" s="39"/>
      <c r="I163" s="213"/>
      <c r="J163" s="39"/>
      <c r="K163" s="39"/>
      <c r="L163" s="43"/>
      <c r="M163" s="214"/>
      <c r="N163" s="215"/>
      <c r="O163" s="83"/>
      <c r="P163" s="83"/>
      <c r="Q163" s="83"/>
      <c r="R163" s="83"/>
      <c r="S163" s="83"/>
      <c r="T163" s="83"/>
      <c r="U163" s="84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121</v>
      </c>
      <c r="AU163" s="16" t="s">
        <v>82</v>
      </c>
    </row>
    <row r="164" s="2" customFormat="1">
      <c r="A164" s="37"/>
      <c r="B164" s="38"/>
      <c r="C164" s="39"/>
      <c r="D164" s="216" t="s">
        <v>123</v>
      </c>
      <c r="E164" s="39"/>
      <c r="F164" s="217" t="s">
        <v>276</v>
      </c>
      <c r="G164" s="39"/>
      <c r="H164" s="39"/>
      <c r="I164" s="213"/>
      <c r="J164" s="39"/>
      <c r="K164" s="39"/>
      <c r="L164" s="43"/>
      <c r="M164" s="214"/>
      <c r="N164" s="215"/>
      <c r="O164" s="83"/>
      <c r="P164" s="83"/>
      <c r="Q164" s="83"/>
      <c r="R164" s="83"/>
      <c r="S164" s="83"/>
      <c r="T164" s="83"/>
      <c r="U164" s="84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123</v>
      </c>
      <c r="AU164" s="16" t="s">
        <v>82</v>
      </c>
    </row>
    <row r="165" s="2" customFormat="1" ht="16.5" customHeight="1">
      <c r="A165" s="37"/>
      <c r="B165" s="38"/>
      <c r="C165" s="198" t="s">
        <v>277</v>
      </c>
      <c r="D165" s="198" t="s">
        <v>114</v>
      </c>
      <c r="E165" s="199" t="s">
        <v>278</v>
      </c>
      <c r="F165" s="200" t="s">
        <v>279</v>
      </c>
      <c r="G165" s="201" t="s">
        <v>117</v>
      </c>
      <c r="H165" s="202">
        <v>10</v>
      </c>
      <c r="I165" s="203"/>
      <c r="J165" s="204">
        <f>ROUND(I165*H165,2)</f>
        <v>0</v>
      </c>
      <c r="K165" s="200" t="s">
        <v>118</v>
      </c>
      <c r="L165" s="43"/>
      <c r="M165" s="205" t="s">
        <v>19</v>
      </c>
      <c r="N165" s="206" t="s">
        <v>43</v>
      </c>
      <c r="O165" s="83"/>
      <c r="P165" s="207">
        <f>O165*H165</f>
        <v>0</v>
      </c>
      <c r="Q165" s="207">
        <v>5.0000000000000002E-05</v>
      </c>
      <c r="R165" s="207">
        <f>Q165*H165</f>
        <v>0.00050000000000000001</v>
      </c>
      <c r="S165" s="207">
        <v>0.00050000000000000001</v>
      </c>
      <c r="T165" s="207">
        <f>S165*H165</f>
        <v>0.0050000000000000001</v>
      </c>
      <c r="U165" s="208" t="s">
        <v>19</v>
      </c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9" t="s">
        <v>119</v>
      </c>
      <c r="AT165" s="209" t="s">
        <v>114</v>
      </c>
      <c r="AU165" s="209" t="s">
        <v>82</v>
      </c>
      <c r="AY165" s="16" t="s">
        <v>111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6" t="s">
        <v>80</v>
      </c>
      <c r="BK165" s="210">
        <f>ROUND(I165*H165,2)</f>
        <v>0</v>
      </c>
      <c r="BL165" s="16" t="s">
        <v>119</v>
      </c>
      <c r="BM165" s="209" t="s">
        <v>280</v>
      </c>
    </row>
    <row r="166" s="2" customFormat="1">
      <c r="A166" s="37"/>
      <c r="B166" s="38"/>
      <c r="C166" s="39"/>
      <c r="D166" s="211" t="s">
        <v>121</v>
      </c>
      <c r="E166" s="39"/>
      <c r="F166" s="212" t="s">
        <v>281</v>
      </c>
      <c r="G166" s="39"/>
      <c r="H166" s="39"/>
      <c r="I166" s="213"/>
      <c r="J166" s="39"/>
      <c r="K166" s="39"/>
      <c r="L166" s="43"/>
      <c r="M166" s="214"/>
      <c r="N166" s="215"/>
      <c r="O166" s="83"/>
      <c r="P166" s="83"/>
      <c r="Q166" s="83"/>
      <c r="R166" s="83"/>
      <c r="S166" s="83"/>
      <c r="T166" s="83"/>
      <c r="U166" s="84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121</v>
      </c>
      <c r="AU166" s="16" t="s">
        <v>82</v>
      </c>
    </row>
    <row r="167" s="2" customFormat="1">
      <c r="A167" s="37"/>
      <c r="B167" s="38"/>
      <c r="C167" s="39"/>
      <c r="D167" s="216" t="s">
        <v>123</v>
      </c>
      <c r="E167" s="39"/>
      <c r="F167" s="217" t="s">
        <v>282</v>
      </c>
      <c r="G167" s="39"/>
      <c r="H167" s="39"/>
      <c r="I167" s="213"/>
      <c r="J167" s="39"/>
      <c r="K167" s="39"/>
      <c r="L167" s="43"/>
      <c r="M167" s="214"/>
      <c r="N167" s="215"/>
      <c r="O167" s="83"/>
      <c r="P167" s="83"/>
      <c r="Q167" s="83"/>
      <c r="R167" s="83"/>
      <c r="S167" s="83"/>
      <c r="T167" s="83"/>
      <c r="U167" s="84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123</v>
      </c>
      <c r="AU167" s="16" t="s">
        <v>82</v>
      </c>
    </row>
    <row r="168" s="2" customFormat="1" ht="16.5" customHeight="1">
      <c r="A168" s="37"/>
      <c r="B168" s="38"/>
      <c r="C168" s="198" t="s">
        <v>283</v>
      </c>
      <c r="D168" s="198" t="s">
        <v>114</v>
      </c>
      <c r="E168" s="199" t="s">
        <v>284</v>
      </c>
      <c r="F168" s="200" t="s">
        <v>285</v>
      </c>
      <c r="G168" s="201" t="s">
        <v>117</v>
      </c>
      <c r="H168" s="202">
        <v>10</v>
      </c>
      <c r="I168" s="203"/>
      <c r="J168" s="204">
        <f>ROUND(I168*H168,2)</f>
        <v>0</v>
      </c>
      <c r="K168" s="200" t="s">
        <v>118</v>
      </c>
      <c r="L168" s="43"/>
      <c r="M168" s="205" t="s">
        <v>19</v>
      </c>
      <c r="N168" s="206" t="s">
        <v>43</v>
      </c>
      <c r="O168" s="83"/>
      <c r="P168" s="207">
        <f>O168*H168</f>
        <v>0</v>
      </c>
      <c r="Q168" s="207">
        <v>5.0000000000000002E-05</v>
      </c>
      <c r="R168" s="207">
        <f>Q168*H168</f>
        <v>0.00050000000000000001</v>
      </c>
      <c r="S168" s="207">
        <v>0.00050000000000000001</v>
      </c>
      <c r="T168" s="207">
        <f>S168*H168</f>
        <v>0.0050000000000000001</v>
      </c>
      <c r="U168" s="208" t="s">
        <v>19</v>
      </c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9" t="s">
        <v>119</v>
      </c>
      <c r="AT168" s="209" t="s">
        <v>114</v>
      </c>
      <c r="AU168" s="209" t="s">
        <v>82</v>
      </c>
      <c r="AY168" s="16" t="s">
        <v>111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6" t="s">
        <v>80</v>
      </c>
      <c r="BK168" s="210">
        <f>ROUND(I168*H168,2)</f>
        <v>0</v>
      </c>
      <c r="BL168" s="16" t="s">
        <v>119</v>
      </c>
      <c r="BM168" s="209" t="s">
        <v>286</v>
      </c>
    </row>
    <row r="169" s="2" customFormat="1">
      <c r="A169" s="37"/>
      <c r="B169" s="38"/>
      <c r="C169" s="39"/>
      <c r="D169" s="211" t="s">
        <v>121</v>
      </c>
      <c r="E169" s="39"/>
      <c r="F169" s="212" t="s">
        <v>287</v>
      </c>
      <c r="G169" s="39"/>
      <c r="H169" s="39"/>
      <c r="I169" s="213"/>
      <c r="J169" s="39"/>
      <c r="K169" s="39"/>
      <c r="L169" s="43"/>
      <c r="M169" s="214"/>
      <c r="N169" s="215"/>
      <c r="O169" s="83"/>
      <c r="P169" s="83"/>
      <c r="Q169" s="83"/>
      <c r="R169" s="83"/>
      <c r="S169" s="83"/>
      <c r="T169" s="83"/>
      <c r="U169" s="84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121</v>
      </c>
      <c r="AU169" s="16" t="s">
        <v>82</v>
      </c>
    </row>
    <row r="170" s="2" customFormat="1">
      <c r="A170" s="37"/>
      <c r="B170" s="38"/>
      <c r="C170" s="39"/>
      <c r="D170" s="216" t="s">
        <v>123</v>
      </c>
      <c r="E170" s="39"/>
      <c r="F170" s="217" t="s">
        <v>288</v>
      </c>
      <c r="G170" s="39"/>
      <c r="H170" s="39"/>
      <c r="I170" s="213"/>
      <c r="J170" s="39"/>
      <c r="K170" s="39"/>
      <c r="L170" s="43"/>
      <c r="M170" s="214"/>
      <c r="N170" s="215"/>
      <c r="O170" s="83"/>
      <c r="P170" s="83"/>
      <c r="Q170" s="83"/>
      <c r="R170" s="83"/>
      <c r="S170" s="83"/>
      <c r="T170" s="83"/>
      <c r="U170" s="84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123</v>
      </c>
      <c r="AU170" s="16" t="s">
        <v>82</v>
      </c>
    </row>
    <row r="171" s="2" customFormat="1" ht="16.5" customHeight="1">
      <c r="A171" s="37"/>
      <c r="B171" s="38"/>
      <c r="C171" s="198" t="s">
        <v>289</v>
      </c>
      <c r="D171" s="198" t="s">
        <v>114</v>
      </c>
      <c r="E171" s="199" t="s">
        <v>290</v>
      </c>
      <c r="F171" s="200" t="s">
        <v>291</v>
      </c>
      <c r="G171" s="201" t="s">
        <v>117</v>
      </c>
      <c r="H171" s="202">
        <v>5</v>
      </c>
      <c r="I171" s="203"/>
      <c r="J171" s="204">
        <f>ROUND(I171*H171,2)</f>
        <v>0</v>
      </c>
      <c r="K171" s="200" t="s">
        <v>118</v>
      </c>
      <c r="L171" s="43"/>
      <c r="M171" s="205" t="s">
        <v>19</v>
      </c>
      <c r="N171" s="206" t="s">
        <v>43</v>
      </c>
      <c r="O171" s="83"/>
      <c r="P171" s="207">
        <f>O171*H171</f>
        <v>0</v>
      </c>
      <c r="Q171" s="207">
        <v>0</v>
      </c>
      <c r="R171" s="207">
        <f>Q171*H171</f>
        <v>0</v>
      </c>
      <c r="S171" s="207">
        <v>0.0016000000000000001</v>
      </c>
      <c r="T171" s="207">
        <f>S171*H171</f>
        <v>0.0080000000000000002</v>
      </c>
      <c r="U171" s="208" t="s">
        <v>19</v>
      </c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9" t="s">
        <v>119</v>
      </c>
      <c r="AT171" s="209" t="s">
        <v>114</v>
      </c>
      <c r="AU171" s="209" t="s">
        <v>82</v>
      </c>
      <c r="AY171" s="16" t="s">
        <v>111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6" t="s">
        <v>80</v>
      </c>
      <c r="BK171" s="210">
        <f>ROUND(I171*H171,2)</f>
        <v>0</v>
      </c>
      <c r="BL171" s="16" t="s">
        <v>119</v>
      </c>
      <c r="BM171" s="209" t="s">
        <v>292</v>
      </c>
    </row>
    <row r="172" s="2" customFormat="1">
      <c r="A172" s="37"/>
      <c r="B172" s="38"/>
      <c r="C172" s="39"/>
      <c r="D172" s="211" t="s">
        <v>121</v>
      </c>
      <c r="E172" s="39"/>
      <c r="F172" s="212" t="s">
        <v>293</v>
      </c>
      <c r="G172" s="39"/>
      <c r="H172" s="39"/>
      <c r="I172" s="213"/>
      <c r="J172" s="39"/>
      <c r="K172" s="39"/>
      <c r="L172" s="43"/>
      <c r="M172" s="214"/>
      <c r="N172" s="215"/>
      <c r="O172" s="83"/>
      <c r="P172" s="83"/>
      <c r="Q172" s="83"/>
      <c r="R172" s="83"/>
      <c r="S172" s="83"/>
      <c r="T172" s="83"/>
      <c r="U172" s="84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121</v>
      </c>
      <c r="AU172" s="16" t="s">
        <v>82</v>
      </c>
    </row>
    <row r="173" s="2" customFormat="1">
      <c r="A173" s="37"/>
      <c r="B173" s="38"/>
      <c r="C173" s="39"/>
      <c r="D173" s="216" t="s">
        <v>123</v>
      </c>
      <c r="E173" s="39"/>
      <c r="F173" s="217" t="s">
        <v>294</v>
      </c>
      <c r="G173" s="39"/>
      <c r="H173" s="39"/>
      <c r="I173" s="213"/>
      <c r="J173" s="39"/>
      <c r="K173" s="39"/>
      <c r="L173" s="43"/>
      <c r="M173" s="214"/>
      <c r="N173" s="215"/>
      <c r="O173" s="83"/>
      <c r="P173" s="83"/>
      <c r="Q173" s="83"/>
      <c r="R173" s="83"/>
      <c r="S173" s="83"/>
      <c r="T173" s="83"/>
      <c r="U173" s="84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123</v>
      </c>
      <c r="AU173" s="16" t="s">
        <v>82</v>
      </c>
    </row>
    <row r="174" s="2" customFormat="1" ht="16.5" customHeight="1">
      <c r="A174" s="37"/>
      <c r="B174" s="38"/>
      <c r="C174" s="198" t="s">
        <v>295</v>
      </c>
      <c r="D174" s="198" t="s">
        <v>114</v>
      </c>
      <c r="E174" s="199" t="s">
        <v>296</v>
      </c>
      <c r="F174" s="200" t="s">
        <v>297</v>
      </c>
      <c r="G174" s="201" t="s">
        <v>117</v>
      </c>
      <c r="H174" s="202">
        <v>15</v>
      </c>
      <c r="I174" s="203"/>
      <c r="J174" s="204">
        <f>ROUND(I174*H174,2)</f>
        <v>0</v>
      </c>
      <c r="K174" s="200" t="s">
        <v>118</v>
      </c>
      <c r="L174" s="43"/>
      <c r="M174" s="205" t="s">
        <v>19</v>
      </c>
      <c r="N174" s="206" t="s">
        <v>43</v>
      </c>
      <c r="O174" s="83"/>
      <c r="P174" s="207">
        <f>O174*H174</f>
        <v>0</v>
      </c>
      <c r="Q174" s="207">
        <v>0</v>
      </c>
      <c r="R174" s="207">
        <f>Q174*H174</f>
        <v>0</v>
      </c>
      <c r="S174" s="207">
        <v>0.0025000000000000001</v>
      </c>
      <c r="T174" s="207">
        <f>S174*H174</f>
        <v>0.037499999999999999</v>
      </c>
      <c r="U174" s="208" t="s">
        <v>19</v>
      </c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9" t="s">
        <v>119</v>
      </c>
      <c r="AT174" s="209" t="s">
        <v>114</v>
      </c>
      <c r="AU174" s="209" t="s">
        <v>82</v>
      </c>
      <c r="AY174" s="16" t="s">
        <v>111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6" t="s">
        <v>80</v>
      </c>
      <c r="BK174" s="210">
        <f>ROUND(I174*H174,2)</f>
        <v>0</v>
      </c>
      <c r="BL174" s="16" t="s">
        <v>119</v>
      </c>
      <c r="BM174" s="209" t="s">
        <v>298</v>
      </c>
    </row>
    <row r="175" s="2" customFormat="1">
      <c r="A175" s="37"/>
      <c r="B175" s="38"/>
      <c r="C175" s="39"/>
      <c r="D175" s="211" t="s">
        <v>121</v>
      </c>
      <c r="E175" s="39"/>
      <c r="F175" s="212" t="s">
        <v>299</v>
      </c>
      <c r="G175" s="39"/>
      <c r="H175" s="39"/>
      <c r="I175" s="213"/>
      <c r="J175" s="39"/>
      <c r="K175" s="39"/>
      <c r="L175" s="43"/>
      <c r="M175" s="214"/>
      <c r="N175" s="215"/>
      <c r="O175" s="83"/>
      <c r="P175" s="83"/>
      <c r="Q175" s="83"/>
      <c r="R175" s="83"/>
      <c r="S175" s="83"/>
      <c r="T175" s="83"/>
      <c r="U175" s="84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121</v>
      </c>
      <c r="AU175" s="16" t="s">
        <v>82</v>
      </c>
    </row>
    <row r="176" s="2" customFormat="1">
      <c r="A176" s="37"/>
      <c r="B176" s="38"/>
      <c r="C176" s="39"/>
      <c r="D176" s="216" t="s">
        <v>123</v>
      </c>
      <c r="E176" s="39"/>
      <c r="F176" s="217" t="s">
        <v>300</v>
      </c>
      <c r="G176" s="39"/>
      <c r="H176" s="39"/>
      <c r="I176" s="213"/>
      <c r="J176" s="39"/>
      <c r="K176" s="39"/>
      <c r="L176" s="43"/>
      <c r="M176" s="214"/>
      <c r="N176" s="215"/>
      <c r="O176" s="83"/>
      <c r="P176" s="83"/>
      <c r="Q176" s="83"/>
      <c r="R176" s="83"/>
      <c r="S176" s="83"/>
      <c r="T176" s="83"/>
      <c r="U176" s="84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123</v>
      </c>
      <c r="AU176" s="16" t="s">
        <v>82</v>
      </c>
    </row>
    <row r="177" s="2" customFormat="1" ht="16.5" customHeight="1">
      <c r="A177" s="37"/>
      <c r="B177" s="38"/>
      <c r="C177" s="198" t="s">
        <v>301</v>
      </c>
      <c r="D177" s="198" t="s">
        <v>114</v>
      </c>
      <c r="E177" s="199" t="s">
        <v>302</v>
      </c>
      <c r="F177" s="200" t="s">
        <v>303</v>
      </c>
      <c r="G177" s="201" t="s">
        <v>117</v>
      </c>
      <c r="H177" s="202">
        <v>20</v>
      </c>
      <c r="I177" s="203"/>
      <c r="J177" s="204">
        <f>ROUND(I177*H177,2)</f>
        <v>0</v>
      </c>
      <c r="K177" s="200" t="s">
        <v>118</v>
      </c>
      <c r="L177" s="43"/>
      <c r="M177" s="205" t="s">
        <v>19</v>
      </c>
      <c r="N177" s="206" t="s">
        <v>43</v>
      </c>
      <c r="O177" s="83"/>
      <c r="P177" s="207">
        <f>O177*H177</f>
        <v>0</v>
      </c>
      <c r="Q177" s="207">
        <v>0</v>
      </c>
      <c r="R177" s="207">
        <f>Q177*H177</f>
        <v>0</v>
      </c>
      <c r="S177" s="207">
        <v>5.0000000000000002E-05</v>
      </c>
      <c r="T177" s="207">
        <f>S177*H177</f>
        <v>0.001</v>
      </c>
      <c r="U177" s="208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9" t="s">
        <v>119</v>
      </c>
      <c r="AT177" s="209" t="s">
        <v>114</v>
      </c>
      <c r="AU177" s="209" t="s">
        <v>82</v>
      </c>
      <c r="AY177" s="16" t="s">
        <v>111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6" t="s">
        <v>80</v>
      </c>
      <c r="BK177" s="210">
        <f>ROUND(I177*H177,2)</f>
        <v>0</v>
      </c>
      <c r="BL177" s="16" t="s">
        <v>119</v>
      </c>
      <c r="BM177" s="209" t="s">
        <v>304</v>
      </c>
    </row>
    <row r="178" s="2" customFormat="1">
      <c r="A178" s="37"/>
      <c r="B178" s="38"/>
      <c r="C178" s="39"/>
      <c r="D178" s="211" t="s">
        <v>121</v>
      </c>
      <c r="E178" s="39"/>
      <c r="F178" s="212" t="s">
        <v>305</v>
      </c>
      <c r="G178" s="39"/>
      <c r="H178" s="39"/>
      <c r="I178" s="213"/>
      <c r="J178" s="39"/>
      <c r="K178" s="39"/>
      <c r="L178" s="43"/>
      <c r="M178" s="214"/>
      <c r="N178" s="215"/>
      <c r="O178" s="83"/>
      <c r="P178" s="83"/>
      <c r="Q178" s="83"/>
      <c r="R178" s="83"/>
      <c r="S178" s="83"/>
      <c r="T178" s="83"/>
      <c r="U178" s="84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121</v>
      </c>
      <c r="AU178" s="16" t="s">
        <v>82</v>
      </c>
    </row>
    <row r="179" s="2" customFormat="1">
      <c r="A179" s="37"/>
      <c r="B179" s="38"/>
      <c r="C179" s="39"/>
      <c r="D179" s="216" t="s">
        <v>123</v>
      </c>
      <c r="E179" s="39"/>
      <c r="F179" s="217" t="s">
        <v>306</v>
      </c>
      <c r="G179" s="39"/>
      <c r="H179" s="39"/>
      <c r="I179" s="213"/>
      <c r="J179" s="39"/>
      <c r="K179" s="39"/>
      <c r="L179" s="43"/>
      <c r="M179" s="214"/>
      <c r="N179" s="215"/>
      <c r="O179" s="83"/>
      <c r="P179" s="83"/>
      <c r="Q179" s="83"/>
      <c r="R179" s="83"/>
      <c r="S179" s="83"/>
      <c r="T179" s="83"/>
      <c r="U179" s="84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123</v>
      </c>
      <c r="AU179" s="16" t="s">
        <v>82</v>
      </c>
    </row>
    <row r="180" s="2" customFormat="1" ht="16.5" customHeight="1">
      <c r="A180" s="37"/>
      <c r="B180" s="38"/>
      <c r="C180" s="198" t="s">
        <v>307</v>
      </c>
      <c r="D180" s="198" t="s">
        <v>114</v>
      </c>
      <c r="E180" s="199" t="s">
        <v>308</v>
      </c>
      <c r="F180" s="200" t="s">
        <v>309</v>
      </c>
      <c r="G180" s="201" t="s">
        <v>217</v>
      </c>
      <c r="H180" s="202">
        <v>12</v>
      </c>
      <c r="I180" s="203"/>
      <c r="J180" s="204">
        <f>ROUND(I180*H180,2)</f>
        <v>0</v>
      </c>
      <c r="K180" s="200" t="s">
        <v>118</v>
      </c>
      <c r="L180" s="43"/>
      <c r="M180" s="205" t="s">
        <v>19</v>
      </c>
      <c r="N180" s="206" t="s">
        <v>43</v>
      </c>
      <c r="O180" s="83"/>
      <c r="P180" s="207">
        <f>O180*H180</f>
        <v>0</v>
      </c>
      <c r="Q180" s="207">
        <v>6.0000000000000002E-05</v>
      </c>
      <c r="R180" s="207">
        <f>Q180*H180</f>
        <v>0.00072000000000000005</v>
      </c>
      <c r="S180" s="207">
        <v>0</v>
      </c>
      <c r="T180" s="207">
        <f>S180*H180</f>
        <v>0</v>
      </c>
      <c r="U180" s="208" t="s">
        <v>19</v>
      </c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9" t="s">
        <v>119</v>
      </c>
      <c r="AT180" s="209" t="s">
        <v>114</v>
      </c>
      <c r="AU180" s="209" t="s">
        <v>82</v>
      </c>
      <c r="AY180" s="16" t="s">
        <v>111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6" t="s">
        <v>80</v>
      </c>
      <c r="BK180" s="210">
        <f>ROUND(I180*H180,2)</f>
        <v>0</v>
      </c>
      <c r="BL180" s="16" t="s">
        <v>119</v>
      </c>
      <c r="BM180" s="209" t="s">
        <v>310</v>
      </c>
    </row>
    <row r="181" s="2" customFormat="1">
      <c r="A181" s="37"/>
      <c r="B181" s="38"/>
      <c r="C181" s="39"/>
      <c r="D181" s="211" t="s">
        <v>121</v>
      </c>
      <c r="E181" s="39"/>
      <c r="F181" s="212" t="s">
        <v>311</v>
      </c>
      <c r="G181" s="39"/>
      <c r="H181" s="39"/>
      <c r="I181" s="213"/>
      <c r="J181" s="39"/>
      <c r="K181" s="39"/>
      <c r="L181" s="43"/>
      <c r="M181" s="214"/>
      <c r="N181" s="215"/>
      <c r="O181" s="83"/>
      <c r="P181" s="83"/>
      <c r="Q181" s="83"/>
      <c r="R181" s="83"/>
      <c r="S181" s="83"/>
      <c r="T181" s="83"/>
      <c r="U181" s="84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121</v>
      </c>
      <c r="AU181" s="16" t="s">
        <v>82</v>
      </c>
    </row>
    <row r="182" s="2" customFormat="1">
      <c r="A182" s="37"/>
      <c r="B182" s="38"/>
      <c r="C182" s="39"/>
      <c r="D182" s="216" t="s">
        <v>123</v>
      </c>
      <c r="E182" s="39"/>
      <c r="F182" s="217" t="s">
        <v>312</v>
      </c>
      <c r="G182" s="39"/>
      <c r="H182" s="39"/>
      <c r="I182" s="213"/>
      <c r="J182" s="39"/>
      <c r="K182" s="39"/>
      <c r="L182" s="43"/>
      <c r="M182" s="214"/>
      <c r="N182" s="215"/>
      <c r="O182" s="83"/>
      <c r="P182" s="83"/>
      <c r="Q182" s="83"/>
      <c r="R182" s="83"/>
      <c r="S182" s="83"/>
      <c r="T182" s="83"/>
      <c r="U182" s="84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123</v>
      </c>
      <c r="AU182" s="16" t="s">
        <v>82</v>
      </c>
    </row>
    <row r="183" s="2" customFormat="1" ht="16.5" customHeight="1">
      <c r="A183" s="37"/>
      <c r="B183" s="38"/>
      <c r="C183" s="198" t="s">
        <v>313</v>
      </c>
      <c r="D183" s="198" t="s">
        <v>114</v>
      </c>
      <c r="E183" s="199" t="s">
        <v>314</v>
      </c>
      <c r="F183" s="200" t="s">
        <v>315</v>
      </c>
      <c r="G183" s="201" t="s">
        <v>217</v>
      </c>
      <c r="H183" s="202">
        <v>16</v>
      </c>
      <c r="I183" s="203"/>
      <c r="J183" s="204">
        <f>ROUND(I183*H183,2)</f>
        <v>0</v>
      </c>
      <c r="K183" s="200" t="s">
        <v>118</v>
      </c>
      <c r="L183" s="43"/>
      <c r="M183" s="205" t="s">
        <v>19</v>
      </c>
      <c r="N183" s="206" t="s">
        <v>43</v>
      </c>
      <c r="O183" s="83"/>
      <c r="P183" s="207">
        <f>O183*H183</f>
        <v>0</v>
      </c>
      <c r="Q183" s="207">
        <v>6.0000000000000002E-05</v>
      </c>
      <c r="R183" s="207">
        <f>Q183*H183</f>
        <v>0.00096000000000000002</v>
      </c>
      <c r="S183" s="207">
        <v>0</v>
      </c>
      <c r="T183" s="207">
        <f>S183*H183</f>
        <v>0</v>
      </c>
      <c r="U183" s="208" t="s">
        <v>19</v>
      </c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9" t="s">
        <v>119</v>
      </c>
      <c r="AT183" s="209" t="s">
        <v>114</v>
      </c>
      <c r="AU183" s="209" t="s">
        <v>82</v>
      </c>
      <c r="AY183" s="16" t="s">
        <v>111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6" t="s">
        <v>80</v>
      </c>
      <c r="BK183" s="210">
        <f>ROUND(I183*H183,2)</f>
        <v>0</v>
      </c>
      <c r="BL183" s="16" t="s">
        <v>119</v>
      </c>
      <c r="BM183" s="209" t="s">
        <v>316</v>
      </c>
    </row>
    <row r="184" s="2" customFormat="1">
      <c r="A184" s="37"/>
      <c r="B184" s="38"/>
      <c r="C184" s="39"/>
      <c r="D184" s="211" t="s">
        <v>121</v>
      </c>
      <c r="E184" s="39"/>
      <c r="F184" s="212" t="s">
        <v>317</v>
      </c>
      <c r="G184" s="39"/>
      <c r="H184" s="39"/>
      <c r="I184" s="213"/>
      <c r="J184" s="39"/>
      <c r="K184" s="39"/>
      <c r="L184" s="43"/>
      <c r="M184" s="214"/>
      <c r="N184" s="215"/>
      <c r="O184" s="83"/>
      <c r="P184" s="83"/>
      <c r="Q184" s="83"/>
      <c r="R184" s="83"/>
      <c r="S184" s="83"/>
      <c r="T184" s="83"/>
      <c r="U184" s="84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121</v>
      </c>
      <c r="AU184" s="16" t="s">
        <v>82</v>
      </c>
    </row>
    <row r="185" s="2" customFormat="1">
      <c r="A185" s="37"/>
      <c r="B185" s="38"/>
      <c r="C185" s="39"/>
      <c r="D185" s="216" t="s">
        <v>123</v>
      </c>
      <c r="E185" s="39"/>
      <c r="F185" s="217" t="s">
        <v>318</v>
      </c>
      <c r="G185" s="39"/>
      <c r="H185" s="39"/>
      <c r="I185" s="213"/>
      <c r="J185" s="39"/>
      <c r="K185" s="39"/>
      <c r="L185" s="43"/>
      <c r="M185" s="214"/>
      <c r="N185" s="215"/>
      <c r="O185" s="83"/>
      <c r="P185" s="83"/>
      <c r="Q185" s="83"/>
      <c r="R185" s="83"/>
      <c r="S185" s="83"/>
      <c r="T185" s="83"/>
      <c r="U185" s="84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123</v>
      </c>
      <c r="AU185" s="16" t="s">
        <v>82</v>
      </c>
    </row>
    <row r="186" s="2" customFormat="1" ht="16.5" customHeight="1">
      <c r="A186" s="37"/>
      <c r="B186" s="38"/>
      <c r="C186" s="198" t="s">
        <v>319</v>
      </c>
      <c r="D186" s="198" t="s">
        <v>114</v>
      </c>
      <c r="E186" s="199" t="s">
        <v>320</v>
      </c>
      <c r="F186" s="200" t="s">
        <v>321</v>
      </c>
      <c r="G186" s="201" t="s">
        <v>217</v>
      </c>
      <c r="H186" s="202">
        <v>22</v>
      </c>
      <c r="I186" s="203"/>
      <c r="J186" s="204">
        <f>ROUND(I186*H186,2)</f>
        <v>0</v>
      </c>
      <c r="K186" s="200" t="s">
        <v>118</v>
      </c>
      <c r="L186" s="43"/>
      <c r="M186" s="205" t="s">
        <v>19</v>
      </c>
      <c r="N186" s="206" t="s">
        <v>43</v>
      </c>
      <c r="O186" s="83"/>
      <c r="P186" s="207">
        <f>O186*H186</f>
        <v>0</v>
      </c>
      <c r="Q186" s="207">
        <v>5.0000000000000002E-05</v>
      </c>
      <c r="R186" s="207">
        <f>Q186*H186</f>
        <v>0.0011000000000000001</v>
      </c>
      <c r="S186" s="207">
        <v>0</v>
      </c>
      <c r="T186" s="207">
        <f>S186*H186</f>
        <v>0</v>
      </c>
      <c r="U186" s="208" t="s">
        <v>19</v>
      </c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9" t="s">
        <v>119</v>
      </c>
      <c r="AT186" s="209" t="s">
        <v>114</v>
      </c>
      <c r="AU186" s="209" t="s">
        <v>82</v>
      </c>
      <c r="AY186" s="16" t="s">
        <v>111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6" t="s">
        <v>80</v>
      </c>
      <c r="BK186" s="210">
        <f>ROUND(I186*H186,2)</f>
        <v>0</v>
      </c>
      <c r="BL186" s="16" t="s">
        <v>119</v>
      </c>
      <c r="BM186" s="209" t="s">
        <v>322</v>
      </c>
    </row>
    <row r="187" s="2" customFormat="1">
      <c r="A187" s="37"/>
      <c r="B187" s="38"/>
      <c r="C187" s="39"/>
      <c r="D187" s="211" t="s">
        <v>121</v>
      </c>
      <c r="E187" s="39"/>
      <c r="F187" s="212" t="s">
        <v>323</v>
      </c>
      <c r="G187" s="39"/>
      <c r="H187" s="39"/>
      <c r="I187" s="213"/>
      <c r="J187" s="39"/>
      <c r="K187" s="39"/>
      <c r="L187" s="43"/>
      <c r="M187" s="214"/>
      <c r="N187" s="215"/>
      <c r="O187" s="83"/>
      <c r="P187" s="83"/>
      <c r="Q187" s="83"/>
      <c r="R187" s="83"/>
      <c r="S187" s="83"/>
      <c r="T187" s="83"/>
      <c r="U187" s="84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121</v>
      </c>
      <c r="AU187" s="16" t="s">
        <v>82</v>
      </c>
    </row>
    <row r="188" s="2" customFormat="1">
      <c r="A188" s="37"/>
      <c r="B188" s="38"/>
      <c r="C188" s="39"/>
      <c r="D188" s="216" t="s">
        <v>123</v>
      </c>
      <c r="E188" s="39"/>
      <c r="F188" s="217" t="s">
        <v>324</v>
      </c>
      <c r="G188" s="39"/>
      <c r="H188" s="39"/>
      <c r="I188" s="213"/>
      <c r="J188" s="39"/>
      <c r="K188" s="39"/>
      <c r="L188" s="43"/>
      <c r="M188" s="214"/>
      <c r="N188" s="215"/>
      <c r="O188" s="83"/>
      <c r="P188" s="83"/>
      <c r="Q188" s="83"/>
      <c r="R188" s="83"/>
      <c r="S188" s="83"/>
      <c r="T188" s="83"/>
      <c r="U188" s="84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123</v>
      </c>
      <c r="AU188" s="16" t="s">
        <v>82</v>
      </c>
    </row>
    <row r="189" s="2" customFormat="1" ht="16.5" customHeight="1">
      <c r="A189" s="37"/>
      <c r="B189" s="38"/>
      <c r="C189" s="198" t="s">
        <v>325</v>
      </c>
      <c r="D189" s="198" t="s">
        <v>114</v>
      </c>
      <c r="E189" s="199" t="s">
        <v>326</v>
      </c>
      <c r="F189" s="200" t="s">
        <v>327</v>
      </c>
      <c r="G189" s="201" t="s">
        <v>217</v>
      </c>
      <c r="H189" s="202">
        <v>28</v>
      </c>
      <c r="I189" s="203"/>
      <c r="J189" s="204">
        <f>ROUND(I189*H189,2)</f>
        <v>0</v>
      </c>
      <c r="K189" s="200" t="s">
        <v>118</v>
      </c>
      <c r="L189" s="43"/>
      <c r="M189" s="205" t="s">
        <v>19</v>
      </c>
      <c r="N189" s="206" t="s">
        <v>43</v>
      </c>
      <c r="O189" s="83"/>
      <c r="P189" s="207">
        <f>O189*H189</f>
        <v>0</v>
      </c>
      <c r="Q189" s="207">
        <v>5.0000000000000002E-05</v>
      </c>
      <c r="R189" s="207">
        <f>Q189*H189</f>
        <v>0.0014</v>
      </c>
      <c r="S189" s="207">
        <v>0</v>
      </c>
      <c r="T189" s="207">
        <f>S189*H189</f>
        <v>0</v>
      </c>
      <c r="U189" s="208" t="s">
        <v>19</v>
      </c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9" t="s">
        <v>119</v>
      </c>
      <c r="AT189" s="209" t="s">
        <v>114</v>
      </c>
      <c r="AU189" s="209" t="s">
        <v>82</v>
      </c>
      <c r="AY189" s="16" t="s">
        <v>111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6" t="s">
        <v>80</v>
      </c>
      <c r="BK189" s="210">
        <f>ROUND(I189*H189,2)</f>
        <v>0</v>
      </c>
      <c r="BL189" s="16" t="s">
        <v>119</v>
      </c>
      <c r="BM189" s="209" t="s">
        <v>328</v>
      </c>
    </row>
    <row r="190" s="2" customFormat="1">
      <c r="A190" s="37"/>
      <c r="B190" s="38"/>
      <c r="C190" s="39"/>
      <c r="D190" s="211" t="s">
        <v>121</v>
      </c>
      <c r="E190" s="39"/>
      <c r="F190" s="212" t="s">
        <v>329</v>
      </c>
      <c r="G190" s="39"/>
      <c r="H190" s="39"/>
      <c r="I190" s="213"/>
      <c r="J190" s="39"/>
      <c r="K190" s="39"/>
      <c r="L190" s="43"/>
      <c r="M190" s="214"/>
      <c r="N190" s="215"/>
      <c r="O190" s="83"/>
      <c r="P190" s="83"/>
      <c r="Q190" s="83"/>
      <c r="R190" s="83"/>
      <c r="S190" s="83"/>
      <c r="T190" s="83"/>
      <c r="U190" s="84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121</v>
      </c>
      <c r="AU190" s="16" t="s">
        <v>82</v>
      </c>
    </row>
    <row r="191" s="2" customFormat="1">
      <c r="A191" s="37"/>
      <c r="B191" s="38"/>
      <c r="C191" s="39"/>
      <c r="D191" s="216" t="s">
        <v>123</v>
      </c>
      <c r="E191" s="39"/>
      <c r="F191" s="217" t="s">
        <v>330</v>
      </c>
      <c r="G191" s="39"/>
      <c r="H191" s="39"/>
      <c r="I191" s="213"/>
      <c r="J191" s="39"/>
      <c r="K191" s="39"/>
      <c r="L191" s="43"/>
      <c r="M191" s="214"/>
      <c r="N191" s="215"/>
      <c r="O191" s="83"/>
      <c r="P191" s="83"/>
      <c r="Q191" s="83"/>
      <c r="R191" s="83"/>
      <c r="S191" s="83"/>
      <c r="T191" s="83"/>
      <c r="U191" s="84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123</v>
      </c>
      <c r="AU191" s="16" t="s">
        <v>82</v>
      </c>
    </row>
    <row r="192" s="2" customFormat="1" ht="16.5" customHeight="1">
      <c r="A192" s="37"/>
      <c r="B192" s="38"/>
      <c r="C192" s="198" t="s">
        <v>331</v>
      </c>
      <c r="D192" s="198" t="s">
        <v>114</v>
      </c>
      <c r="E192" s="199" t="s">
        <v>332</v>
      </c>
      <c r="F192" s="200" t="s">
        <v>333</v>
      </c>
      <c r="G192" s="201" t="s">
        <v>217</v>
      </c>
      <c r="H192" s="202">
        <v>24</v>
      </c>
      <c r="I192" s="203"/>
      <c r="J192" s="204">
        <f>ROUND(I192*H192,2)</f>
        <v>0</v>
      </c>
      <c r="K192" s="200" t="s">
        <v>118</v>
      </c>
      <c r="L192" s="43"/>
      <c r="M192" s="205" t="s">
        <v>19</v>
      </c>
      <c r="N192" s="206" t="s">
        <v>43</v>
      </c>
      <c r="O192" s="83"/>
      <c r="P192" s="207">
        <f>O192*H192</f>
        <v>0</v>
      </c>
      <c r="Q192" s="207">
        <v>5.0000000000000002E-05</v>
      </c>
      <c r="R192" s="207">
        <f>Q192*H192</f>
        <v>0.0012000000000000001</v>
      </c>
      <c r="S192" s="207">
        <v>0</v>
      </c>
      <c r="T192" s="207">
        <f>S192*H192</f>
        <v>0</v>
      </c>
      <c r="U192" s="208" t="s">
        <v>19</v>
      </c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9" t="s">
        <v>119</v>
      </c>
      <c r="AT192" s="209" t="s">
        <v>114</v>
      </c>
      <c r="AU192" s="209" t="s">
        <v>82</v>
      </c>
      <c r="AY192" s="16" t="s">
        <v>111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6" t="s">
        <v>80</v>
      </c>
      <c r="BK192" s="210">
        <f>ROUND(I192*H192,2)</f>
        <v>0</v>
      </c>
      <c r="BL192" s="16" t="s">
        <v>119</v>
      </c>
      <c r="BM192" s="209" t="s">
        <v>334</v>
      </c>
    </row>
    <row r="193" s="2" customFormat="1">
      <c r="A193" s="37"/>
      <c r="B193" s="38"/>
      <c r="C193" s="39"/>
      <c r="D193" s="211" t="s">
        <v>121</v>
      </c>
      <c r="E193" s="39"/>
      <c r="F193" s="212" t="s">
        <v>335</v>
      </c>
      <c r="G193" s="39"/>
      <c r="H193" s="39"/>
      <c r="I193" s="213"/>
      <c r="J193" s="39"/>
      <c r="K193" s="39"/>
      <c r="L193" s="43"/>
      <c r="M193" s="214"/>
      <c r="N193" s="215"/>
      <c r="O193" s="83"/>
      <c r="P193" s="83"/>
      <c r="Q193" s="83"/>
      <c r="R193" s="83"/>
      <c r="S193" s="83"/>
      <c r="T193" s="83"/>
      <c r="U193" s="84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121</v>
      </c>
      <c r="AU193" s="16" t="s">
        <v>82</v>
      </c>
    </row>
    <row r="194" s="2" customFormat="1">
      <c r="A194" s="37"/>
      <c r="B194" s="38"/>
      <c r="C194" s="39"/>
      <c r="D194" s="216" t="s">
        <v>123</v>
      </c>
      <c r="E194" s="39"/>
      <c r="F194" s="217" t="s">
        <v>336</v>
      </c>
      <c r="G194" s="39"/>
      <c r="H194" s="39"/>
      <c r="I194" s="213"/>
      <c r="J194" s="39"/>
      <c r="K194" s="39"/>
      <c r="L194" s="43"/>
      <c r="M194" s="214"/>
      <c r="N194" s="215"/>
      <c r="O194" s="83"/>
      <c r="P194" s="83"/>
      <c r="Q194" s="83"/>
      <c r="R194" s="83"/>
      <c r="S194" s="83"/>
      <c r="T194" s="83"/>
      <c r="U194" s="84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123</v>
      </c>
      <c r="AU194" s="16" t="s">
        <v>82</v>
      </c>
    </row>
    <row r="195" s="2" customFormat="1" ht="16.5" customHeight="1">
      <c r="A195" s="37"/>
      <c r="B195" s="38"/>
      <c r="C195" s="198" t="s">
        <v>337</v>
      </c>
      <c r="D195" s="198" t="s">
        <v>114</v>
      </c>
      <c r="E195" s="199" t="s">
        <v>338</v>
      </c>
      <c r="F195" s="200" t="s">
        <v>339</v>
      </c>
      <c r="G195" s="201" t="s">
        <v>217</v>
      </c>
      <c r="H195" s="202">
        <v>36</v>
      </c>
      <c r="I195" s="203"/>
      <c r="J195" s="204">
        <f>ROUND(I195*H195,2)</f>
        <v>0</v>
      </c>
      <c r="K195" s="200" t="s">
        <v>118</v>
      </c>
      <c r="L195" s="43"/>
      <c r="M195" s="205" t="s">
        <v>19</v>
      </c>
      <c r="N195" s="206" t="s">
        <v>43</v>
      </c>
      <c r="O195" s="83"/>
      <c r="P195" s="207">
        <f>O195*H195</f>
        <v>0</v>
      </c>
      <c r="Q195" s="207">
        <v>5.0000000000000002E-05</v>
      </c>
      <c r="R195" s="207">
        <f>Q195*H195</f>
        <v>0.0018000000000000002</v>
      </c>
      <c r="S195" s="207">
        <v>0</v>
      </c>
      <c r="T195" s="207">
        <f>S195*H195</f>
        <v>0</v>
      </c>
      <c r="U195" s="208" t="s">
        <v>19</v>
      </c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9" t="s">
        <v>119</v>
      </c>
      <c r="AT195" s="209" t="s">
        <v>114</v>
      </c>
      <c r="AU195" s="209" t="s">
        <v>82</v>
      </c>
      <c r="AY195" s="16" t="s">
        <v>111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6" t="s">
        <v>80</v>
      </c>
      <c r="BK195" s="210">
        <f>ROUND(I195*H195,2)</f>
        <v>0</v>
      </c>
      <c r="BL195" s="16" t="s">
        <v>119</v>
      </c>
      <c r="BM195" s="209" t="s">
        <v>340</v>
      </c>
    </row>
    <row r="196" s="2" customFormat="1">
      <c r="A196" s="37"/>
      <c r="B196" s="38"/>
      <c r="C196" s="39"/>
      <c r="D196" s="211" t="s">
        <v>121</v>
      </c>
      <c r="E196" s="39"/>
      <c r="F196" s="212" t="s">
        <v>341</v>
      </c>
      <c r="G196" s="39"/>
      <c r="H196" s="39"/>
      <c r="I196" s="213"/>
      <c r="J196" s="39"/>
      <c r="K196" s="39"/>
      <c r="L196" s="43"/>
      <c r="M196" s="214"/>
      <c r="N196" s="215"/>
      <c r="O196" s="83"/>
      <c r="P196" s="83"/>
      <c r="Q196" s="83"/>
      <c r="R196" s="83"/>
      <c r="S196" s="83"/>
      <c r="T196" s="83"/>
      <c r="U196" s="84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121</v>
      </c>
      <c r="AU196" s="16" t="s">
        <v>82</v>
      </c>
    </row>
    <row r="197" s="2" customFormat="1">
      <c r="A197" s="37"/>
      <c r="B197" s="38"/>
      <c r="C197" s="39"/>
      <c r="D197" s="216" t="s">
        <v>123</v>
      </c>
      <c r="E197" s="39"/>
      <c r="F197" s="217" t="s">
        <v>342</v>
      </c>
      <c r="G197" s="39"/>
      <c r="H197" s="39"/>
      <c r="I197" s="213"/>
      <c r="J197" s="39"/>
      <c r="K197" s="39"/>
      <c r="L197" s="43"/>
      <c r="M197" s="214"/>
      <c r="N197" s="215"/>
      <c r="O197" s="83"/>
      <c r="P197" s="83"/>
      <c r="Q197" s="83"/>
      <c r="R197" s="83"/>
      <c r="S197" s="83"/>
      <c r="T197" s="83"/>
      <c r="U197" s="84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123</v>
      </c>
      <c r="AU197" s="16" t="s">
        <v>82</v>
      </c>
    </row>
    <row r="198" s="2" customFormat="1" ht="16.5" customHeight="1">
      <c r="A198" s="37"/>
      <c r="B198" s="38"/>
      <c r="C198" s="218" t="s">
        <v>343</v>
      </c>
      <c r="D198" s="218" t="s">
        <v>125</v>
      </c>
      <c r="E198" s="219" t="s">
        <v>344</v>
      </c>
      <c r="F198" s="220" t="s">
        <v>345</v>
      </c>
      <c r="G198" s="221" t="s">
        <v>217</v>
      </c>
      <c r="H198" s="222">
        <v>55</v>
      </c>
      <c r="I198" s="223"/>
      <c r="J198" s="224">
        <f>ROUND(I198*H198,2)</f>
        <v>0</v>
      </c>
      <c r="K198" s="220" t="s">
        <v>118</v>
      </c>
      <c r="L198" s="225"/>
      <c r="M198" s="226" t="s">
        <v>19</v>
      </c>
      <c r="N198" s="227" t="s">
        <v>43</v>
      </c>
      <c r="O198" s="83"/>
      <c r="P198" s="207">
        <f>O198*H198</f>
        <v>0</v>
      </c>
      <c r="Q198" s="207">
        <v>0.01</v>
      </c>
      <c r="R198" s="207">
        <f>Q198*H198</f>
        <v>0.55000000000000004</v>
      </c>
      <c r="S198" s="207">
        <v>0</v>
      </c>
      <c r="T198" s="207">
        <f>S198*H198</f>
        <v>0</v>
      </c>
      <c r="U198" s="208" t="s">
        <v>19</v>
      </c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9" t="s">
        <v>128</v>
      </c>
      <c r="AT198" s="209" t="s">
        <v>125</v>
      </c>
      <c r="AU198" s="209" t="s">
        <v>82</v>
      </c>
      <c r="AY198" s="16" t="s">
        <v>111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6" t="s">
        <v>80</v>
      </c>
      <c r="BK198" s="210">
        <f>ROUND(I198*H198,2)</f>
        <v>0</v>
      </c>
      <c r="BL198" s="16" t="s">
        <v>119</v>
      </c>
      <c r="BM198" s="209" t="s">
        <v>346</v>
      </c>
    </row>
    <row r="199" s="2" customFormat="1">
      <c r="A199" s="37"/>
      <c r="B199" s="38"/>
      <c r="C199" s="39"/>
      <c r="D199" s="211" t="s">
        <v>121</v>
      </c>
      <c r="E199" s="39"/>
      <c r="F199" s="212" t="s">
        <v>345</v>
      </c>
      <c r="G199" s="39"/>
      <c r="H199" s="39"/>
      <c r="I199" s="213"/>
      <c r="J199" s="39"/>
      <c r="K199" s="39"/>
      <c r="L199" s="43"/>
      <c r="M199" s="214"/>
      <c r="N199" s="215"/>
      <c r="O199" s="83"/>
      <c r="P199" s="83"/>
      <c r="Q199" s="83"/>
      <c r="R199" s="83"/>
      <c r="S199" s="83"/>
      <c r="T199" s="83"/>
      <c r="U199" s="84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121</v>
      </c>
      <c r="AU199" s="16" t="s">
        <v>82</v>
      </c>
    </row>
    <row r="200" s="2" customFormat="1" ht="21.75" customHeight="1">
      <c r="A200" s="37"/>
      <c r="B200" s="38"/>
      <c r="C200" s="218" t="s">
        <v>347</v>
      </c>
      <c r="D200" s="218" t="s">
        <v>125</v>
      </c>
      <c r="E200" s="219" t="s">
        <v>348</v>
      </c>
      <c r="F200" s="220" t="s">
        <v>349</v>
      </c>
      <c r="G200" s="221" t="s">
        <v>217</v>
      </c>
      <c r="H200" s="222">
        <v>35</v>
      </c>
      <c r="I200" s="223"/>
      <c r="J200" s="224">
        <f>ROUND(I200*H200,2)</f>
        <v>0</v>
      </c>
      <c r="K200" s="220" t="s">
        <v>118</v>
      </c>
      <c r="L200" s="225"/>
      <c r="M200" s="226" t="s">
        <v>19</v>
      </c>
      <c r="N200" s="227" t="s">
        <v>43</v>
      </c>
      <c r="O200" s="83"/>
      <c r="P200" s="207">
        <f>O200*H200</f>
        <v>0</v>
      </c>
      <c r="Q200" s="207">
        <v>0.01</v>
      </c>
      <c r="R200" s="207">
        <f>Q200*H200</f>
        <v>0.35000000000000003</v>
      </c>
      <c r="S200" s="207">
        <v>0</v>
      </c>
      <c r="T200" s="207">
        <f>S200*H200</f>
        <v>0</v>
      </c>
      <c r="U200" s="208" t="s">
        <v>19</v>
      </c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9" t="s">
        <v>128</v>
      </c>
      <c r="AT200" s="209" t="s">
        <v>125</v>
      </c>
      <c r="AU200" s="209" t="s">
        <v>82</v>
      </c>
      <c r="AY200" s="16" t="s">
        <v>111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6" t="s">
        <v>80</v>
      </c>
      <c r="BK200" s="210">
        <f>ROUND(I200*H200,2)</f>
        <v>0</v>
      </c>
      <c r="BL200" s="16" t="s">
        <v>119</v>
      </c>
      <c r="BM200" s="209" t="s">
        <v>350</v>
      </c>
    </row>
    <row r="201" s="2" customFormat="1">
      <c r="A201" s="37"/>
      <c r="B201" s="38"/>
      <c r="C201" s="39"/>
      <c r="D201" s="211" t="s">
        <v>121</v>
      </c>
      <c r="E201" s="39"/>
      <c r="F201" s="212" t="s">
        <v>349</v>
      </c>
      <c r="G201" s="39"/>
      <c r="H201" s="39"/>
      <c r="I201" s="213"/>
      <c r="J201" s="39"/>
      <c r="K201" s="39"/>
      <c r="L201" s="43"/>
      <c r="M201" s="214"/>
      <c r="N201" s="215"/>
      <c r="O201" s="83"/>
      <c r="P201" s="83"/>
      <c r="Q201" s="83"/>
      <c r="R201" s="83"/>
      <c r="S201" s="83"/>
      <c r="T201" s="83"/>
      <c r="U201" s="84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121</v>
      </c>
      <c r="AU201" s="16" t="s">
        <v>82</v>
      </c>
    </row>
    <row r="202" s="2" customFormat="1" ht="16.5" customHeight="1">
      <c r="A202" s="37"/>
      <c r="B202" s="38"/>
      <c r="C202" s="218" t="s">
        <v>351</v>
      </c>
      <c r="D202" s="218" t="s">
        <v>125</v>
      </c>
      <c r="E202" s="219" t="s">
        <v>352</v>
      </c>
      <c r="F202" s="220" t="s">
        <v>353</v>
      </c>
      <c r="G202" s="221" t="s">
        <v>217</v>
      </c>
      <c r="H202" s="222">
        <v>25</v>
      </c>
      <c r="I202" s="223"/>
      <c r="J202" s="224">
        <f>ROUND(I202*H202,2)</f>
        <v>0</v>
      </c>
      <c r="K202" s="220" t="s">
        <v>118</v>
      </c>
      <c r="L202" s="225"/>
      <c r="M202" s="226" t="s">
        <v>19</v>
      </c>
      <c r="N202" s="227" t="s">
        <v>43</v>
      </c>
      <c r="O202" s="83"/>
      <c r="P202" s="207">
        <f>O202*H202</f>
        <v>0</v>
      </c>
      <c r="Q202" s="207">
        <v>0.01</v>
      </c>
      <c r="R202" s="207">
        <f>Q202*H202</f>
        <v>0.25</v>
      </c>
      <c r="S202" s="207">
        <v>0</v>
      </c>
      <c r="T202" s="207">
        <f>S202*H202</f>
        <v>0</v>
      </c>
      <c r="U202" s="208" t="s">
        <v>19</v>
      </c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9" t="s">
        <v>128</v>
      </c>
      <c r="AT202" s="209" t="s">
        <v>125</v>
      </c>
      <c r="AU202" s="209" t="s">
        <v>82</v>
      </c>
      <c r="AY202" s="16" t="s">
        <v>111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6" t="s">
        <v>80</v>
      </c>
      <c r="BK202" s="210">
        <f>ROUND(I202*H202,2)</f>
        <v>0</v>
      </c>
      <c r="BL202" s="16" t="s">
        <v>119</v>
      </c>
      <c r="BM202" s="209" t="s">
        <v>354</v>
      </c>
    </row>
    <row r="203" s="2" customFormat="1">
      <c r="A203" s="37"/>
      <c r="B203" s="38"/>
      <c r="C203" s="39"/>
      <c r="D203" s="211" t="s">
        <v>121</v>
      </c>
      <c r="E203" s="39"/>
      <c r="F203" s="212" t="s">
        <v>353</v>
      </c>
      <c r="G203" s="39"/>
      <c r="H203" s="39"/>
      <c r="I203" s="213"/>
      <c r="J203" s="39"/>
      <c r="K203" s="39"/>
      <c r="L203" s="43"/>
      <c r="M203" s="214"/>
      <c r="N203" s="215"/>
      <c r="O203" s="83"/>
      <c r="P203" s="83"/>
      <c r="Q203" s="83"/>
      <c r="R203" s="83"/>
      <c r="S203" s="83"/>
      <c r="T203" s="83"/>
      <c r="U203" s="84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121</v>
      </c>
      <c r="AU203" s="16" t="s">
        <v>82</v>
      </c>
    </row>
    <row r="204" s="2" customFormat="1" ht="21.75" customHeight="1">
      <c r="A204" s="37"/>
      <c r="B204" s="38"/>
      <c r="C204" s="218" t="s">
        <v>355</v>
      </c>
      <c r="D204" s="218" t="s">
        <v>125</v>
      </c>
      <c r="E204" s="219" t="s">
        <v>356</v>
      </c>
      <c r="F204" s="220" t="s">
        <v>357</v>
      </c>
      <c r="G204" s="221" t="s">
        <v>217</v>
      </c>
      <c r="H204" s="222">
        <v>25</v>
      </c>
      <c r="I204" s="223"/>
      <c r="J204" s="224">
        <f>ROUND(I204*H204,2)</f>
        <v>0</v>
      </c>
      <c r="K204" s="220" t="s">
        <v>118</v>
      </c>
      <c r="L204" s="225"/>
      <c r="M204" s="226" t="s">
        <v>19</v>
      </c>
      <c r="N204" s="227" t="s">
        <v>43</v>
      </c>
      <c r="O204" s="83"/>
      <c r="P204" s="207">
        <f>O204*H204</f>
        <v>0</v>
      </c>
      <c r="Q204" s="207">
        <v>0.0080000000000000002</v>
      </c>
      <c r="R204" s="207">
        <f>Q204*H204</f>
        <v>0.20000000000000001</v>
      </c>
      <c r="S204" s="207">
        <v>0</v>
      </c>
      <c r="T204" s="207">
        <f>S204*H204</f>
        <v>0</v>
      </c>
      <c r="U204" s="208" t="s">
        <v>19</v>
      </c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9" t="s">
        <v>128</v>
      </c>
      <c r="AT204" s="209" t="s">
        <v>125</v>
      </c>
      <c r="AU204" s="209" t="s">
        <v>82</v>
      </c>
      <c r="AY204" s="16" t="s">
        <v>111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6" t="s">
        <v>80</v>
      </c>
      <c r="BK204" s="210">
        <f>ROUND(I204*H204,2)</f>
        <v>0</v>
      </c>
      <c r="BL204" s="16" t="s">
        <v>119</v>
      </c>
      <c r="BM204" s="209" t="s">
        <v>358</v>
      </c>
    </row>
    <row r="205" s="2" customFormat="1">
      <c r="A205" s="37"/>
      <c r="B205" s="38"/>
      <c r="C205" s="39"/>
      <c r="D205" s="211" t="s">
        <v>121</v>
      </c>
      <c r="E205" s="39"/>
      <c r="F205" s="212" t="s">
        <v>357</v>
      </c>
      <c r="G205" s="39"/>
      <c r="H205" s="39"/>
      <c r="I205" s="213"/>
      <c r="J205" s="39"/>
      <c r="K205" s="39"/>
      <c r="L205" s="43"/>
      <c r="M205" s="214"/>
      <c r="N205" s="215"/>
      <c r="O205" s="83"/>
      <c r="P205" s="83"/>
      <c r="Q205" s="83"/>
      <c r="R205" s="83"/>
      <c r="S205" s="83"/>
      <c r="T205" s="83"/>
      <c r="U205" s="84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121</v>
      </c>
      <c r="AU205" s="16" t="s">
        <v>82</v>
      </c>
    </row>
    <row r="206" s="2" customFormat="1" ht="16.5" customHeight="1">
      <c r="A206" s="37"/>
      <c r="B206" s="38"/>
      <c r="C206" s="218" t="s">
        <v>359</v>
      </c>
      <c r="D206" s="218" t="s">
        <v>125</v>
      </c>
      <c r="E206" s="219" t="s">
        <v>360</v>
      </c>
      <c r="F206" s="220" t="s">
        <v>361</v>
      </c>
      <c r="G206" s="221" t="s">
        <v>217</v>
      </c>
      <c r="H206" s="222">
        <v>15</v>
      </c>
      <c r="I206" s="223"/>
      <c r="J206" s="224">
        <f>ROUND(I206*H206,2)</f>
        <v>0</v>
      </c>
      <c r="K206" s="220" t="s">
        <v>118</v>
      </c>
      <c r="L206" s="225"/>
      <c r="M206" s="226" t="s">
        <v>19</v>
      </c>
      <c r="N206" s="227" t="s">
        <v>43</v>
      </c>
      <c r="O206" s="83"/>
      <c r="P206" s="207">
        <f>O206*H206</f>
        <v>0</v>
      </c>
      <c r="Q206" s="207">
        <v>0.01</v>
      </c>
      <c r="R206" s="207">
        <f>Q206*H206</f>
        <v>0.14999999999999999</v>
      </c>
      <c r="S206" s="207">
        <v>0</v>
      </c>
      <c r="T206" s="207">
        <f>S206*H206</f>
        <v>0</v>
      </c>
      <c r="U206" s="208" t="s">
        <v>19</v>
      </c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9" t="s">
        <v>128</v>
      </c>
      <c r="AT206" s="209" t="s">
        <v>125</v>
      </c>
      <c r="AU206" s="209" t="s">
        <v>82</v>
      </c>
      <c r="AY206" s="16" t="s">
        <v>111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6" t="s">
        <v>80</v>
      </c>
      <c r="BK206" s="210">
        <f>ROUND(I206*H206,2)</f>
        <v>0</v>
      </c>
      <c r="BL206" s="16" t="s">
        <v>119</v>
      </c>
      <c r="BM206" s="209" t="s">
        <v>362</v>
      </c>
    </row>
    <row r="207" s="2" customFormat="1">
      <c r="A207" s="37"/>
      <c r="B207" s="38"/>
      <c r="C207" s="39"/>
      <c r="D207" s="211" t="s">
        <v>121</v>
      </c>
      <c r="E207" s="39"/>
      <c r="F207" s="212" t="s">
        <v>361</v>
      </c>
      <c r="G207" s="39"/>
      <c r="H207" s="39"/>
      <c r="I207" s="213"/>
      <c r="J207" s="39"/>
      <c r="K207" s="39"/>
      <c r="L207" s="43"/>
      <c r="M207" s="214"/>
      <c r="N207" s="215"/>
      <c r="O207" s="83"/>
      <c r="P207" s="83"/>
      <c r="Q207" s="83"/>
      <c r="R207" s="83"/>
      <c r="S207" s="83"/>
      <c r="T207" s="83"/>
      <c r="U207" s="84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121</v>
      </c>
      <c r="AU207" s="16" t="s">
        <v>82</v>
      </c>
    </row>
    <row r="208" s="2" customFormat="1" ht="16.5" customHeight="1">
      <c r="A208" s="37"/>
      <c r="B208" s="38"/>
      <c r="C208" s="198" t="s">
        <v>363</v>
      </c>
      <c r="D208" s="198" t="s">
        <v>114</v>
      </c>
      <c r="E208" s="199" t="s">
        <v>364</v>
      </c>
      <c r="F208" s="200" t="s">
        <v>365</v>
      </c>
      <c r="G208" s="201" t="s">
        <v>217</v>
      </c>
      <c r="H208" s="202">
        <v>10</v>
      </c>
      <c r="I208" s="203"/>
      <c r="J208" s="204">
        <f>ROUND(I208*H208,2)</f>
        <v>0</v>
      </c>
      <c r="K208" s="200" t="s">
        <v>118</v>
      </c>
      <c r="L208" s="43"/>
      <c r="M208" s="205" t="s">
        <v>19</v>
      </c>
      <c r="N208" s="206" t="s">
        <v>43</v>
      </c>
      <c r="O208" s="83"/>
      <c r="P208" s="207">
        <f>O208*H208</f>
        <v>0</v>
      </c>
      <c r="Q208" s="207">
        <v>9.0000000000000006E-05</v>
      </c>
      <c r="R208" s="207">
        <f>Q208*H208</f>
        <v>0.00090000000000000008</v>
      </c>
      <c r="S208" s="207">
        <v>0</v>
      </c>
      <c r="T208" s="207">
        <f>S208*H208</f>
        <v>0</v>
      </c>
      <c r="U208" s="208" t="s">
        <v>19</v>
      </c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9" t="s">
        <v>119</v>
      </c>
      <c r="AT208" s="209" t="s">
        <v>114</v>
      </c>
      <c r="AU208" s="209" t="s">
        <v>82</v>
      </c>
      <c r="AY208" s="16" t="s">
        <v>111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6" t="s">
        <v>80</v>
      </c>
      <c r="BK208" s="210">
        <f>ROUND(I208*H208,2)</f>
        <v>0</v>
      </c>
      <c r="BL208" s="16" t="s">
        <v>119</v>
      </c>
      <c r="BM208" s="209" t="s">
        <v>366</v>
      </c>
    </row>
    <row r="209" s="2" customFormat="1">
      <c r="A209" s="37"/>
      <c r="B209" s="38"/>
      <c r="C209" s="39"/>
      <c r="D209" s="211" t="s">
        <v>121</v>
      </c>
      <c r="E209" s="39"/>
      <c r="F209" s="212" t="s">
        <v>367</v>
      </c>
      <c r="G209" s="39"/>
      <c r="H209" s="39"/>
      <c r="I209" s="213"/>
      <c r="J209" s="39"/>
      <c r="K209" s="39"/>
      <c r="L209" s="43"/>
      <c r="M209" s="214"/>
      <c r="N209" s="215"/>
      <c r="O209" s="83"/>
      <c r="P209" s="83"/>
      <c r="Q209" s="83"/>
      <c r="R209" s="83"/>
      <c r="S209" s="83"/>
      <c r="T209" s="83"/>
      <c r="U209" s="84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121</v>
      </c>
      <c r="AU209" s="16" t="s">
        <v>82</v>
      </c>
    </row>
    <row r="210" s="2" customFormat="1">
      <c r="A210" s="37"/>
      <c r="B210" s="38"/>
      <c r="C210" s="39"/>
      <c r="D210" s="216" t="s">
        <v>123</v>
      </c>
      <c r="E210" s="39"/>
      <c r="F210" s="217" t="s">
        <v>368</v>
      </c>
      <c r="G210" s="39"/>
      <c r="H210" s="39"/>
      <c r="I210" s="213"/>
      <c r="J210" s="39"/>
      <c r="K210" s="39"/>
      <c r="L210" s="43"/>
      <c r="M210" s="214"/>
      <c r="N210" s="215"/>
      <c r="O210" s="83"/>
      <c r="P210" s="83"/>
      <c r="Q210" s="83"/>
      <c r="R210" s="83"/>
      <c r="S210" s="83"/>
      <c r="T210" s="83"/>
      <c r="U210" s="84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123</v>
      </c>
      <c r="AU210" s="16" t="s">
        <v>82</v>
      </c>
    </row>
    <row r="211" s="2" customFormat="1" ht="16.5" customHeight="1">
      <c r="A211" s="37"/>
      <c r="B211" s="38"/>
      <c r="C211" s="218" t="s">
        <v>369</v>
      </c>
      <c r="D211" s="218" t="s">
        <v>125</v>
      </c>
      <c r="E211" s="219" t="s">
        <v>370</v>
      </c>
      <c r="F211" s="220" t="s">
        <v>371</v>
      </c>
      <c r="G211" s="221" t="s">
        <v>217</v>
      </c>
      <c r="H211" s="222">
        <v>10</v>
      </c>
      <c r="I211" s="223"/>
      <c r="J211" s="224">
        <f>ROUND(I211*H211,2)</f>
        <v>0</v>
      </c>
      <c r="K211" s="220" t="s">
        <v>118</v>
      </c>
      <c r="L211" s="225"/>
      <c r="M211" s="226" t="s">
        <v>19</v>
      </c>
      <c r="N211" s="227" t="s">
        <v>43</v>
      </c>
      <c r="O211" s="83"/>
      <c r="P211" s="207">
        <f>O211*H211</f>
        <v>0</v>
      </c>
      <c r="Q211" s="207">
        <v>0.014999999999999999</v>
      </c>
      <c r="R211" s="207">
        <f>Q211*H211</f>
        <v>0.14999999999999999</v>
      </c>
      <c r="S211" s="207">
        <v>0</v>
      </c>
      <c r="T211" s="207">
        <f>S211*H211</f>
        <v>0</v>
      </c>
      <c r="U211" s="208" t="s">
        <v>19</v>
      </c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9" t="s">
        <v>128</v>
      </c>
      <c r="AT211" s="209" t="s">
        <v>125</v>
      </c>
      <c r="AU211" s="209" t="s">
        <v>82</v>
      </c>
      <c r="AY211" s="16" t="s">
        <v>111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6" t="s">
        <v>80</v>
      </c>
      <c r="BK211" s="210">
        <f>ROUND(I211*H211,2)</f>
        <v>0</v>
      </c>
      <c r="BL211" s="16" t="s">
        <v>119</v>
      </c>
      <c r="BM211" s="209" t="s">
        <v>372</v>
      </c>
    </row>
    <row r="212" s="2" customFormat="1">
      <c r="A212" s="37"/>
      <c r="B212" s="38"/>
      <c r="C212" s="39"/>
      <c r="D212" s="211" t="s">
        <v>121</v>
      </c>
      <c r="E212" s="39"/>
      <c r="F212" s="212" t="s">
        <v>371</v>
      </c>
      <c r="G212" s="39"/>
      <c r="H212" s="39"/>
      <c r="I212" s="213"/>
      <c r="J212" s="39"/>
      <c r="K212" s="39"/>
      <c r="L212" s="43"/>
      <c r="M212" s="214"/>
      <c r="N212" s="215"/>
      <c r="O212" s="83"/>
      <c r="P212" s="83"/>
      <c r="Q212" s="83"/>
      <c r="R212" s="83"/>
      <c r="S212" s="83"/>
      <c r="T212" s="83"/>
      <c r="U212" s="84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121</v>
      </c>
      <c r="AU212" s="16" t="s">
        <v>82</v>
      </c>
    </row>
    <row r="213" s="2" customFormat="1" ht="16.5" customHeight="1">
      <c r="A213" s="37"/>
      <c r="B213" s="38"/>
      <c r="C213" s="198" t="s">
        <v>373</v>
      </c>
      <c r="D213" s="198" t="s">
        <v>114</v>
      </c>
      <c r="E213" s="199" t="s">
        <v>374</v>
      </c>
      <c r="F213" s="200" t="s">
        <v>375</v>
      </c>
      <c r="G213" s="201" t="s">
        <v>117</v>
      </c>
      <c r="H213" s="202">
        <v>10</v>
      </c>
      <c r="I213" s="203"/>
      <c r="J213" s="204">
        <f>ROUND(I213*H213,2)</f>
        <v>0</v>
      </c>
      <c r="K213" s="200" t="s">
        <v>118</v>
      </c>
      <c r="L213" s="43"/>
      <c r="M213" s="205" t="s">
        <v>19</v>
      </c>
      <c r="N213" s="206" t="s">
        <v>43</v>
      </c>
      <c r="O213" s="83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7">
        <f>S213*H213</f>
        <v>0</v>
      </c>
      <c r="U213" s="208" t="s">
        <v>19</v>
      </c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9" t="s">
        <v>119</v>
      </c>
      <c r="AT213" s="209" t="s">
        <v>114</v>
      </c>
      <c r="AU213" s="209" t="s">
        <v>82</v>
      </c>
      <c r="AY213" s="16" t="s">
        <v>111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6" t="s">
        <v>80</v>
      </c>
      <c r="BK213" s="210">
        <f>ROUND(I213*H213,2)</f>
        <v>0</v>
      </c>
      <c r="BL213" s="16" t="s">
        <v>119</v>
      </c>
      <c r="BM213" s="209" t="s">
        <v>376</v>
      </c>
    </row>
    <row r="214" s="2" customFormat="1">
      <c r="A214" s="37"/>
      <c r="B214" s="38"/>
      <c r="C214" s="39"/>
      <c r="D214" s="211" t="s">
        <v>121</v>
      </c>
      <c r="E214" s="39"/>
      <c r="F214" s="212" t="s">
        <v>377</v>
      </c>
      <c r="G214" s="39"/>
      <c r="H214" s="39"/>
      <c r="I214" s="213"/>
      <c r="J214" s="39"/>
      <c r="K214" s="39"/>
      <c r="L214" s="43"/>
      <c r="M214" s="214"/>
      <c r="N214" s="215"/>
      <c r="O214" s="83"/>
      <c r="P214" s="83"/>
      <c r="Q214" s="83"/>
      <c r="R214" s="83"/>
      <c r="S214" s="83"/>
      <c r="T214" s="83"/>
      <c r="U214" s="84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121</v>
      </c>
      <c r="AU214" s="16" t="s">
        <v>82</v>
      </c>
    </row>
    <row r="215" s="2" customFormat="1">
      <c r="A215" s="37"/>
      <c r="B215" s="38"/>
      <c r="C215" s="39"/>
      <c r="D215" s="216" t="s">
        <v>123</v>
      </c>
      <c r="E215" s="39"/>
      <c r="F215" s="217" t="s">
        <v>378</v>
      </c>
      <c r="G215" s="39"/>
      <c r="H215" s="39"/>
      <c r="I215" s="213"/>
      <c r="J215" s="39"/>
      <c r="K215" s="39"/>
      <c r="L215" s="43"/>
      <c r="M215" s="214"/>
      <c r="N215" s="215"/>
      <c r="O215" s="83"/>
      <c r="P215" s="83"/>
      <c r="Q215" s="83"/>
      <c r="R215" s="83"/>
      <c r="S215" s="83"/>
      <c r="T215" s="83"/>
      <c r="U215" s="84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123</v>
      </c>
      <c r="AU215" s="16" t="s">
        <v>82</v>
      </c>
    </row>
    <row r="216" s="2" customFormat="1" ht="16.5" customHeight="1">
      <c r="A216" s="37"/>
      <c r="B216" s="38"/>
      <c r="C216" s="218" t="s">
        <v>379</v>
      </c>
      <c r="D216" s="218" t="s">
        <v>125</v>
      </c>
      <c r="E216" s="219" t="s">
        <v>380</v>
      </c>
      <c r="F216" s="220" t="s">
        <v>381</v>
      </c>
      <c r="G216" s="221" t="s">
        <v>117</v>
      </c>
      <c r="H216" s="222">
        <v>5</v>
      </c>
      <c r="I216" s="223"/>
      <c r="J216" s="224">
        <f>ROUND(I216*H216,2)</f>
        <v>0</v>
      </c>
      <c r="K216" s="220" t="s">
        <v>118</v>
      </c>
      <c r="L216" s="225"/>
      <c r="M216" s="226" t="s">
        <v>19</v>
      </c>
      <c r="N216" s="227" t="s">
        <v>43</v>
      </c>
      <c r="O216" s="83"/>
      <c r="P216" s="207">
        <f>O216*H216</f>
        <v>0</v>
      </c>
      <c r="Q216" s="207">
        <v>0.0067000000000000002</v>
      </c>
      <c r="R216" s="207">
        <f>Q216*H216</f>
        <v>0.033500000000000002</v>
      </c>
      <c r="S216" s="207">
        <v>0</v>
      </c>
      <c r="T216" s="207">
        <f>S216*H216</f>
        <v>0</v>
      </c>
      <c r="U216" s="208" t="s">
        <v>19</v>
      </c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9" t="s">
        <v>128</v>
      </c>
      <c r="AT216" s="209" t="s">
        <v>125</v>
      </c>
      <c r="AU216" s="209" t="s">
        <v>82</v>
      </c>
      <c r="AY216" s="16" t="s">
        <v>111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6" t="s">
        <v>80</v>
      </c>
      <c r="BK216" s="210">
        <f>ROUND(I216*H216,2)</f>
        <v>0</v>
      </c>
      <c r="BL216" s="16" t="s">
        <v>119</v>
      </c>
      <c r="BM216" s="209" t="s">
        <v>382</v>
      </c>
    </row>
    <row r="217" s="2" customFormat="1">
      <c r="A217" s="37"/>
      <c r="B217" s="38"/>
      <c r="C217" s="39"/>
      <c r="D217" s="211" t="s">
        <v>121</v>
      </c>
      <c r="E217" s="39"/>
      <c r="F217" s="212" t="s">
        <v>381</v>
      </c>
      <c r="G217" s="39"/>
      <c r="H217" s="39"/>
      <c r="I217" s="213"/>
      <c r="J217" s="39"/>
      <c r="K217" s="39"/>
      <c r="L217" s="43"/>
      <c r="M217" s="214"/>
      <c r="N217" s="215"/>
      <c r="O217" s="83"/>
      <c r="P217" s="83"/>
      <c r="Q217" s="83"/>
      <c r="R217" s="83"/>
      <c r="S217" s="83"/>
      <c r="T217" s="83"/>
      <c r="U217" s="84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121</v>
      </c>
      <c r="AU217" s="16" t="s">
        <v>82</v>
      </c>
    </row>
    <row r="218" s="2" customFormat="1" ht="16.5" customHeight="1">
      <c r="A218" s="37"/>
      <c r="B218" s="38"/>
      <c r="C218" s="218" t="s">
        <v>383</v>
      </c>
      <c r="D218" s="218" t="s">
        <v>125</v>
      </c>
      <c r="E218" s="219" t="s">
        <v>384</v>
      </c>
      <c r="F218" s="220" t="s">
        <v>385</v>
      </c>
      <c r="G218" s="221" t="s">
        <v>117</v>
      </c>
      <c r="H218" s="222">
        <v>5</v>
      </c>
      <c r="I218" s="223"/>
      <c r="J218" s="224">
        <f>ROUND(I218*H218,2)</f>
        <v>0</v>
      </c>
      <c r="K218" s="220" t="s">
        <v>118</v>
      </c>
      <c r="L218" s="225"/>
      <c r="M218" s="226" t="s">
        <v>19</v>
      </c>
      <c r="N218" s="227" t="s">
        <v>43</v>
      </c>
      <c r="O218" s="83"/>
      <c r="P218" s="207">
        <f>O218*H218</f>
        <v>0</v>
      </c>
      <c r="Q218" s="207">
        <v>0.017999999999999999</v>
      </c>
      <c r="R218" s="207">
        <f>Q218*H218</f>
        <v>0.089999999999999997</v>
      </c>
      <c r="S218" s="207">
        <v>0</v>
      </c>
      <c r="T218" s="207">
        <f>S218*H218</f>
        <v>0</v>
      </c>
      <c r="U218" s="208" t="s">
        <v>19</v>
      </c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9" t="s">
        <v>386</v>
      </c>
      <c r="AT218" s="209" t="s">
        <v>125</v>
      </c>
      <c r="AU218" s="209" t="s">
        <v>82</v>
      </c>
      <c r="AY218" s="16" t="s">
        <v>111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6" t="s">
        <v>80</v>
      </c>
      <c r="BK218" s="210">
        <f>ROUND(I218*H218,2)</f>
        <v>0</v>
      </c>
      <c r="BL218" s="16" t="s">
        <v>386</v>
      </c>
      <c r="BM218" s="209" t="s">
        <v>387</v>
      </c>
    </row>
    <row r="219" s="2" customFormat="1">
      <c r="A219" s="37"/>
      <c r="B219" s="38"/>
      <c r="C219" s="39"/>
      <c r="D219" s="211" t="s">
        <v>121</v>
      </c>
      <c r="E219" s="39"/>
      <c r="F219" s="212" t="s">
        <v>385</v>
      </c>
      <c r="G219" s="39"/>
      <c r="H219" s="39"/>
      <c r="I219" s="213"/>
      <c r="J219" s="39"/>
      <c r="K219" s="39"/>
      <c r="L219" s="43"/>
      <c r="M219" s="214"/>
      <c r="N219" s="215"/>
      <c r="O219" s="83"/>
      <c r="P219" s="83"/>
      <c r="Q219" s="83"/>
      <c r="R219" s="83"/>
      <c r="S219" s="83"/>
      <c r="T219" s="83"/>
      <c r="U219" s="84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121</v>
      </c>
      <c r="AU219" s="16" t="s">
        <v>82</v>
      </c>
    </row>
    <row r="220" s="2" customFormat="1" ht="16.5" customHeight="1">
      <c r="A220" s="37"/>
      <c r="B220" s="38"/>
      <c r="C220" s="198" t="s">
        <v>388</v>
      </c>
      <c r="D220" s="198" t="s">
        <v>114</v>
      </c>
      <c r="E220" s="199" t="s">
        <v>389</v>
      </c>
      <c r="F220" s="200" t="s">
        <v>390</v>
      </c>
      <c r="G220" s="201" t="s">
        <v>117</v>
      </c>
      <c r="H220" s="202">
        <v>10</v>
      </c>
      <c r="I220" s="203"/>
      <c r="J220" s="204">
        <f>ROUND(I220*H220,2)</f>
        <v>0</v>
      </c>
      <c r="K220" s="200" t="s">
        <v>118</v>
      </c>
      <c r="L220" s="43"/>
      <c r="M220" s="205" t="s">
        <v>19</v>
      </c>
      <c r="N220" s="206" t="s">
        <v>43</v>
      </c>
      <c r="O220" s="83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7">
        <f>S220*H220</f>
        <v>0</v>
      </c>
      <c r="U220" s="208" t="s">
        <v>19</v>
      </c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9" t="s">
        <v>119</v>
      </c>
      <c r="AT220" s="209" t="s">
        <v>114</v>
      </c>
      <c r="AU220" s="209" t="s">
        <v>82</v>
      </c>
      <c r="AY220" s="16" t="s">
        <v>111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6" t="s">
        <v>80</v>
      </c>
      <c r="BK220" s="210">
        <f>ROUND(I220*H220,2)</f>
        <v>0</v>
      </c>
      <c r="BL220" s="16" t="s">
        <v>119</v>
      </c>
      <c r="BM220" s="209" t="s">
        <v>391</v>
      </c>
    </row>
    <row r="221" s="2" customFormat="1">
      <c r="A221" s="37"/>
      <c r="B221" s="38"/>
      <c r="C221" s="39"/>
      <c r="D221" s="211" t="s">
        <v>121</v>
      </c>
      <c r="E221" s="39"/>
      <c r="F221" s="212" t="s">
        <v>392</v>
      </c>
      <c r="G221" s="39"/>
      <c r="H221" s="39"/>
      <c r="I221" s="213"/>
      <c r="J221" s="39"/>
      <c r="K221" s="39"/>
      <c r="L221" s="43"/>
      <c r="M221" s="214"/>
      <c r="N221" s="215"/>
      <c r="O221" s="83"/>
      <c r="P221" s="83"/>
      <c r="Q221" s="83"/>
      <c r="R221" s="83"/>
      <c r="S221" s="83"/>
      <c r="T221" s="83"/>
      <c r="U221" s="84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121</v>
      </c>
      <c r="AU221" s="16" t="s">
        <v>82</v>
      </c>
    </row>
    <row r="222" s="2" customFormat="1">
      <c r="A222" s="37"/>
      <c r="B222" s="38"/>
      <c r="C222" s="39"/>
      <c r="D222" s="216" t="s">
        <v>123</v>
      </c>
      <c r="E222" s="39"/>
      <c r="F222" s="217" t="s">
        <v>393</v>
      </c>
      <c r="G222" s="39"/>
      <c r="H222" s="39"/>
      <c r="I222" s="213"/>
      <c r="J222" s="39"/>
      <c r="K222" s="39"/>
      <c r="L222" s="43"/>
      <c r="M222" s="214"/>
      <c r="N222" s="215"/>
      <c r="O222" s="83"/>
      <c r="P222" s="83"/>
      <c r="Q222" s="83"/>
      <c r="R222" s="83"/>
      <c r="S222" s="83"/>
      <c r="T222" s="83"/>
      <c r="U222" s="84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123</v>
      </c>
      <c r="AU222" s="16" t="s">
        <v>82</v>
      </c>
    </row>
    <row r="223" s="2" customFormat="1" ht="16.5" customHeight="1">
      <c r="A223" s="37"/>
      <c r="B223" s="38"/>
      <c r="C223" s="218" t="s">
        <v>394</v>
      </c>
      <c r="D223" s="218" t="s">
        <v>125</v>
      </c>
      <c r="E223" s="219" t="s">
        <v>395</v>
      </c>
      <c r="F223" s="220" t="s">
        <v>396</v>
      </c>
      <c r="G223" s="221" t="s">
        <v>117</v>
      </c>
      <c r="H223" s="222">
        <v>10</v>
      </c>
      <c r="I223" s="223"/>
      <c r="J223" s="224">
        <f>ROUND(I223*H223,2)</f>
        <v>0</v>
      </c>
      <c r="K223" s="220" t="s">
        <v>118</v>
      </c>
      <c r="L223" s="225"/>
      <c r="M223" s="226" t="s">
        <v>19</v>
      </c>
      <c r="N223" s="227" t="s">
        <v>43</v>
      </c>
      <c r="O223" s="83"/>
      <c r="P223" s="207">
        <f>O223*H223</f>
        <v>0</v>
      </c>
      <c r="Q223" s="207">
        <v>0.00050000000000000001</v>
      </c>
      <c r="R223" s="207">
        <f>Q223*H223</f>
        <v>0.0050000000000000001</v>
      </c>
      <c r="S223" s="207">
        <v>0</v>
      </c>
      <c r="T223" s="207">
        <f>S223*H223</f>
        <v>0</v>
      </c>
      <c r="U223" s="208" t="s">
        <v>19</v>
      </c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9" t="s">
        <v>128</v>
      </c>
      <c r="AT223" s="209" t="s">
        <v>125</v>
      </c>
      <c r="AU223" s="209" t="s">
        <v>82</v>
      </c>
      <c r="AY223" s="16" t="s">
        <v>111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6" t="s">
        <v>80</v>
      </c>
      <c r="BK223" s="210">
        <f>ROUND(I223*H223,2)</f>
        <v>0</v>
      </c>
      <c r="BL223" s="16" t="s">
        <v>119</v>
      </c>
      <c r="BM223" s="209" t="s">
        <v>397</v>
      </c>
    </row>
    <row r="224" s="2" customFormat="1">
      <c r="A224" s="37"/>
      <c r="B224" s="38"/>
      <c r="C224" s="39"/>
      <c r="D224" s="211" t="s">
        <v>121</v>
      </c>
      <c r="E224" s="39"/>
      <c r="F224" s="212" t="s">
        <v>396</v>
      </c>
      <c r="G224" s="39"/>
      <c r="H224" s="39"/>
      <c r="I224" s="213"/>
      <c r="J224" s="39"/>
      <c r="K224" s="39"/>
      <c r="L224" s="43"/>
      <c r="M224" s="214"/>
      <c r="N224" s="215"/>
      <c r="O224" s="83"/>
      <c r="P224" s="83"/>
      <c r="Q224" s="83"/>
      <c r="R224" s="83"/>
      <c r="S224" s="83"/>
      <c r="T224" s="83"/>
      <c r="U224" s="84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121</v>
      </c>
      <c r="AU224" s="16" t="s">
        <v>82</v>
      </c>
    </row>
    <row r="225" s="2" customFormat="1" ht="16.5" customHeight="1">
      <c r="A225" s="37"/>
      <c r="B225" s="38"/>
      <c r="C225" s="198" t="s">
        <v>398</v>
      </c>
      <c r="D225" s="198" t="s">
        <v>114</v>
      </c>
      <c r="E225" s="199" t="s">
        <v>399</v>
      </c>
      <c r="F225" s="200" t="s">
        <v>400</v>
      </c>
      <c r="G225" s="201" t="s">
        <v>117</v>
      </c>
      <c r="H225" s="202">
        <v>10</v>
      </c>
      <c r="I225" s="203"/>
      <c r="J225" s="204">
        <f>ROUND(I225*H225,2)</f>
        <v>0</v>
      </c>
      <c r="K225" s="200" t="s">
        <v>118</v>
      </c>
      <c r="L225" s="43"/>
      <c r="M225" s="205" t="s">
        <v>19</v>
      </c>
      <c r="N225" s="206" t="s">
        <v>43</v>
      </c>
      <c r="O225" s="83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7">
        <f>S225*H225</f>
        <v>0</v>
      </c>
      <c r="U225" s="208" t="s">
        <v>19</v>
      </c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9" t="s">
        <v>119</v>
      </c>
      <c r="AT225" s="209" t="s">
        <v>114</v>
      </c>
      <c r="AU225" s="209" t="s">
        <v>82</v>
      </c>
      <c r="AY225" s="16" t="s">
        <v>111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6" t="s">
        <v>80</v>
      </c>
      <c r="BK225" s="210">
        <f>ROUND(I225*H225,2)</f>
        <v>0</v>
      </c>
      <c r="BL225" s="16" t="s">
        <v>119</v>
      </c>
      <c r="BM225" s="209" t="s">
        <v>401</v>
      </c>
    </row>
    <row r="226" s="2" customFormat="1">
      <c r="A226" s="37"/>
      <c r="B226" s="38"/>
      <c r="C226" s="39"/>
      <c r="D226" s="211" t="s">
        <v>121</v>
      </c>
      <c r="E226" s="39"/>
      <c r="F226" s="212" t="s">
        <v>402</v>
      </c>
      <c r="G226" s="39"/>
      <c r="H226" s="39"/>
      <c r="I226" s="213"/>
      <c r="J226" s="39"/>
      <c r="K226" s="39"/>
      <c r="L226" s="43"/>
      <c r="M226" s="214"/>
      <c r="N226" s="215"/>
      <c r="O226" s="83"/>
      <c r="P226" s="83"/>
      <c r="Q226" s="83"/>
      <c r="R226" s="83"/>
      <c r="S226" s="83"/>
      <c r="T226" s="83"/>
      <c r="U226" s="84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121</v>
      </c>
      <c r="AU226" s="16" t="s">
        <v>82</v>
      </c>
    </row>
    <row r="227" s="2" customFormat="1">
      <c r="A227" s="37"/>
      <c r="B227" s="38"/>
      <c r="C227" s="39"/>
      <c r="D227" s="216" t="s">
        <v>123</v>
      </c>
      <c r="E227" s="39"/>
      <c r="F227" s="217" t="s">
        <v>403</v>
      </c>
      <c r="G227" s="39"/>
      <c r="H227" s="39"/>
      <c r="I227" s="213"/>
      <c r="J227" s="39"/>
      <c r="K227" s="39"/>
      <c r="L227" s="43"/>
      <c r="M227" s="214"/>
      <c r="N227" s="215"/>
      <c r="O227" s="83"/>
      <c r="P227" s="83"/>
      <c r="Q227" s="83"/>
      <c r="R227" s="83"/>
      <c r="S227" s="83"/>
      <c r="T227" s="83"/>
      <c r="U227" s="84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123</v>
      </c>
      <c r="AU227" s="16" t="s">
        <v>82</v>
      </c>
    </row>
    <row r="228" s="2" customFormat="1" ht="16.5" customHeight="1">
      <c r="A228" s="37"/>
      <c r="B228" s="38"/>
      <c r="C228" s="218" t="s">
        <v>404</v>
      </c>
      <c r="D228" s="218" t="s">
        <v>125</v>
      </c>
      <c r="E228" s="219" t="s">
        <v>405</v>
      </c>
      <c r="F228" s="220" t="s">
        <v>406</v>
      </c>
      <c r="G228" s="221" t="s">
        <v>117</v>
      </c>
      <c r="H228" s="222">
        <v>10</v>
      </c>
      <c r="I228" s="223"/>
      <c r="J228" s="224">
        <f>ROUND(I228*H228,2)</f>
        <v>0</v>
      </c>
      <c r="K228" s="220" t="s">
        <v>118</v>
      </c>
      <c r="L228" s="225"/>
      <c r="M228" s="226" t="s">
        <v>19</v>
      </c>
      <c r="N228" s="227" t="s">
        <v>43</v>
      </c>
      <c r="O228" s="83"/>
      <c r="P228" s="207">
        <f>O228*H228</f>
        <v>0</v>
      </c>
      <c r="Q228" s="207">
        <v>0.00010000000000000001</v>
      </c>
      <c r="R228" s="207">
        <f>Q228*H228</f>
        <v>0.001</v>
      </c>
      <c r="S228" s="207">
        <v>0</v>
      </c>
      <c r="T228" s="207">
        <f>S228*H228</f>
        <v>0</v>
      </c>
      <c r="U228" s="208" t="s">
        <v>19</v>
      </c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9" t="s">
        <v>128</v>
      </c>
      <c r="AT228" s="209" t="s">
        <v>125</v>
      </c>
      <c r="AU228" s="209" t="s">
        <v>82</v>
      </c>
      <c r="AY228" s="16" t="s">
        <v>111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6" t="s">
        <v>80</v>
      </c>
      <c r="BK228" s="210">
        <f>ROUND(I228*H228,2)</f>
        <v>0</v>
      </c>
      <c r="BL228" s="16" t="s">
        <v>119</v>
      </c>
      <c r="BM228" s="209" t="s">
        <v>407</v>
      </c>
    </row>
    <row r="229" s="2" customFormat="1">
      <c r="A229" s="37"/>
      <c r="B229" s="38"/>
      <c r="C229" s="39"/>
      <c r="D229" s="211" t="s">
        <v>121</v>
      </c>
      <c r="E229" s="39"/>
      <c r="F229" s="212" t="s">
        <v>406</v>
      </c>
      <c r="G229" s="39"/>
      <c r="H229" s="39"/>
      <c r="I229" s="213"/>
      <c r="J229" s="39"/>
      <c r="K229" s="39"/>
      <c r="L229" s="43"/>
      <c r="M229" s="214"/>
      <c r="N229" s="215"/>
      <c r="O229" s="83"/>
      <c r="P229" s="83"/>
      <c r="Q229" s="83"/>
      <c r="R229" s="83"/>
      <c r="S229" s="83"/>
      <c r="T229" s="83"/>
      <c r="U229" s="84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121</v>
      </c>
      <c r="AU229" s="16" t="s">
        <v>82</v>
      </c>
    </row>
    <row r="230" s="2" customFormat="1" ht="16.5" customHeight="1">
      <c r="A230" s="37"/>
      <c r="B230" s="38"/>
      <c r="C230" s="198" t="s">
        <v>408</v>
      </c>
      <c r="D230" s="198" t="s">
        <v>114</v>
      </c>
      <c r="E230" s="199" t="s">
        <v>409</v>
      </c>
      <c r="F230" s="200" t="s">
        <v>410</v>
      </c>
      <c r="G230" s="201" t="s">
        <v>257</v>
      </c>
      <c r="H230" s="202">
        <v>10</v>
      </c>
      <c r="I230" s="203"/>
      <c r="J230" s="204">
        <f>ROUND(I230*H230,2)</f>
        <v>0</v>
      </c>
      <c r="K230" s="200" t="s">
        <v>118</v>
      </c>
      <c r="L230" s="43"/>
      <c r="M230" s="205" t="s">
        <v>19</v>
      </c>
      <c r="N230" s="206" t="s">
        <v>43</v>
      </c>
      <c r="O230" s="83"/>
      <c r="P230" s="207">
        <f>O230*H230</f>
        <v>0</v>
      </c>
      <c r="Q230" s="207">
        <v>0</v>
      </c>
      <c r="R230" s="207">
        <f>Q230*H230</f>
        <v>0</v>
      </c>
      <c r="S230" s="207">
        <v>0</v>
      </c>
      <c r="T230" s="207">
        <f>S230*H230</f>
        <v>0</v>
      </c>
      <c r="U230" s="208" t="s">
        <v>19</v>
      </c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9" t="s">
        <v>119</v>
      </c>
      <c r="AT230" s="209" t="s">
        <v>114</v>
      </c>
      <c r="AU230" s="209" t="s">
        <v>82</v>
      </c>
      <c r="AY230" s="16" t="s">
        <v>111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6" t="s">
        <v>80</v>
      </c>
      <c r="BK230" s="210">
        <f>ROUND(I230*H230,2)</f>
        <v>0</v>
      </c>
      <c r="BL230" s="16" t="s">
        <v>119</v>
      </c>
      <c r="BM230" s="209" t="s">
        <v>411</v>
      </c>
    </row>
    <row r="231" s="2" customFormat="1">
      <c r="A231" s="37"/>
      <c r="B231" s="38"/>
      <c r="C231" s="39"/>
      <c r="D231" s="211" t="s">
        <v>121</v>
      </c>
      <c r="E231" s="39"/>
      <c r="F231" s="212" t="s">
        <v>412</v>
      </c>
      <c r="G231" s="39"/>
      <c r="H231" s="39"/>
      <c r="I231" s="213"/>
      <c r="J231" s="39"/>
      <c r="K231" s="39"/>
      <c r="L231" s="43"/>
      <c r="M231" s="214"/>
      <c r="N231" s="215"/>
      <c r="O231" s="83"/>
      <c r="P231" s="83"/>
      <c r="Q231" s="83"/>
      <c r="R231" s="83"/>
      <c r="S231" s="83"/>
      <c r="T231" s="83"/>
      <c r="U231" s="84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121</v>
      </c>
      <c r="AU231" s="16" t="s">
        <v>82</v>
      </c>
    </row>
    <row r="232" s="2" customFormat="1">
      <c r="A232" s="37"/>
      <c r="B232" s="38"/>
      <c r="C232" s="39"/>
      <c r="D232" s="216" t="s">
        <v>123</v>
      </c>
      <c r="E232" s="39"/>
      <c r="F232" s="217" t="s">
        <v>413</v>
      </c>
      <c r="G232" s="39"/>
      <c r="H232" s="39"/>
      <c r="I232" s="213"/>
      <c r="J232" s="39"/>
      <c r="K232" s="39"/>
      <c r="L232" s="43"/>
      <c r="M232" s="214"/>
      <c r="N232" s="215"/>
      <c r="O232" s="83"/>
      <c r="P232" s="83"/>
      <c r="Q232" s="83"/>
      <c r="R232" s="83"/>
      <c r="S232" s="83"/>
      <c r="T232" s="83"/>
      <c r="U232" s="84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123</v>
      </c>
      <c r="AU232" s="16" t="s">
        <v>82</v>
      </c>
    </row>
    <row r="233" s="2" customFormat="1" ht="16.5" customHeight="1">
      <c r="A233" s="37"/>
      <c r="B233" s="38"/>
      <c r="C233" s="218" t="s">
        <v>414</v>
      </c>
      <c r="D233" s="218" t="s">
        <v>125</v>
      </c>
      <c r="E233" s="219" t="s">
        <v>415</v>
      </c>
      <c r="F233" s="220" t="s">
        <v>416</v>
      </c>
      <c r="G233" s="221" t="s">
        <v>257</v>
      </c>
      <c r="H233" s="222">
        <v>10</v>
      </c>
      <c r="I233" s="223"/>
      <c r="J233" s="224">
        <f>ROUND(I233*H233,2)</f>
        <v>0</v>
      </c>
      <c r="K233" s="220" t="s">
        <v>118</v>
      </c>
      <c r="L233" s="225"/>
      <c r="M233" s="226" t="s">
        <v>19</v>
      </c>
      <c r="N233" s="227" t="s">
        <v>43</v>
      </c>
      <c r="O233" s="83"/>
      <c r="P233" s="207">
        <f>O233*H233</f>
        <v>0</v>
      </c>
      <c r="Q233" s="207">
        <v>0.00040000000000000002</v>
      </c>
      <c r="R233" s="207">
        <f>Q233*H233</f>
        <v>0.0040000000000000001</v>
      </c>
      <c r="S233" s="207">
        <v>0</v>
      </c>
      <c r="T233" s="207">
        <f>S233*H233</f>
        <v>0</v>
      </c>
      <c r="U233" s="208" t="s">
        <v>19</v>
      </c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9" t="s">
        <v>128</v>
      </c>
      <c r="AT233" s="209" t="s">
        <v>125</v>
      </c>
      <c r="AU233" s="209" t="s">
        <v>82</v>
      </c>
      <c r="AY233" s="16" t="s">
        <v>111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6" t="s">
        <v>80</v>
      </c>
      <c r="BK233" s="210">
        <f>ROUND(I233*H233,2)</f>
        <v>0</v>
      </c>
      <c r="BL233" s="16" t="s">
        <v>119</v>
      </c>
      <c r="BM233" s="209" t="s">
        <v>417</v>
      </c>
    </row>
    <row r="234" s="2" customFormat="1">
      <c r="A234" s="37"/>
      <c r="B234" s="38"/>
      <c r="C234" s="39"/>
      <c r="D234" s="211" t="s">
        <v>121</v>
      </c>
      <c r="E234" s="39"/>
      <c r="F234" s="212" t="s">
        <v>416</v>
      </c>
      <c r="G234" s="39"/>
      <c r="H234" s="39"/>
      <c r="I234" s="213"/>
      <c r="J234" s="39"/>
      <c r="K234" s="39"/>
      <c r="L234" s="43"/>
      <c r="M234" s="214"/>
      <c r="N234" s="215"/>
      <c r="O234" s="83"/>
      <c r="P234" s="83"/>
      <c r="Q234" s="83"/>
      <c r="R234" s="83"/>
      <c r="S234" s="83"/>
      <c r="T234" s="83"/>
      <c r="U234" s="84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121</v>
      </c>
      <c r="AU234" s="16" t="s">
        <v>82</v>
      </c>
    </row>
    <row r="235" s="2" customFormat="1" ht="16.5" customHeight="1">
      <c r="A235" s="37"/>
      <c r="B235" s="38"/>
      <c r="C235" s="198" t="s">
        <v>418</v>
      </c>
      <c r="D235" s="198" t="s">
        <v>114</v>
      </c>
      <c r="E235" s="199" t="s">
        <v>419</v>
      </c>
      <c r="F235" s="200" t="s">
        <v>420</v>
      </c>
      <c r="G235" s="201" t="s">
        <v>117</v>
      </c>
      <c r="H235" s="202">
        <v>10</v>
      </c>
      <c r="I235" s="203"/>
      <c r="J235" s="204">
        <f>ROUND(I235*H235,2)</f>
        <v>0</v>
      </c>
      <c r="K235" s="200" t="s">
        <v>118</v>
      </c>
      <c r="L235" s="43"/>
      <c r="M235" s="205" t="s">
        <v>19</v>
      </c>
      <c r="N235" s="206" t="s">
        <v>43</v>
      </c>
      <c r="O235" s="83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7">
        <f>S235*H235</f>
        <v>0</v>
      </c>
      <c r="U235" s="208" t="s">
        <v>19</v>
      </c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9" t="s">
        <v>119</v>
      </c>
      <c r="AT235" s="209" t="s">
        <v>114</v>
      </c>
      <c r="AU235" s="209" t="s">
        <v>82</v>
      </c>
      <c r="AY235" s="16" t="s">
        <v>111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6" t="s">
        <v>80</v>
      </c>
      <c r="BK235" s="210">
        <f>ROUND(I235*H235,2)</f>
        <v>0</v>
      </c>
      <c r="BL235" s="16" t="s">
        <v>119</v>
      </c>
      <c r="BM235" s="209" t="s">
        <v>421</v>
      </c>
    </row>
    <row r="236" s="2" customFormat="1">
      <c r="A236" s="37"/>
      <c r="B236" s="38"/>
      <c r="C236" s="39"/>
      <c r="D236" s="211" t="s">
        <v>121</v>
      </c>
      <c r="E236" s="39"/>
      <c r="F236" s="212" t="s">
        <v>422</v>
      </c>
      <c r="G236" s="39"/>
      <c r="H236" s="39"/>
      <c r="I236" s="213"/>
      <c r="J236" s="39"/>
      <c r="K236" s="39"/>
      <c r="L236" s="43"/>
      <c r="M236" s="214"/>
      <c r="N236" s="215"/>
      <c r="O236" s="83"/>
      <c r="P236" s="83"/>
      <c r="Q236" s="83"/>
      <c r="R236" s="83"/>
      <c r="S236" s="83"/>
      <c r="T236" s="83"/>
      <c r="U236" s="84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121</v>
      </c>
      <c r="AU236" s="16" t="s">
        <v>82</v>
      </c>
    </row>
    <row r="237" s="2" customFormat="1">
      <c r="A237" s="37"/>
      <c r="B237" s="38"/>
      <c r="C237" s="39"/>
      <c r="D237" s="216" t="s">
        <v>123</v>
      </c>
      <c r="E237" s="39"/>
      <c r="F237" s="217" t="s">
        <v>423</v>
      </c>
      <c r="G237" s="39"/>
      <c r="H237" s="39"/>
      <c r="I237" s="213"/>
      <c r="J237" s="39"/>
      <c r="K237" s="39"/>
      <c r="L237" s="43"/>
      <c r="M237" s="214"/>
      <c r="N237" s="215"/>
      <c r="O237" s="83"/>
      <c r="P237" s="83"/>
      <c r="Q237" s="83"/>
      <c r="R237" s="83"/>
      <c r="S237" s="83"/>
      <c r="T237" s="83"/>
      <c r="U237" s="84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123</v>
      </c>
      <c r="AU237" s="16" t="s">
        <v>82</v>
      </c>
    </row>
    <row r="238" s="2" customFormat="1" ht="16.5" customHeight="1">
      <c r="A238" s="37"/>
      <c r="B238" s="38"/>
      <c r="C238" s="218" t="s">
        <v>424</v>
      </c>
      <c r="D238" s="218" t="s">
        <v>125</v>
      </c>
      <c r="E238" s="219" t="s">
        <v>425</v>
      </c>
      <c r="F238" s="220" t="s">
        <v>426</v>
      </c>
      <c r="G238" s="221" t="s">
        <v>117</v>
      </c>
      <c r="H238" s="222">
        <v>10</v>
      </c>
      <c r="I238" s="223"/>
      <c r="J238" s="224">
        <f>ROUND(I238*H238,2)</f>
        <v>0</v>
      </c>
      <c r="K238" s="220" t="s">
        <v>118</v>
      </c>
      <c r="L238" s="225"/>
      <c r="M238" s="226" t="s">
        <v>19</v>
      </c>
      <c r="N238" s="227" t="s">
        <v>43</v>
      </c>
      <c r="O238" s="83"/>
      <c r="P238" s="207">
        <f>O238*H238</f>
        <v>0</v>
      </c>
      <c r="Q238" s="207">
        <v>0.0074999999999999997</v>
      </c>
      <c r="R238" s="207">
        <f>Q238*H238</f>
        <v>0.074999999999999997</v>
      </c>
      <c r="S238" s="207">
        <v>0</v>
      </c>
      <c r="T238" s="207">
        <f>S238*H238</f>
        <v>0</v>
      </c>
      <c r="U238" s="208" t="s">
        <v>19</v>
      </c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9" t="s">
        <v>128</v>
      </c>
      <c r="AT238" s="209" t="s">
        <v>125</v>
      </c>
      <c r="AU238" s="209" t="s">
        <v>82</v>
      </c>
      <c r="AY238" s="16" t="s">
        <v>111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6" t="s">
        <v>80</v>
      </c>
      <c r="BK238" s="210">
        <f>ROUND(I238*H238,2)</f>
        <v>0</v>
      </c>
      <c r="BL238" s="16" t="s">
        <v>119</v>
      </c>
      <c r="BM238" s="209" t="s">
        <v>427</v>
      </c>
    </row>
    <row r="239" s="2" customFormat="1">
      <c r="A239" s="37"/>
      <c r="B239" s="38"/>
      <c r="C239" s="39"/>
      <c r="D239" s="211" t="s">
        <v>121</v>
      </c>
      <c r="E239" s="39"/>
      <c r="F239" s="212" t="s">
        <v>426</v>
      </c>
      <c r="G239" s="39"/>
      <c r="H239" s="39"/>
      <c r="I239" s="213"/>
      <c r="J239" s="39"/>
      <c r="K239" s="39"/>
      <c r="L239" s="43"/>
      <c r="M239" s="214"/>
      <c r="N239" s="215"/>
      <c r="O239" s="83"/>
      <c r="P239" s="83"/>
      <c r="Q239" s="83"/>
      <c r="R239" s="83"/>
      <c r="S239" s="83"/>
      <c r="T239" s="83"/>
      <c r="U239" s="84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121</v>
      </c>
      <c r="AU239" s="16" t="s">
        <v>82</v>
      </c>
    </row>
    <row r="240" s="2" customFormat="1" ht="16.5" customHeight="1">
      <c r="A240" s="37"/>
      <c r="B240" s="38"/>
      <c r="C240" s="218" t="s">
        <v>428</v>
      </c>
      <c r="D240" s="218" t="s">
        <v>125</v>
      </c>
      <c r="E240" s="219" t="s">
        <v>429</v>
      </c>
      <c r="F240" s="220" t="s">
        <v>430</v>
      </c>
      <c r="G240" s="221" t="s">
        <v>117</v>
      </c>
      <c r="H240" s="222">
        <v>5</v>
      </c>
      <c r="I240" s="223"/>
      <c r="J240" s="224">
        <f>ROUND(I240*H240,2)</f>
        <v>0</v>
      </c>
      <c r="K240" s="220" t="s">
        <v>118</v>
      </c>
      <c r="L240" s="225"/>
      <c r="M240" s="226" t="s">
        <v>19</v>
      </c>
      <c r="N240" s="227" t="s">
        <v>43</v>
      </c>
      <c r="O240" s="83"/>
      <c r="P240" s="207">
        <f>O240*H240</f>
        <v>0</v>
      </c>
      <c r="Q240" s="207">
        <v>0.00050000000000000001</v>
      </c>
      <c r="R240" s="207">
        <f>Q240*H240</f>
        <v>0.0025000000000000001</v>
      </c>
      <c r="S240" s="207">
        <v>0</v>
      </c>
      <c r="T240" s="207">
        <f>S240*H240</f>
        <v>0</v>
      </c>
      <c r="U240" s="208" t="s">
        <v>19</v>
      </c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9" t="s">
        <v>386</v>
      </c>
      <c r="AT240" s="209" t="s">
        <v>125</v>
      </c>
      <c r="AU240" s="209" t="s">
        <v>82</v>
      </c>
      <c r="AY240" s="16" t="s">
        <v>111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6" t="s">
        <v>80</v>
      </c>
      <c r="BK240" s="210">
        <f>ROUND(I240*H240,2)</f>
        <v>0</v>
      </c>
      <c r="BL240" s="16" t="s">
        <v>386</v>
      </c>
      <c r="BM240" s="209" t="s">
        <v>431</v>
      </c>
    </row>
    <row r="241" s="2" customFormat="1">
      <c r="A241" s="37"/>
      <c r="B241" s="38"/>
      <c r="C241" s="39"/>
      <c r="D241" s="211" t="s">
        <v>121</v>
      </c>
      <c r="E241" s="39"/>
      <c r="F241" s="212" t="s">
        <v>430</v>
      </c>
      <c r="G241" s="39"/>
      <c r="H241" s="39"/>
      <c r="I241" s="213"/>
      <c r="J241" s="39"/>
      <c r="K241" s="39"/>
      <c r="L241" s="43"/>
      <c r="M241" s="214"/>
      <c r="N241" s="215"/>
      <c r="O241" s="83"/>
      <c r="P241" s="83"/>
      <c r="Q241" s="83"/>
      <c r="R241" s="83"/>
      <c r="S241" s="83"/>
      <c r="T241" s="83"/>
      <c r="U241" s="84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121</v>
      </c>
      <c r="AU241" s="16" t="s">
        <v>82</v>
      </c>
    </row>
    <row r="242" s="2" customFormat="1" ht="16.5" customHeight="1">
      <c r="A242" s="37"/>
      <c r="B242" s="38"/>
      <c r="C242" s="198" t="s">
        <v>432</v>
      </c>
      <c r="D242" s="198" t="s">
        <v>114</v>
      </c>
      <c r="E242" s="199" t="s">
        <v>433</v>
      </c>
      <c r="F242" s="200" t="s">
        <v>434</v>
      </c>
      <c r="G242" s="201" t="s">
        <v>217</v>
      </c>
      <c r="H242" s="202">
        <v>30</v>
      </c>
      <c r="I242" s="203"/>
      <c r="J242" s="204">
        <f>ROUND(I242*H242,2)</f>
        <v>0</v>
      </c>
      <c r="K242" s="200" t="s">
        <v>118</v>
      </c>
      <c r="L242" s="43"/>
      <c r="M242" s="205" t="s">
        <v>19</v>
      </c>
      <c r="N242" s="206" t="s">
        <v>43</v>
      </c>
      <c r="O242" s="83"/>
      <c r="P242" s="207">
        <f>O242*H242</f>
        <v>0</v>
      </c>
      <c r="Q242" s="207">
        <v>0.00024000000000000001</v>
      </c>
      <c r="R242" s="207">
        <f>Q242*H242</f>
        <v>0.0071999999999999998</v>
      </c>
      <c r="S242" s="207">
        <v>0</v>
      </c>
      <c r="T242" s="207">
        <f>S242*H242</f>
        <v>0</v>
      </c>
      <c r="U242" s="208" t="s">
        <v>19</v>
      </c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9" t="s">
        <v>119</v>
      </c>
      <c r="AT242" s="209" t="s">
        <v>114</v>
      </c>
      <c r="AU242" s="209" t="s">
        <v>82</v>
      </c>
      <c r="AY242" s="16" t="s">
        <v>111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6" t="s">
        <v>80</v>
      </c>
      <c r="BK242" s="210">
        <f>ROUND(I242*H242,2)</f>
        <v>0</v>
      </c>
      <c r="BL242" s="16" t="s">
        <v>119</v>
      </c>
      <c r="BM242" s="209" t="s">
        <v>435</v>
      </c>
    </row>
    <row r="243" s="2" customFormat="1">
      <c r="A243" s="37"/>
      <c r="B243" s="38"/>
      <c r="C243" s="39"/>
      <c r="D243" s="211" t="s">
        <v>121</v>
      </c>
      <c r="E243" s="39"/>
      <c r="F243" s="212" t="s">
        <v>436</v>
      </c>
      <c r="G243" s="39"/>
      <c r="H243" s="39"/>
      <c r="I243" s="213"/>
      <c r="J243" s="39"/>
      <c r="K243" s="39"/>
      <c r="L243" s="43"/>
      <c r="M243" s="214"/>
      <c r="N243" s="215"/>
      <c r="O243" s="83"/>
      <c r="P243" s="83"/>
      <c r="Q243" s="83"/>
      <c r="R243" s="83"/>
      <c r="S243" s="83"/>
      <c r="T243" s="83"/>
      <c r="U243" s="84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121</v>
      </c>
      <c r="AU243" s="16" t="s">
        <v>82</v>
      </c>
    </row>
    <row r="244" s="2" customFormat="1">
      <c r="A244" s="37"/>
      <c r="B244" s="38"/>
      <c r="C244" s="39"/>
      <c r="D244" s="216" t="s">
        <v>123</v>
      </c>
      <c r="E244" s="39"/>
      <c r="F244" s="217" t="s">
        <v>437</v>
      </c>
      <c r="G244" s="39"/>
      <c r="H244" s="39"/>
      <c r="I244" s="213"/>
      <c r="J244" s="39"/>
      <c r="K244" s="39"/>
      <c r="L244" s="43"/>
      <c r="M244" s="214"/>
      <c r="N244" s="215"/>
      <c r="O244" s="83"/>
      <c r="P244" s="83"/>
      <c r="Q244" s="83"/>
      <c r="R244" s="83"/>
      <c r="S244" s="83"/>
      <c r="T244" s="83"/>
      <c r="U244" s="84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123</v>
      </c>
      <c r="AU244" s="16" t="s">
        <v>82</v>
      </c>
    </row>
    <row r="245" s="2" customFormat="1" ht="16.5" customHeight="1">
      <c r="A245" s="37"/>
      <c r="B245" s="38"/>
      <c r="C245" s="198" t="s">
        <v>438</v>
      </c>
      <c r="D245" s="198" t="s">
        <v>114</v>
      </c>
      <c r="E245" s="199" t="s">
        <v>439</v>
      </c>
      <c r="F245" s="200" t="s">
        <v>440</v>
      </c>
      <c r="G245" s="201" t="s">
        <v>217</v>
      </c>
      <c r="H245" s="202">
        <v>36</v>
      </c>
      <c r="I245" s="203"/>
      <c r="J245" s="204">
        <f>ROUND(I245*H245,2)</f>
        <v>0</v>
      </c>
      <c r="K245" s="200" t="s">
        <v>118</v>
      </c>
      <c r="L245" s="43"/>
      <c r="M245" s="205" t="s">
        <v>19</v>
      </c>
      <c r="N245" s="206" t="s">
        <v>43</v>
      </c>
      <c r="O245" s="83"/>
      <c r="P245" s="207">
        <f>O245*H245</f>
        <v>0</v>
      </c>
      <c r="Q245" s="207">
        <v>0.00023000000000000001</v>
      </c>
      <c r="R245" s="207">
        <f>Q245*H245</f>
        <v>0.0082800000000000009</v>
      </c>
      <c r="S245" s="207">
        <v>0</v>
      </c>
      <c r="T245" s="207">
        <f>S245*H245</f>
        <v>0</v>
      </c>
      <c r="U245" s="208" t="s">
        <v>19</v>
      </c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9" t="s">
        <v>119</v>
      </c>
      <c r="AT245" s="209" t="s">
        <v>114</v>
      </c>
      <c r="AU245" s="209" t="s">
        <v>82</v>
      </c>
      <c r="AY245" s="16" t="s">
        <v>111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6" t="s">
        <v>80</v>
      </c>
      <c r="BK245" s="210">
        <f>ROUND(I245*H245,2)</f>
        <v>0</v>
      </c>
      <c r="BL245" s="16" t="s">
        <v>119</v>
      </c>
      <c r="BM245" s="209" t="s">
        <v>441</v>
      </c>
    </row>
    <row r="246" s="2" customFormat="1">
      <c r="A246" s="37"/>
      <c r="B246" s="38"/>
      <c r="C246" s="39"/>
      <c r="D246" s="211" t="s">
        <v>121</v>
      </c>
      <c r="E246" s="39"/>
      <c r="F246" s="212" t="s">
        <v>442</v>
      </c>
      <c r="G246" s="39"/>
      <c r="H246" s="39"/>
      <c r="I246" s="213"/>
      <c r="J246" s="39"/>
      <c r="K246" s="39"/>
      <c r="L246" s="43"/>
      <c r="M246" s="214"/>
      <c r="N246" s="215"/>
      <c r="O246" s="83"/>
      <c r="P246" s="83"/>
      <c r="Q246" s="83"/>
      <c r="R246" s="83"/>
      <c r="S246" s="83"/>
      <c r="T246" s="83"/>
      <c r="U246" s="84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121</v>
      </c>
      <c r="AU246" s="16" t="s">
        <v>82</v>
      </c>
    </row>
    <row r="247" s="2" customFormat="1">
      <c r="A247" s="37"/>
      <c r="B247" s="38"/>
      <c r="C247" s="39"/>
      <c r="D247" s="216" t="s">
        <v>123</v>
      </c>
      <c r="E247" s="39"/>
      <c r="F247" s="217" t="s">
        <v>443</v>
      </c>
      <c r="G247" s="39"/>
      <c r="H247" s="39"/>
      <c r="I247" s="213"/>
      <c r="J247" s="39"/>
      <c r="K247" s="39"/>
      <c r="L247" s="43"/>
      <c r="M247" s="214"/>
      <c r="N247" s="215"/>
      <c r="O247" s="83"/>
      <c r="P247" s="83"/>
      <c r="Q247" s="83"/>
      <c r="R247" s="83"/>
      <c r="S247" s="83"/>
      <c r="T247" s="83"/>
      <c r="U247" s="84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123</v>
      </c>
      <c r="AU247" s="16" t="s">
        <v>82</v>
      </c>
    </row>
    <row r="248" s="2" customFormat="1" ht="16.5" customHeight="1">
      <c r="A248" s="37"/>
      <c r="B248" s="38"/>
      <c r="C248" s="198" t="s">
        <v>444</v>
      </c>
      <c r="D248" s="198" t="s">
        <v>114</v>
      </c>
      <c r="E248" s="199" t="s">
        <v>445</v>
      </c>
      <c r="F248" s="200" t="s">
        <v>446</v>
      </c>
      <c r="G248" s="201" t="s">
        <v>217</v>
      </c>
      <c r="H248" s="202">
        <v>48</v>
      </c>
      <c r="I248" s="203"/>
      <c r="J248" s="204">
        <f>ROUND(I248*H248,2)</f>
        <v>0</v>
      </c>
      <c r="K248" s="200" t="s">
        <v>118</v>
      </c>
      <c r="L248" s="43"/>
      <c r="M248" s="205" t="s">
        <v>19</v>
      </c>
      <c r="N248" s="206" t="s">
        <v>43</v>
      </c>
      <c r="O248" s="83"/>
      <c r="P248" s="207">
        <f>O248*H248</f>
        <v>0</v>
      </c>
      <c r="Q248" s="207">
        <v>0.00023000000000000001</v>
      </c>
      <c r="R248" s="207">
        <f>Q248*H248</f>
        <v>0.011040000000000001</v>
      </c>
      <c r="S248" s="207">
        <v>0</v>
      </c>
      <c r="T248" s="207">
        <f>S248*H248</f>
        <v>0</v>
      </c>
      <c r="U248" s="208" t="s">
        <v>19</v>
      </c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09" t="s">
        <v>119</v>
      </c>
      <c r="AT248" s="209" t="s">
        <v>114</v>
      </c>
      <c r="AU248" s="209" t="s">
        <v>82</v>
      </c>
      <c r="AY248" s="16" t="s">
        <v>111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6" t="s">
        <v>80</v>
      </c>
      <c r="BK248" s="210">
        <f>ROUND(I248*H248,2)</f>
        <v>0</v>
      </c>
      <c r="BL248" s="16" t="s">
        <v>119</v>
      </c>
      <c r="BM248" s="209" t="s">
        <v>447</v>
      </c>
    </row>
    <row r="249" s="2" customFormat="1">
      <c r="A249" s="37"/>
      <c r="B249" s="38"/>
      <c r="C249" s="39"/>
      <c r="D249" s="211" t="s">
        <v>121</v>
      </c>
      <c r="E249" s="39"/>
      <c r="F249" s="212" t="s">
        <v>448</v>
      </c>
      <c r="G249" s="39"/>
      <c r="H249" s="39"/>
      <c r="I249" s="213"/>
      <c r="J249" s="39"/>
      <c r="K249" s="39"/>
      <c r="L249" s="43"/>
      <c r="M249" s="214"/>
      <c r="N249" s="215"/>
      <c r="O249" s="83"/>
      <c r="P249" s="83"/>
      <c r="Q249" s="83"/>
      <c r="R249" s="83"/>
      <c r="S249" s="83"/>
      <c r="T249" s="83"/>
      <c r="U249" s="84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121</v>
      </c>
      <c r="AU249" s="16" t="s">
        <v>82</v>
      </c>
    </row>
    <row r="250" s="2" customFormat="1">
      <c r="A250" s="37"/>
      <c r="B250" s="38"/>
      <c r="C250" s="39"/>
      <c r="D250" s="216" t="s">
        <v>123</v>
      </c>
      <c r="E250" s="39"/>
      <c r="F250" s="217" t="s">
        <v>449</v>
      </c>
      <c r="G250" s="39"/>
      <c r="H250" s="39"/>
      <c r="I250" s="213"/>
      <c r="J250" s="39"/>
      <c r="K250" s="39"/>
      <c r="L250" s="43"/>
      <c r="M250" s="214"/>
      <c r="N250" s="215"/>
      <c r="O250" s="83"/>
      <c r="P250" s="83"/>
      <c r="Q250" s="83"/>
      <c r="R250" s="83"/>
      <c r="S250" s="83"/>
      <c r="T250" s="83"/>
      <c r="U250" s="84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123</v>
      </c>
      <c r="AU250" s="16" t="s">
        <v>82</v>
      </c>
    </row>
    <row r="251" s="2" customFormat="1" ht="16.5" customHeight="1">
      <c r="A251" s="37"/>
      <c r="B251" s="38"/>
      <c r="C251" s="198" t="s">
        <v>450</v>
      </c>
      <c r="D251" s="198" t="s">
        <v>114</v>
      </c>
      <c r="E251" s="199" t="s">
        <v>451</v>
      </c>
      <c r="F251" s="200" t="s">
        <v>452</v>
      </c>
      <c r="G251" s="201" t="s">
        <v>217</v>
      </c>
      <c r="H251" s="202">
        <v>55</v>
      </c>
      <c r="I251" s="203"/>
      <c r="J251" s="204">
        <f>ROUND(I251*H251,2)</f>
        <v>0</v>
      </c>
      <c r="K251" s="200" t="s">
        <v>118</v>
      </c>
      <c r="L251" s="43"/>
      <c r="M251" s="205" t="s">
        <v>19</v>
      </c>
      <c r="N251" s="206" t="s">
        <v>43</v>
      </c>
      <c r="O251" s="83"/>
      <c r="P251" s="207">
        <f>O251*H251</f>
        <v>0</v>
      </c>
      <c r="Q251" s="207">
        <v>0.00022000000000000001</v>
      </c>
      <c r="R251" s="207">
        <f>Q251*H251</f>
        <v>0.0121</v>
      </c>
      <c r="S251" s="207">
        <v>0</v>
      </c>
      <c r="T251" s="207">
        <f>S251*H251</f>
        <v>0</v>
      </c>
      <c r="U251" s="208" t="s">
        <v>19</v>
      </c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9" t="s">
        <v>119</v>
      </c>
      <c r="AT251" s="209" t="s">
        <v>114</v>
      </c>
      <c r="AU251" s="209" t="s">
        <v>82</v>
      </c>
      <c r="AY251" s="16" t="s">
        <v>111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6" t="s">
        <v>80</v>
      </c>
      <c r="BK251" s="210">
        <f>ROUND(I251*H251,2)</f>
        <v>0</v>
      </c>
      <c r="BL251" s="16" t="s">
        <v>119</v>
      </c>
      <c r="BM251" s="209" t="s">
        <v>453</v>
      </c>
    </row>
    <row r="252" s="2" customFormat="1">
      <c r="A252" s="37"/>
      <c r="B252" s="38"/>
      <c r="C252" s="39"/>
      <c r="D252" s="211" t="s">
        <v>121</v>
      </c>
      <c r="E252" s="39"/>
      <c r="F252" s="212" t="s">
        <v>454</v>
      </c>
      <c r="G252" s="39"/>
      <c r="H252" s="39"/>
      <c r="I252" s="213"/>
      <c r="J252" s="39"/>
      <c r="K252" s="39"/>
      <c r="L252" s="43"/>
      <c r="M252" s="214"/>
      <c r="N252" s="215"/>
      <c r="O252" s="83"/>
      <c r="P252" s="83"/>
      <c r="Q252" s="83"/>
      <c r="R252" s="83"/>
      <c r="S252" s="83"/>
      <c r="T252" s="83"/>
      <c r="U252" s="84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121</v>
      </c>
      <c r="AU252" s="16" t="s">
        <v>82</v>
      </c>
    </row>
    <row r="253" s="2" customFormat="1">
      <c r="A253" s="37"/>
      <c r="B253" s="38"/>
      <c r="C253" s="39"/>
      <c r="D253" s="216" t="s">
        <v>123</v>
      </c>
      <c r="E253" s="39"/>
      <c r="F253" s="217" t="s">
        <v>455</v>
      </c>
      <c r="G253" s="39"/>
      <c r="H253" s="39"/>
      <c r="I253" s="213"/>
      <c r="J253" s="39"/>
      <c r="K253" s="39"/>
      <c r="L253" s="43"/>
      <c r="M253" s="214"/>
      <c r="N253" s="215"/>
      <c r="O253" s="83"/>
      <c r="P253" s="83"/>
      <c r="Q253" s="83"/>
      <c r="R253" s="83"/>
      <c r="S253" s="83"/>
      <c r="T253" s="83"/>
      <c r="U253" s="84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123</v>
      </c>
      <c r="AU253" s="16" t="s">
        <v>82</v>
      </c>
    </row>
    <row r="254" s="2" customFormat="1" ht="16.5" customHeight="1">
      <c r="A254" s="37"/>
      <c r="B254" s="38"/>
      <c r="C254" s="198" t="s">
        <v>456</v>
      </c>
      <c r="D254" s="198" t="s">
        <v>114</v>
      </c>
      <c r="E254" s="199" t="s">
        <v>457</v>
      </c>
      <c r="F254" s="200" t="s">
        <v>458</v>
      </c>
      <c r="G254" s="201" t="s">
        <v>217</v>
      </c>
      <c r="H254" s="202">
        <v>70</v>
      </c>
      <c r="I254" s="203"/>
      <c r="J254" s="204">
        <f>ROUND(I254*H254,2)</f>
        <v>0</v>
      </c>
      <c r="K254" s="200" t="s">
        <v>118</v>
      </c>
      <c r="L254" s="43"/>
      <c r="M254" s="205" t="s">
        <v>19</v>
      </c>
      <c r="N254" s="206" t="s">
        <v>43</v>
      </c>
      <c r="O254" s="83"/>
      <c r="P254" s="207">
        <f>O254*H254</f>
        <v>0</v>
      </c>
      <c r="Q254" s="207">
        <v>0.00021000000000000001</v>
      </c>
      <c r="R254" s="207">
        <f>Q254*H254</f>
        <v>0.014700000000000001</v>
      </c>
      <c r="S254" s="207">
        <v>0</v>
      </c>
      <c r="T254" s="207">
        <f>S254*H254</f>
        <v>0</v>
      </c>
      <c r="U254" s="208" t="s">
        <v>19</v>
      </c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9" t="s">
        <v>119</v>
      </c>
      <c r="AT254" s="209" t="s">
        <v>114</v>
      </c>
      <c r="AU254" s="209" t="s">
        <v>82</v>
      </c>
      <c r="AY254" s="16" t="s">
        <v>111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6" t="s">
        <v>80</v>
      </c>
      <c r="BK254" s="210">
        <f>ROUND(I254*H254,2)</f>
        <v>0</v>
      </c>
      <c r="BL254" s="16" t="s">
        <v>119</v>
      </c>
      <c r="BM254" s="209" t="s">
        <v>459</v>
      </c>
    </row>
    <row r="255" s="2" customFormat="1">
      <c r="A255" s="37"/>
      <c r="B255" s="38"/>
      <c r="C255" s="39"/>
      <c r="D255" s="211" t="s">
        <v>121</v>
      </c>
      <c r="E255" s="39"/>
      <c r="F255" s="212" t="s">
        <v>460</v>
      </c>
      <c r="G255" s="39"/>
      <c r="H255" s="39"/>
      <c r="I255" s="213"/>
      <c r="J255" s="39"/>
      <c r="K255" s="39"/>
      <c r="L255" s="43"/>
      <c r="M255" s="214"/>
      <c r="N255" s="215"/>
      <c r="O255" s="83"/>
      <c r="P255" s="83"/>
      <c r="Q255" s="83"/>
      <c r="R255" s="83"/>
      <c r="S255" s="83"/>
      <c r="T255" s="83"/>
      <c r="U255" s="84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121</v>
      </c>
      <c r="AU255" s="16" t="s">
        <v>82</v>
      </c>
    </row>
    <row r="256" s="2" customFormat="1">
      <c r="A256" s="37"/>
      <c r="B256" s="38"/>
      <c r="C256" s="39"/>
      <c r="D256" s="216" t="s">
        <v>123</v>
      </c>
      <c r="E256" s="39"/>
      <c r="F256" s="217" t="s">
        <v>461</v>
      </c>
      <c r="G256" s="39"/>
      <c r="H256" s="39"/>
      <c r="I256" s="213"/>
      <c r="J256" s="39"/>
      <c r="K256" s="39"/>
      <c r="L256" s="43"/>
      <c r="M256" s="214"/>
      <c r="N256" s="215"/>
      <c r="O256" s="83"/>
      <c r="P256" s="83"/>
      <c r="Q256" s="83"/>
      <c r="R256" s="83"/>
      <c r="S256" s="83"/>
      <c r="T256" s="83"/>
      <c r="U256" s="84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123</v>
      </c>
      <c r="AU256" s="16" t="s">
        <v>82</v>
      </c>
    </row>
    <row r="257" s="2" customFormat="1" ht="16.5" customHeight="1">
      <c r="A257" s="37"/>
      <c r="B257" s="38"/>
      <c r="C257" s="198" t="s">
        <v>462</v>
      </c>
      <c r="D257" s="198" t="s">
        <v>114</v>
      </c>
      <c r="E257" s="199" t="s">
        <v>463</v>
      </c>
      <c r="F257" s="200" t="s">
        <v>464</v>
      </c>
      <c r="G257" s="201" t="s">
        <v>217</v>
      </c>
      <c r="H257" s="202">
        <v>15</v>
      </c>
      <c r="I257" s="203"/>
      <c r="J257" s="204">
        <f>ROUND(I257*H257,2)</f>
        <v>0</v>
      </c>
      <c r="K257" s="200" t="s">
        <v>118</v>
      </c>
      <c r="L257" s="43"/>
      <c r="M257" s="205" t="s">
        <v>19</v>
      </c>
      <c r="N257" s="206" t="s">
        <v>43</v>
      </c>
      <c r="O257" s="83"/>
      <c r="P257" s="207">
        <f>O257*H257</f>
        <v>0</v>
      </c>
      <c r="Q257" s="207">
        <v>0.00024000000000000001</v>
      </c>
      <c r="R257" s="207">
        <f>Q257*H257</f>
        <v>0.0035999999999999999</v>
      </c>
      <c r="S257" s="207">
        <v>0</v>
      </c>
      <c r="T257" s="207">
        <f>S257*H257</f>
        <v>0</v>
      </c>
      <c r="U257" s="208" t="s">
        <v>19</v>
      </c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09" t="s">
        <v>119</v>
      </c>
      <c r="AT257" s="209" t="s">
        <v>114</v>
      </c>
      <c r="AU257" s="209" t="s">
        <v>82</v>
      </c>
      <c r="AY257" s="16" t="s">
        <v>111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6" t="s">
        <v>80</v>
      </c>
      <c r="BK257" s="210">
        <f>ROUND(I257*H257,2)</f>
        <v>0</v>
      </c>
      <c r="BL257" s="16" t="s">
        <v>119</v>
      </c>
      <c r="BM257" s="209" t="s">
        <v>465</v>
      </c>
    </row>
    <row r="258" s="2" customFormat="1">
      <c r="A258" s="37"/>
      <c r="B258" s="38"/>
      <c r="C258" s="39"/>
      <c r="D258" s="211" t="s">
        <v>121</v>
      </c>
      <c r="E258" s="39"/>
      <c r="F258" s="212" t="s">
        <v>466</v>
      </c>
      <c r="G258" s="39"/>
      <c r="H258" s="39"/>
      <c r="I258" s="213"/>
      <c r="J258" s="39"/>
      <c r="K258" s="39"/>
      <c r="L258" s="43"/>
      <c r="M258" s="214"/>
      <c r="N258" s="215"/>
      <c r="O258" s="83"/>
      <c r="P258" s="83"/>
      <c r="Q258" s="83"/>
      <c r="R258" s="83"/>
      <c r="S258" s="83"/>
      <c r="T258" s="83"/>
      <c r="U258" s="84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121</v>
      </c>
      <c r="AU258" s="16" t="s">
        <v>82</v>
      </c>
    </row>
    <row r="259" s="2" customFormat="1">
      <c r="A259" s="37"/>
      <c r="B259" s="38"/>
      <c r="C259" s="39"/>
      <c r="D259" s="216" t="s">
        <v>123</v>
      </c>
      <c r="E259" s="39"/>
      <c r="F259" s="217" t="s">
        <v>467</v>
      </c>
      <c r="G259" s="39"/>
      <c r="H259" s="39"/>
      <c r="I259" s="213"/>
      <c r="J259" s="39"/>
      <c r="K259" s="39"/>
      <c r="L259" s="43"/>
      <c r="M259" s="214"/>
      <c r="N259" s="215"/>
      <c r="O259" s="83"/>
      <c r="P259" s="83"/>
      <c r="Q259" s="83"/>
      <c r="R259" s="83"/>
      <c r="S259" s="83"/>
      <c r="T259" s="83"/>
      <c r="U259" s="84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123</v>
      </c>
      <c r="AU259" s="16" t="s">
        <v>82</v>
      </c>
    </row>
    <row r="260" s="2" customFormat="1" ht="16.5" customHeight="1">
      <c r="A260" s="37"/>
      <c r="B260" s="38"/>
      <c r="C260" s="198" t="s">
        <v>468</v>
      </c>
      <c r="D260" s="198" t="s">
        <v>114</v>
      </c>
      <c r="E260" s="199" t="s">
        <v>469</v>
      </c>
      <c r="F260" s="200" t="s">
        <v>470</v>
      </c>
      <c r="G260" s="201" t="s">
        <v>217</v>
      </c>
      <c r="H260" s="202">
        <v>16</v>
      </c>
      <c r="I260" s="203"/>
      <c r="J260" s="204">
        <f>ROUND(I260*H260,2)</f>
        <v>0</v>
      </c>
      <c r="K260" s="200" t="s">
        <v>118</v>
      </c>
      <c r="L260" s="43"/>
      <c r="M260" s="205" t="s">
        <v>19</v>
      </c>
      <c r="N260" s="206" t="s">
        <v>43</v>
      </c>
      <c r="O260" s="83"/>
      <c r="P260" s="207">
        <f>O260*H260</f>
        <v>0</v>
      </c>
      <c r="Q260" s="207">
        <v>0.00023000000000000001</v>
      </c>
      <c r="R260" s="207">
        <f>Q260*H260</f>
        <v>0.0036800000000000001</v>
      </c>
      <c r="S260" s="207">
        <v>0</v>
      </c>
      <c r="T260" s="207">
        <f>S260*H260</f>
        <v>0</v>
      </c>
      <c r="U260" s="208" t="s">
        <v>19</v>
      </c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9" t="s">
        <v>119</v>
      </c>
      <c r="AT260" s="209" t="s">
        <v>114</v>
      </c>
      <c r="AU260" s="209" t="s">
        <v>82</v>
      </c>
      <c r="AY260" s="16" t="s">
        <v>111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6" t="s">
        <v>80</v>
      </c>
      <c r="BK260" s="210">
        <f>ROUND(I260*H260,2)</f>
        <v>0</v>
      </c>
      <c r="BL260" s="16" t="s">
        <v>119</v>
      </c>
      <c r="BM260" s="209" t="s">
        <v>471</v>
      </c>
    </row>
    <row r="261" s="2" customFormat="1">
      <c r="A261" s="37"/>
      <c r="B261" s="38"/>
      <c r="C261" s="39"/>
      <c r="D261" s="211" t="s">
        <v>121</v>
      </c>
      <c r="E261" s="39"/>
      <c r="F261" s="212" t="s">
        <v>472</v>
      </c>
      <c r="G261" s="39"/>
      <c r="H261" s="39"/>
      <c r="I261" s="213"/>
      <c r="J261" s="39"/>
      <c r="K261" s="39"/>
      <c r="L261" s="43"/>
      <c r="M261" s="214"/>
      <c r="N261" s="215"/>
      <c r="O261" s="83"/>
      <c r="P261" s="83"/>
      <c r="Q261" s="83"/>
      <c r="R261" s="83"/>
      <c r="S261" s="83"/>
      <c r="T261" s="83"/>
      <c r="U261" s="84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121</v>
      </c>
      <c r="AU261" s="16" t="s">
        <v>82</v>
      </c>
    </row>
    <row r="262" s="2" customFormat="1">
      <c r="A262" s="37"/>
      <c r="B262" s="38"/>
      <c r="C262" s="39"/>
      <c r="D262" s="216" t="s">
        <v>123</v>
      </c>
      <c r="E262" s="39"/>
      <c r="F262" s="217" t="s">
        <v>473</v>
      </c>
      <c r="G262" s="39"/>
      <c r="H262" s="39"/>
      <c r="I262" s="213"/>
      <c r="J262" s="39"/>
      <c r="K262" s="39"/>
      <c r="L262" s="43"/>
      <c r="M262" s="214"/>
      <c r="N262" s="215"/>
      <c r="O262" s="83"/>
      <c r="P262" s="83"/>
      <c r="Q262" s="83"/>
      <c r="R262" s="83"/>
      <c r="S262" s="83"/>
      <c r="T262" s="83"/>
      <c r="U262" s="84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123</v>
      </c>
      <c r="AU262" s="16" t="s">
        <v>82</v>
      </c>
    </row>
    <row r="263" s="2" customFormat="1" ht="16.5" customHeight="1">
      <c r="A263" s="37"/>
      <c r="B263" s="38"/>
      <c r="C263" s="198" t="s">
        <v>474</v>
      </c>
      <c r="D263" s="198" t="s">
        <v>114</v>
      </c>
      <c r="E263" s="199" t="s">
        <v>475</v>
      </c>
      <c r="F263" s="200" t="s">
        <v>476</v>
      </c>
      <c r="G263" s="201" t="s">
        <v>217</v>
      </c>
      <c r="H263" s="202">
        <v>20</v>
      </c>
      <c r="I263" s="203"/>
      <c r="J263" s="204">
        <f>ROUND(I263*H263,2)</f>
        <v>0</v>
      </c>
      <c r="K263" s="200" t="s">
        <v>118</v>
      </c>
      <c r="L263" s="43"/>
      <c r="M263" s="205" t="s">
        <v>19</v>
      </c>
      <c r="N263" s="206" t="s">
        <v>43</v>
      </c>
      <c r="O263" s="83"/>
      <c r="P263" s="207">
        <f>O263*H263</f>
        <v>0</v>
      </c>
      <c r="Q263" s="207">
        <v>0.00023000000000000001</v>
      </c>
      <c r="R263" s="207">
        <f>Q263*H263</f>
        <v>0.0045999999999999999</v>
      </c>
      <c r="S263" s="207">
        <v>0</v>
      </c>
      <c r="T263" s="207">
        <f>S263*H263</f>
        <v>0</v>
      </c>
      <c r="U263" s="208" t="s">
        <v>19</v>
      </c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9" t="s">
        <v>119</v>
      </c>
      <c r="AT263" s="209" t="s">
        <v>114</v>
      </c>
      <c r="AU263" s="209" t="s">
        <v>82</v>
      </c>
      <c r="AY263" s="16" t="s">
        <v>111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6" t="s">
        <v>80</v>
      </c>
      <c r="BK263" s="210">
        <f>ROUND(I263*H263,2)</f>
        <v>0</v>
      </c>
      <c r="BL263" s="16" t="s">
        <v>119</v>
      </c>
      <c r="BM263" s="209" t="s">
        <v>477</v>
      </c>
    </row>
    <row r="264" s="2" customFormat="1">
      <c r="A264" s="37"/>
      <c r="B264" s="38"/>
      <c r="C264" s="39"/>
      <c r="D264" s="211" t="s">
        <v>121</v>
      </c>
      <c r="E264" s="39"/>
      <c r="F264" s="212" t="s">
        <v>478</v>
      </c>
      <c r="G264" s="39"/>
      <c r="H264" s="39"/>
      <c r="I264" s="213"/>
      <c r="J264" s="39"/>
      <c r="K264" s="39"/>
      <c r="L264" s="43"/>
      <c r="M264" s="214"/>
      <c r="N264" s="215"/>
      <c r="O264" s="83"/>
      <c r="P264" s="83"/>
      <c r="Q264" s="83"/>
      <c r="R264" s="83"/>
      <c r="S264" s="83"/>
      <c r="T264" s="83"/>
      <c r="U264" s="84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121</v>
      </c>
      <c r="AU264" s="16" t="s">
        <v>82</v>
      </c>
    </row>
    <row r="265" s="2" customFormat="1">
      <c r="A265" s="37"/>
      <c r="B265" s="38"/>
      <c r="C265" s="39"/>
      <c r="D265" s="216" t="s">
        <v>123</v>
      </c>
      <c r="E265" s="39"/>
      <c r="F265" s="217" t="s">
        <v>479</v>
      </c>
      <c r="G265" s="39"/>
      <c r="H265" s="39"/>
      <c r="I265" s="213"/>
      <c r="J265" s="39"/>
      <c r="K265" s="39"/>
      <c r="L265" s="43"/>
      <c r="M265" s="214"/>
      <c r="N265" s="215"/>
      <c r="O265" s="83"/>
      <c r="P265" s="83"/>
      <c r="Q265" s="83"/>
      <c r="R265" s="83"/>
      <c r="S265" s="83"/>
      <c r="T265" s="83"/>
      <c r="U265" s="84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123</v>
      </c>
      <c r="AU265" s="16" t="s">
        <v>82</v>
      </c>
    </row>
    <row r="266" s="2" customFormat="1" ht="16.5" customHeight="1">
      <c r="A266" s="37"/>
      <c r="B266" s="38"/>
      <c r="C266" s="198" t="s">
        <v>480</v>
      </c>
      <c r="D266" s="198" t="s">
        <v>114</v>
      </c>
      <c r="E266" s="199" t="s">
        <v>481</v>
      </c>
      <c r="F266" s="200" t="s">
        <v>482</v>
      </c>
      <c r="G266" s="201" t="s">
        <v>217</v>
      </c>
      <c r="H266" s="202">
        <v>30</v>
      </c>
      <c r="I266" s="203"/>
      <c r="J266" s="204">
        <f>ROUND(I266*H266,2)</f>
        <v>0</v>
      </c>
      <c r="K266" s="200" t="s">
        <v>118</v>
      </c>
      <c r="L266" s="43"/>
      <c r="M266" s="205" t="s">
        <v>19</v>
      </c>
      <c r="N266" s="206" t="s">
        <v>43</v>
      </c>
      <c r="O266" s="83"/>
      <c r="P266" s="207">
        <f>O266*H266</f>
        <v>0</v>
      </c>
      <c r="Q266" s="207">
        <v>0.00022000000000000001</v>
      </c>
      <c r="R266" s="207">
        <f>Q266*H266</f>
        <v>0.0066</v>
      </c>
      <c r="S266" s="207">
        <v>0</v>
      </c>
      <c r="T266" s="207">
        <f>S266*H266</f>
        <v>0</v>
      </c>
      <c r="U266" s="208" t="s">
        <v>19</v>
      </c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9" t="s">
        <v>119</v>
      </c>
      <c r="AT266" s="209" t="s">
        <v>114</v>
      </c>
      <c r="AU266" s="209" t="s">
        <v>82</v>
      </c>
      <c r="AY266" s="16" t="s">
        <v>111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6" t="s">
        <v>80</v>
      </c>
      <c r="BK266" s="210">
        <f>ROUND(I266*H266,2)</f>
        <v>0</v>
      </c>
      <c r="BL266" s="16" t="s">
        <v>119</v>
      </c>
      <c r="BM266" s="209" t="s">
        <v>483</v>
      </c>
    </row>
    <row r="267" s="2" customFormat="1">
      <c r="A267" s="37"/>
      <c r="B267" s="38"/>
      <c r="C267" s="39"/>
      <c r="D267" s="211" t="s">
        <v>121</v>
      </c>
      <c r="E267" s="39"/>
      <c r="F267" s="212" t="s">
        <v>484</v>
      </c>
      <c r="G267" s="39"/>
      <c r="H267" s="39"/>
      <c r="I267" s="213"/>
      <c r="J267" s="39"/>
      <c r="K267" s="39"/>
      <c r="L267" s="43"/>
      <c r="M267" s="214"/>
      <c r="N267" s="215"/>
      <c r="O267" s="83"/>
      <c r="P267" s="83"/>
      <c r="Q267" s="83"/>
      <c r="R267" s="83"/>
      <c r="S267" s="83"/>
      <c r="T267" s="83"/>
      <c r="U267" s="84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121</v>
      </c>
      <c r="AU267" s="16" t="s">
        <v>82</v>
      </c>
    </row>
    <row r="268" s="2" customFormat="1">
      <c r="A268" s="37"/>
      <c r="B268" s="38"/>
      <c r="C268" s="39"/>
      <c r="D268" s="216" t="s">
        <v>123</v>
      </c>
      <c r="E268" s="39"/>
      <c r="F268" s="217" t="s">
        <v>485</v>
      </c>
      <c r="G268" s="39"/>
      <c r="H268" s="39"/>
      <c r="I268" s="213"/>
      <c r="J268" s="39"/>
      <c r="K268" s="39"/>
      <c r="L268" s="43"/>
      <c r="M268" s="214"/>
      <c r="N268" s="215"/>
      <c r="O268" s="83"/>
      <c r="P268" s="83"/>
      <c r="Q268" s="83"/>
      <c r="R268" s="83"/>
      <c r="S268" s="83"/>
      <c r="T268" s="83"/>
      <c r="U268" s="84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123</v>
      </c>
      <c r="AU268" s="16" t="s">
        <v>82</v>
      </c>
    </row>
    <row r="269" s="2" customFormat="1" ht="16.5" customHeight="1">
      <c r="A269" s="37"/>
      <c r="B269" s="38"/>
      <c r="C269" s="198" t="s">
        <v>486</v>
      </c>
      <c r="D269" s="198" t="s">
        <v>114</v>
      </c>
      <c r="E269" s="199" t="s">
        <v>487</v>
      </c>
      <c r="F269" s="200" t="s">
        <v>488</v>
      </c>
      <c r="G269" s="201" t="s">
        <v>217</v>
      </c>
      <c r="H269" s="202">
        <v>45</v>
      </c>
      <c r="I269" s="203"/>
      <c r="J269" s="204">
        <f>ROUND(I269*H269,2)</f>
        <v>0</v>
      </c>
      <c r="K269" s="200" t="s">
        <v>118</v>
      </c>
      <c r="L269" s="43"/>
      <c r="M269" s="205" t="s">
        <v>19</v>
      </c>
      <c r="N269" s="206" t="s">
        <v>43</v>
      </c>
      <c r="O269" s="83"/>
      <c r="P269" s="207">
        <f>O269*H269</f>
        <v>0</v>
      </c>
      <c r="Q269" s="207">
        <v>0.00021000000000000001</v>
      </c>
      <c r="R269" s="207">
        <f>Q269*H269</f>
        <v>0.0094500000000000001</v>
      </c>
      <c r="S269" s="207">
        <v>0</v>
      </c>
      <c r="T269" s="207">
        <f>S269*H269</f>
        <v>0</v>
      </c>
      <c r="U269" s="208" t="s">
        <v>19</v>
      </c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09" t="s">
        <v>119</v>
      </c>
      <c r="AT269" s="209" t="s">
        <v>114</v>
      </c>
      <c r="AU269" s="209" t="s">
        <v>82</v>
      </c>
      <c r="AY269" s="16" t="s">
        <v>111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6" t="s">
        <v>80</v>
      </c>
      <c r="BK269" s="210">
        <f>ROUND(I269*H269,2)</f>
        <v>0</v>
      </c>
      <c r="BL269" s="16" t="s">
        <v>119</v>
      </c>
      <c r="BM269" s="209" t="s">
        <v>489</v>
      </c>
    </row>
    <row r="270" s="2" customFormat="1">
      <c r="A270" s="37"/>
      <c r="B270" s="38"/>
      <c r="C270" s="39"/>
      <c r="D270" s="211" t="s">
        <v>121</v>
      </c>
      <c r="E270" s="39"/>
      <c r="F270" s="212" t="s">
        <v>490</v>
      </c>
      <c r="G270" s="39"/>
      <c r="H270" s="39"/>
      <c r="I270" s="213"/>
      <c r="J270" s="39"/>
      <c r="K270" s="39"/>
      <c r="L270" s="43"/>
      <c r="M270" s="214"/>
      <c r="N270" s="215"/>
      <c r="O270" s="83"/>
      <c r="P270" s="83"/>
      <c r="Q270" s="83"/>
      <c r="R270" s="83"/>
      <c r="S270" s="83"/>
      <c r="T270" s="83"/>
      <c r="U270" s="84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121</v>
      </c>
      <c r="AU270" s="16" t="s">
        <v>82</v>
      </c>
    </row>
    <row r="271" s="2" customFormat="1">
      <c r="A271" s="37"/>
      <c r="B271" s="38"/>
      <c r="C271" s="39"/>
      <c r="D271" s="216" t="s">
        <v>123</v>
      </c>
      <c r="E271" s="39"/>
      <c r="F271" s="217" t="s">
        <v>491</v>
      </c>
      <c r="G271" s="39"/>
      <c r="H271" s="39"/>
      <c r="I271" s="213"/>
      <c r="J271" s="39"/>
      <c r="K271" s="39"/>
      <c r="L271" s="43"/>
      <c r="M271" s="214"/>
      <c r="N271" s="215"/>
      <c r="O271" s="83"/>
      <c r="P271" s="83"/>
      <c r="Q271" s="83"/>
      <c r="R271" s="83"/>
      <c r="S271" s="83"/>
      <c r="T271" s="83"/>
      <c r="U271" s="84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123</v>
      </c>
      <c r="AU271" s="16" t="s">
        <v>82</v>
      </c>
    </row>
    <row r="272" s="2" customFormat="1" ht="16.5" customHeight="1">
      <c r="A272" s="37"/>
      <c r="B272" s="38"/>
      <c r="C272" s="198" t="s">
        <v>492</v>
      </c>
      <c r="D272" s="198" t="s">
        <v>114</v>
      </c>
      <c r="E272" s="199" t="s">
        <v>493</v>
      </c>
      <c r="F272" s="200" t="s">
        <v>494</v>
      </c>
      <c r="G272" s="201" t="s">
        <v>217</v>
      </c>
      <c r="H272" s="202">
        <v>15</v>
      </c>
      <c r="I272" s="203"/>
      <c r="J272" s="204">
        <f>ROUND(I272*H272,2)</f>
        <v>0</v>
      </c>
      <c r="K272" s="200" t="s">
        <v>118</v>
      </c>
      <c r="L272" s="43"/>
      <c r="M272" s="205" t="s">
        <v>19</v>
      </c>
      <c r="N272" s="206" t="s">
        <v>43</v>
      </c>
      <c r="O272" s="83"/>
      <c r="P272" s="207">
        <f>O272*H272</f>
        <v>0</v>
      </c>
      <c r="Q272" s="207">
        <v>0.00024000000000000001</v>
      </c>
      <c r="R272" s="207">
        <f>Q272*H272</f>
        <v>0.0035999999999999999</v>
      </c>
      <c r="S272" s="207">
        <v>0</v>
      </c>
      <c r="T272" s="207">
        <f>S272*H272</f>
        <v>0</v>
      </c>
      <c r="U272" s="208" t="s">
        <v>19</v>
      </c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09" t="s">
        <v>119</v>
      </c>
      <c r="AT272" s="209" t="s">
        <v>114</v>
      </c>
      <c r="AU272" s="209" t="s">
        <v>82</v>
      </c>
      <c r="AY272" s="16" t="s">
        <v>111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6" t="s">
        <v>80</v>
      </c>
      <c r="BK272" s="210">
        <f>ROUND(I272*H272,2)</f>
        <v>0</v>
      </c>
      <c r="BL272" s="16" t="s">
        <v>119</v>
      </c>
      <c r="BM272" s="209" t="s">
        <v>495</v>
      </c>
    </row>
    <row r="273" s="2" customFormat="1">
      <c r="A273" s="37"/>
      <c r="B273" s="38"/>
      <c r="C273" s="39"/>
      <c r="D273" s="211" t="s">
        <v>121</v>
      </c>
      <c r="E273" s="39"/>
      <c r="F273" s="212" t="s">
        <v>496</v>
      </c>
      <c r="G273" s="39"/>
      <c r="H273" s="39"/>
      <c r="I273" s="213"/>
      <c r="J273" s="39"/>
      <c r="K273" s="39"/>
      <c r="L273" s="43"/>
      <c r="M273" s="214"/>
      <c r="N273" s="215"/>
      <c r="O273" s="83"/>
      <c r="P273" s="83"/>
      <c r="Q273" s="83"/>
      <c r="R273" s="83"/>
      <c r="S273" s="83"/>
      <c r="T273" s="83"/>
      <c r="U273" s="84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121</v>
      </c>
      <c r="AU273" s="16" t="s">
        <v>82</v>
      </c>
    </row>
    <row r="274" s="2" customFormat="1">
      <c r="A274" s="37"/>
      <c r="B274" s="38"/>
      <c r="C274" s="39"/>
      <c r="D274" s="216" t="s">
        <v>123</v>
      </c>
      <c r="E274" s="39"/>
      <c r="F274" s="217" t="s">
        <v>497</v>
      </c>
      <c r="G274" s="39"/>
      <c r="H274" s="39"/>
      <c r="I274" s="213"/>
      <c r="J274" s="39"/>
      <c r="K274" s="39"/>
      <c r="L274" s="43"/>
      <c r="M274" s="214"/>
      <c r="N274" s="215"/>
      <c r="O274" s="83"/>
      <c r="P274" s="83"/>
      <c r="Q274" s="83"/>
      <c r="R274" s="83"/>
      <c r="S274" s="83"/>
      <c r="T274" s="83"/>
      <c r="U274" s="84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123</v>
      </c>
      <c r="AU274" s="16" t="s">
        <v>82</v>
      </c>
    </row>
    <row r="275" s="2" customFormat="1" ht="16.5" customHeight="1">
      <c r="A275" s="37"/>
      <c r="B275" s="38"/>
      <c r="C275" s="198" t="s">
        <v>498</v>
      </c>
      <c r="D275" s="198" t="s">
        <v>114</v>
      </c>
      <c r="E275" s="199" t="s">
        <v>499</v>
      </c>
      <c r="F275" s="200" t="s">
        <v>500</v>
      </c>
      <c r="G275" s="201" t="s">
        <v>217</v>
      </c>
      <c r="H275" s="202">
        <v>16</v>
      </c>
      <c r="I275" s="203"/>
      <c r="J275" s="204">
        <f>ROUND(I275*H275,2)</f>
        <v>0</v>
      </c>
      <c r="K275" s="200" t="s">
        <v>118</v>
      </c>
      <c r="L275" s="43"/>
      <c r="M275" s="205" t="s">
        <v>19</v>
      </c>
      <c r="N275" s="206" t="s">
        <v>43</v>
      </c>
      <c r="O275" s="83"/>
      <c r="P275" s="207">
        <f>O275*H275</f>
        <v>0</v>
      </c>
      <c r="Q275" s="207">
        <v>0.00023000000000000001</v>
      </c>
      <c r="R275" s="207">
        <f>Q275*H275</f>
        <v>0.0036800000000000001</v>
      </c>
      <c r="S275" s="207">
        <v>0</v>
      </c>
      <c r="T275" s="207">
        <f>S275*H275</f>
        <v>0</v>
      </c>
      <c r="U275" s="208" t="s">
        <v>19</v>
      </c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09" t="s">
        <v>119</v>
      </c>
      <c r="AT275" s="209" t="s">
        <v>114</v>
      </c>
      <c r="AU275" s="209" t="s">
        <v>82</v>
      </c>
      <c r="AY275" s="16" t="s">
        <v>111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6" t="s">
        <v>80</v>
      </c>
      <c r="BK275" s="210">
        <f>ROUND(I275*H275,2)</f>
        <v>0</v>
      </c>
      <c r="BL275" s="16" t="s">
        <v>119</v>
      </c>
      <c r="BM275" s="209" t="s">
        <v>501</v>
      </c>
    </row>
    <row r="276" s="2" customFormat="1">
      <c r="A276" s="37"/>
      <c r="B276" s="38"/>
      <c r="C276" s="39"/>
      <c r="D276" s="211" t="s">
        <v>121</v>
      </c>
      <c r="E276" s="39"/>
      <c r="F276" s="212" t="s">
        <v>502</v>
      </c>
      <c r="G276" s="39"/>
      <c r="H276" s="39"/>
      <c r="I276" s="213"/>
      <c r="J276" s="39"/>
      <c r="K276" s="39"/>
      <c r="L276" s="43"/>
      <c r="M276" s="214"/>
      <c r="N276" s="215"/>
      <c r="O276" s="83"/>
      <c r="P276" s="83"/>
      <c r="Q276" s="83"/>
      <c r="R276" s="83"/>
      <c r="S276" s="83"/>
      <c r="T276" s="83"/>
      <c r="U276" s="84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121</v>
      </c>
      <c r="AU276" s="16" t="s">
        <v>82</v>
      </c>
    </row>
    <row r="277" s="2" customFormat="1">
      <c r="A277" s="37"/>
      <c r="B277" s="38"/>
      <c r="C277" s="39"/>
      <c r="D277" s="216" t="s">
        <v>123</v>
      </c>
      <c r="E277" s="39"/>
      <c r="F277" s="217" t="s">
        <v>503</v>
      </c>
      <c r="G277" s="39"/>
      <c r="H277" s="39"/>
      <c r="I277" s="213"/>
      <c r="J277" s="39"/>
      <c r="K277" s="39"/>
      <c r="L277" s="43"/>
      <c r="M277" s="214"/>
      <c r="N277" s="215"/>
      <c r="O277" s="83"/>
      <c r="P277" s="83"/>
      <c r="Q277" s="83"/>
      <c r="R277" s="83"/>
      <c r="S277" s="83"/>
      <c r="T277" s="83"/>
      <c r="U277" s="84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123</v>
      </c>
      <c r="AU277" s="16" t="s">
        <v>82</v>
      </c>
    </row>
    <row r="278" s="2" customFormat="1" ht="16.5" customHeight="1">
      <c r="A278" s="37"/>
      <c r="B278" s="38"/>
      <c r="C278" s="198" t="s">
        <v>504</v>
      </c>
      <c r="D278" s="198" t="s">
        <v>114</v>
      </c>
      <c r="E278" s="199" t="s">
        <v>505</v>
      </c>
      <c r="F278" s="200" t="s">
        <v>506</v>
      </c>
      <c r="G278" s="201" t="s">
        <v>217</v>
      </c>
      <c r="H278" s="202">
        <v>20</v>
      </c>
      <c r="I278" s="203"/>
      <c r="J278" s="204">
        <f>ROUND(I278*H278,2)</f>
        <v>0</v>
      </c>
      <c r="K278" s="200" t="s">
        <v>118</v>
      </c>
      <c r="L278" s="43"/>
      <c r="M278" s="205" t="s">
        <v>19</v>
      </c>
      <c r="N278" s="206" t="s">
        <v>43</v>
      </c>
      <c r="O278" s="83"/>
      <c r="P278" s="207">
        <f>O278*H278</f>
        <v>0</v>
      </c>
      <c r="Q278" s="207">
        <v>0.00023000000000000001</v>
      </c>
      <c r="R278" s="207">
        <f>Q278*H278</f>
        <v>0.0045999999999999999</v>
      </c>
      <c r="S278" s="207">
        <v>0</v>
      </c>
      <c r="T278" s="207">
        <f>S278*H278</f>
        <v>0</v>
      </c>
      <c r="U278" s="208" t="s">
        <v>19</v>
      </c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09" t="s">
        <v>119</v>
      </c>
      <c r="AT278" s="209" t="s">
        <v>114</v>
      </c>
      <c r="AU278" s="209" t="s">
        <v>82</v>
      </c>
      <c r="AY278" s="16" t="s">
        <v>111</v>
      </c>
      <c r="BE278" s="210">
        <f>IF(N278="základní",J278,0)</f>
        <v>0</v>
      </c>
      <c r="BF278" s="210">
        <f>IF(N278="snížená",J278,0)</f>
        <v>0</v>
      </c>
      <c r="BG278" s="210">
        <f>IF(N278="zákl. přenesená",J278,0)</f>
        <v>0</v>
      </c>
      <c r="BH278" s="210">
        <f>IF(N278="sníž. přenesená",J278,0)</f>
        <v>0</v>
      </c>
      <c r="BI278" s="210">
        <f>IF(N278="nulová",J278,0)</f>
        <v>0</v>
      </c>
      <c r="BJ278" s="16" t="s">
        <v>80</v>
      </c>
      <c r="BK278" s="210">
        <f>ROUND(I278*H278,2)</f>
        <v>0</v>
      </c>
      <c r="BL278" s="16" t="s">
        <v>119</v>
      </c>
      <c r="BM278" s="209" t="s">
        <v>507</v>
      </c>
    </row>
    <row r="279" s="2" customFormat="1">
      <c r="A279" s="37"/>
      <c r="B279" s="38"/>
      <c r="C279" s="39"/>
      <c r="D279" s="211" t="s">
        <v>121</v>
      </c>
      <c r="E279" s="39"/>
      <c r="F279" s="212" t="s">
        <v>508</v>
      </c>
      <c r="G279" s="39"/>
      <c r="H279" s="39"/>
      <c r="I279" s="213"/>
      <c r="J279" s="39"/>
      <c r="K279" s="39"/>
      <c r="L279" s="43"/>
      <c r="M279" s="214"/>
      <c r="N279" s="215"/>
      <c r="O279" s="83"/>
      <c r="P279" s="83"/>
      <c r="Q279" s="83"/>
      <c r="R279" s="83"/>
      <c r="S279" s="83"/>
      <c r="T279" s="83"/>
      <c r="U279" s="84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121</v>
      </c>
      <c r="AU279" s="16" t="s">
        <v>82</v>
      </c>
    </row>
    <row r="280" s="2" customFormat="1">
      <c r="A280" s="37"/>
      <c r="B280" s="38"/>
      <c r="C280" s="39"/>
      <c r="D280" s="216" t="s">
        <v>123</v>
      </c>
      <c r="E280" s="39"/>
      <c r="F280" s="217" t="s">
        <v>509</v>
      </c>
      <c r="G280" s="39"/>
      <c r="H280" s="39"/>
      <c r="I280" s="213"/>
      <c r="J280" s="39"/>
      <c r="K280" s="39"/>
      <c r="L280" s="43"/>
      <c r="M280" s="214"/>
      <c r="N280" s="215"/>
      <c r="O280" s="83"/>
      <c r="P280" s="83"/>
      <c r="Q280" s="83"/>
      <c r="R280" s="83"/>
      <c r="S280" s="83"/>
      <c r="T280" s="83"/>
      <c r="U280" s="84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123</v>
      </c>
      <c r="AU280" s="16" t="s">
        <v>82</v>
      </c>
    </row>
    <row r="281" s="2" customFormat="1" ht="16.5" customHeight="1">
      <c r="A281" s="37"/>
      <c r="B281" s="38"/>
      <c r="C281" s="198" t="s">
        <v>510</v>
      </c>
      <c r="D281" s="198" t="s">
        <v>114</v>
      </c>
      <c r="E281" s="199" t="s">
        <v>511</v>
      </c>
      <c r="F281" s="200" t="s">
        <v>512</v>
      </c>
      <c r="G281" s="201" t="s">
        <v>217</v>
      </c>
      <c r="H281" s="202">
        <v>30</v>
      </c>
      <c r="I281" s="203"/>
      <c r="J281" s="204">
        <f>ROUND(I281*H281,2)</f>
        <v>0</v>
      </c>
      <c r="K281" s="200" t="s">
        <v>118</v>
      </c>
      <c r="L281" s="43"/>
      <c r="M281" s="205" t="s">
        <v>19</v>
      </c>
      <c r="N281" s="206" t="s">
        <v>43</v>
      </c>
      <c r="O281" s="83"/>
      <c r="P281" s="207">
        <f>O281*H281</f>
        <v>0</v>
      </c>
      <c r="Q281" s="207">
        <v>0.00022000000000000001</v>
      </c>
      <c r="R281" s="207">
        <f>Q281*H281</f>
        <v>0.0066</v>
      </c>
      <c r="S281" s="207">
        <v>0</v>
      </c>
      <c r="T281" s="207">
        <f>S281*H281</f>
        <v>0</v>
      </c>
      <c r="U281" s="208" t="s">
        <v>19</v>
      </c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09" t="s">
        <v>119</v>
      </c>
      <c r="AT281" s="209" t="s">
        <v>114</v>
      </c>
      <c r="AU281" s="209" t="s">
        <v>82</v>
      </c>
      <c r="AY281" s="16" t="s">
        <v>111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6" t="s">
        <v>80</v>
      </c>
      <c r="BK281" s="210">
        <f>ROUND(I281*H281,2)</f>
        <v>0</v>
      </c>
      <c r="BL281" s="16" t="s">
        <v>119</v>
      </c>
      <c r="BM281" s="209" t="s">
        <v>513</v>
      </c>
    </row>
    <row r="282" s="2" customFormat="1">
      <c r="A282" s="37"/>
      <c r="B282" s="38"/>
      <c r="C282" s="39"/>
      <c r="D282" s="211" t="s">
        <v>121</v>
      </c>
      <c r="E282" s="39"/>
      <c r="F282" s="212" t="s">
        <v>514</v>
      </c>
      <c r="G282" s="39"/>
      <c r="H282" s="39"/>
      <c r="I282" s="213"/>
      <c r="J282" s="39"/>
      <c r="K282" s="39"/>
      <c r="L282" s="43"/>
      <c r="M282" s="214"/>
      <c r="N282" s="215"/>
      <c r="O282" s="83"/>
      <c r="P282" s="83"/>
      <c r="Q282" s="83"/>
      <c r="R282" s="83"/>
      <c r="S282" s="83"/>
      <c r="T282" s="83"/>
      <c r="U282" s="84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121</v>
      </c>
      <c r="AU282" s="16" t="s">
        <v>82</v>
      </c>
    </row>
    <row r="283" s="2" customFormat="1">
      <c r="A283" s="37"/>
      <c r="B283" s="38"/>
      <c r="C283" s="39"/>
      <c r="D283" s="216" t="s">
        <v>123</v>
      </c>
      <c r="E283" s="39"/>
      <c r="F283" s="217" t="s">
        <v>515</v>
      </c>
      <c r="G283" s="39"/>
      <c r="H283" s="39"/>
      <c r="I283" s="213"/>
      <c r="J283" s="39"/>
      <c r="K283" s="39"/>
      <c r="L283" s="43"/>
      <c r="M283" s="214"/>
      <c r="N283" s="215"/>
      <c r="O283" s="83"/>
      <c r="P283" s="83"/>
      <c r="Q283" s="83"/>
      <c r="R283" s="83"/>
      <c r="S283" s="83"/>
      <c r="T283" s="83"/>
      <c r="U283" s="84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123</v>
      </c>
      <c r="AU283" s="16" t="s">
        <v>82</v>
      </c>
    </row>
    <row r="284" s="2" customFormat="1" ht="16.5" customHeight="1">
      <c r="A284" s="37"/>
      <c r="B284" s="38"/>
      <c r="C284" s="198" t="s">
        <v>516</v>
      </c>
      <c r="D284" s="198" t="s">
        <v>114</v>
      </c>
      <c r="E284" s="199" t="s">
        <v>517</v>
      </c>
      <c r="F284" s="200" t="s">
        <v>518</v>
      </c>
      <c r="G284" s="201" t="s">
        <v>217</v>
      </c>
      <c r="H284" s="202">
        <v>45</v>
      </c>
      <c r="I284" s="203"/>
      <c r="J284" s="204">
        <f>ROUND(I284*H284,2)</f>
        <v>0</v>
      </c>
      <c r="K284" s="200" t="s">
        <v>118</v>
      </c>
      <c r="L284" s="43"/>
      <c r="M284" s="205" t="s">
        <v>19</v>
      </c>
      <c r="N284" s="206" t="s">
        <v>43</v>
      </c>
      <c r="O284" s="83"/>
      <c r="P284" s="207">
        <f>O284*H284</f>
        <v>0</v>
      </c>
      <c r="Q284" s="207">
        <v>0.00021000000000000001</v>
      </c>
      <c r="R284" s="207">
        <f>Q284*H284</f>
        <v>0.0094500000000000001</v>
      </c>
      <c r="S284" s="207">
        <v>0</v>
      </c>
      <c r="T284" s="207">
        <f>S284*H284</f>
        <v>0</v>
      </c>
      <c r="U284" s="208" t="s">
        <v>19</v>
      </c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09" t="s">
        <v>119</v>
      </c>
      <c r="AT284" s="209" t="s">
        <v>114</v>
      </c>
      <c r="AU284" s="209" t="s">
        <v>82</v>
      </c>
      <c r="AY284" s="16" t="s">
        <v>111</v>
      </c>
      <c r="BE284" s="210">
        <f>IF(N284="základní",J284,0)</f>
        <v>0</v>
      </c>
      <c r="BF284" s="210">
        <f>IF(N284="snížená",J284,0)</f>
        <v>0</v>
      </c>
      <c r="BG284" s="210">
        <f>IF(N284="zákl. přenesená",J284,0)</f>
        <v>0</v>
      </c>
      <c r="BH284" s="210">
        <f>IF(N284="sníž. přenesená",J284,0)</f>
        <v>0</v>
      </c>
      <c r="BI284" s="210">
        <f>IF(N284="nulová",J284,0)</f>
        <v>0</v>
      </c>
      <c r="BJ284" s="16" t="s">
        <v>80</v>
      </c>
      <c r="BK284" s="210">
        <f>ROUND(I284*H284,2)</f>
        <v>0</v>
      </c>
      <c r="BL284" s="16" t="s">
        <v>119</v>
      </c>
      <c r="BM284" s="209" t="s">
        <v>519</v>
      </c>
    </row>
    <row r="285" s="2" customFormat="1">
      <c r="A285" s="37"/>
      <c r="B285" s="38"/>
      <c r="C285" s="39"/>
      <c r="D285" s="211" t="s">
        <v>121</v>
      </c>
      <c r="E285" s="39"/>
      <c r="F285" s="212" t="s">
        <v>520</v>
      </c>
      <c r="G285" s="39"/>
      <c r="H285" s="39"/>
      <c r="I285" s="213"/>
      <c r="J285" s="39"/>
      <c r="K285" s="39"/>
      <c r="L285" s="43"/>
      <c r="M285" s="214"/>
      <c r="N285" s="215"/>
      <c r="O285" s="83"/>
      <c r="P285" s="83"/>
      <c r="Q285" s="83"/>
      <c r="R285" s="83"/>
      <c r="S285" s="83"/>
      <c r="T285" s="83"/>
      <c r="U285" s="84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121</v>
      </c>
      <c r="AU285" s="16" t="s">
        <v>82</v>
      </c>
    </row>
    <row r="286" s="2" customFormat="1">
      <c r="A286" s="37"/>
      <c r="B286" s="38"/>
      <c r="C286" s="39"/>
      <c r="D286" s="216" t="s">
        <v>123</v>
      </c>
      <c r="E286" s="39"/>
      <c r="F286" s="217" t="s">
        <v>521</v>
      </c>
      <c r="G286" s="39"/>
      <c r="H286" s="39"/>
      <c r="I286" s="213"/>
      <c r="J286" s="39"/>
      <c r="K286" s="39"/>
      <c r="L286" s="43"/>
      <c r="M286" s="214"/>
      <c r="N286" s="215"/>
      <c r="O286" s="83"/>
      <c r="P286" s="83"/>
      <c r="Q286" s="83"/>
      <c r="R286" s="83"/>
      <c r="S286" s="83"/>
      <c r="T286" s="83"/>
      <c r="U286" s="84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123</v>
      </c>
      <c r="AU286" s="16" t="s">
        <v>82</v>
      </c>
    </row>
    <row r="287" s="2" customFormat="1" ht="16.5" customHeight="1">
      <c r="A287" s="37"/>
      <c r="B287" s="38"/>
      <c r="C287" s="198" t="s">
        <v>522</v>
      </c>
      <c r="D287" s="198" t="s">
        <v>114</v>
      </c>
      <c r="E287" s="199" t="s">
        <v>523</v>
      </c>
      <c r="F287" s="200" t="s">
        <v>524</v>
      </c>
      <c r="G287" s="201" t="s">
        <v>525</v>
      </c>
      <c r="H287" s="202">
        <v>4.7670000000000003</v>
      </c>
      <c r="I287" s="203"/>
      <c r="J287" s="204">
        <f>ROUND(I287*H287,2)</f>
        <v>0</v>
      </c>
      <c r="K287" s="200" t="s">
        <v>118</v>
      </c>
      <c r="L287" s="43"/>
      <c r="M287" s="205" t="s">
        <v>19</v>
      </c>
      <c r="N287" s="206" t="s">
        <v>43</v>
      </c>
      <c r="O287" s="83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7">
        <f>S287*H287</f>
        <v>0</v>
      </c>
      <c r="U287" s="208" t="s">
        <v>19</v>
      </c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09" t="s">
        <v>119</v>
      </c>
      <c r="AT287" s="209" t="s">
        <v>114</v>
      </c>
      <c r="AU287" s="209" t="s">
        <v>82</v>
      </c>
      <c r="AY287" s="16" t="s">
        <v>111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6" t="s">
        <v>80</v>
      </c>
      <c r="BK287" s="210">
        <f>ROUND(I287*H287,2)</f>
        <v>0</v>
      </c>
      <c r="BL287" s="16" t="s">
        <v>119</v>
      </c>
      <c r="BM287" s="209" t="s">
        <v>526</v>
      </c>
    </row>
    <row r="288" s="2" customFormat="1">
      <c r="A288" s="37"/>
      <c r="B288" s="38"/>
      <c r="C288" s="39"/>
      <c r="D288" s="211" t="s">
        <v>121</v>
      </c>
      <c r="E288" s="39"/>
      <c r="F288" s="212" t="s">
        <v>527</v>
      </c>
      <c r="G288" s="39"/>
      <c r="H288" s="39"/>
      <c r="I288" s="213"/>
      <c r="J288" s="39"/>
      <c r="K288" s="39"/>
      <c r="L288" s="43"/>
      <c r="M288" s="214"/>
      <c r="N288" s="215"/>
      <c r="O288" s="83"/>
      <c r="P288" s="83"/>
      <c r="Q288" s="83"/>
      <c r="R288" s="83"/>
      <c r="S288" s="83"/>
      <c r="T288" s="83"/>
      <c r="U288" s="84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121</v>
      </c>
      <c r="AU288" s="16" t="s">
        <v>82</v>
      </c>
    </row>
    <row r="289" s="2" customFormat="1">
      <c r="A289" s="37"/>
      <c r="B289" s="38"/>
      <c r="C289" s="39"/>
      <c r="D289" s="216" t="s">
        <v>123</v>
      </c>
      <c r="E289" s="39"/>
      <c r="F289" s="217" t="s">
        <v>528</v>
      </c>
      <c r="G289" s="39"/>
      <c r="H289" s="39"/>
      <c r="I289" s="213"/>
      <c r="J289" s="39"/>
      <c r="K289" s="39"/>
      <c r="L289" s="43"/>
      <c r="M289" s="214"/>
      <c r="N289" s="215"/>
      <c r="O289" s="83"/>
      <c r="P289" s="83"/>
      <c r="Q289" s="83"/>
      <c r="R289" s="83"/>
      <c r="S289" s="83"/>
      <c r="T289" s="83"/>
      <c r="U289" s="84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123</v>
      </c>
      <c r="AU289" s="16" t="s">
        <v>82</v>
      </c>
    </row>
    <row r="290" s="2" customFormat="1" ht="16.5" customHeight="1">
      <c r="A290" s="37"/>
      <c r="B290" s="38"/>
      <c r="C290" s="198" t="s">
        <v>529</v>
      </c>
      <c r="D290" s="198" t="s">
        <v>114</v>
      </c>
      <c r="E290" s="199" t="s">
        <v>530</v>
      </c>
      <c r="F290" s="200" t="s">
        <v>531</v>
      </c>
      <c r="G290" s="201" t="s">
        <v>525</v>
      </c>
      <c r="H290" s="202">
        <v>4.7670000000000003</v>
      </c>
      <c r="I290" s="203"/>
      <c r="J290" s="204">
        <f>ROUND(I290*H290,2)</f>
        <v>0</v>
      </c>
      <c r="K290" s="200" t="s">
        <v>118</v>
      </c>
      <c r="L290" s="43"/>
      <c r="M290" s="205" t="s">
        <v>19</v>
      </c>
      <c r="N290" s="206" t="s">
        <v>43</v>
      </c>
      <c r="O290" s="83"/>
      <c r="P290" s="207">
        <f>O290*H290</f>
        <v>0</v>
      </c>
      <c r="Q290" s="207">
        <v>0</v>
      </c>
      <c r="R290" s="207">
        <f>Q290*H290</f>
        <v>0</v>
      </c>
      <c r="S290" s="207">
        <v>0</v>
      </c>
      <c r="T290" s="207">
        <f>S290*H290</f>
        <v>0</v>
      </c>
      <c r="U290" s="208" t="s">
        <v>19</v>
      </c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09" t="s">
        <v>119</v>
      </c>
      <c r="AT290" s="209" t="s">
        <v>114</v>
      </c>
      <c r="AU290" s="209" t="s">
        <v>82</v>
      </c>
      <c r="AY290" s="16" t="s">
        <v>111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6" t="s">
        <v>80</v>
      </c>
      <c r="BK290" s="210">
        <f>ROUND(I290*H290,2)</f>
        <v>0</v>
      </c>
      <c r="BL290" s="16" t="s">
        <v>119</v>
      </c>
      <c r="BM290" s="209" t="s">
        <v>532</v>
      </c>
    </row>
    <row r="291" s="2" customFormat="1">
      <c r="A291" s="37"/>
      <c r="B291" s="38"/>
      <c r="C291" s="39"/>
      <c r="D291" s="211" t="s">
        <v>121</v>
      </c>
      <c r="E291" s="39"/>
      <c r="F291" s="212" t="s">
        <v>533</v>
      </c>
      <c r="G291" s="39"/>
      <c r="H291" s="39"/>
      <c r="I291" s="213"/>
      <c r="J291" s="39"/>
      <c r="K291" s="39"/>
      <c r="L291" s="43"/>
      <c r="M291" s="214"/>
      <c r="N291" s="215"/>
      <c r="O291" s="83"/>
      <c r="P291" s="83"/>
      <c r="Q291" s="83"/>
      <c r="R291" s="83"/>
      <c r="S291" s="83"/>
      <c r="T291" s="83"/>
      <c r="U291" s="84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121</v>
      </c>
      <c r="AU291" s="16" t="s">
        <v>82</v>
      </c>
    </row>
    <row r="292" s="2" customFormat="1">
      <c r="A292" s="37"/>
      <c r="B292" s="38"/>
      <c r="C292" s="39"/>
      <c r="D292" s="216" t="s">
        <v>123</v>
      </c>
      <c r="E292" s="39"/>
      <c r="F292" s="217" t="s">
        <v>534</v>
      </c>
      <c r="G292" s="39"/>
      <c r="H292" s="39"/>
      <c r="I292" s="213"/>
      <c r="J292" s="39"/>
      <c r="K292" s="39"/>
      <c r="L292" s="43"/>
      <c r="M292" s="214"/>
      <c r="N292" s="215"/>
      <c r="O292" s="83"/>
      <c r="P292" s="83"/>
      <c r="Q292" s="83"/>
      <c r="R292" s="83"/>
      <c r="S292" s="83"/>
      <c r="T292" s="83"/>
      <c r="U292" s="84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123</v>
      </c>
      <c r="AU292" s="16" t="s">
        <v>82</v>
      </c>
    </row>
    <row r="293" s="2" customFormat="1" ht="16.5" customHeight="1">
      <c r="A293" s="37"/>
      <c r="B293" s="38"/>
      <c r="C293" s="198" t="s">
        <v>535</v>
      </c>
      <c r="D293" s="198" t="s">
        <v>114</v>
      </c>
      <c r="E293" s="199" t="s">
        <v>536</v>
      </c>
      <c r="F293" s="200" t="s">
        <v>537</v>
      </c>
      <c r="G293" s="201" t="s">
        <v>525</v>
      </c>
      <c r="H293" s="202">
        <v>4.7670000000000003</v>
      </c>
      <c r="I293" s="203"/>
      <c r="J293" s="204">
        <f>ROUND(I293*H293,2)</f>
        <v>0</v>
      </c>
      <c r="K293" s="200" t="s">
        <v>118</v>
      </c>
      <c r="L293" s="43"/>
      <c r="M293" s="205" t="s">
        <v>19</v>
      </c>
      <c r="N293" s="206" t="s">
        <v>43</v>
      </c>
      <c r="O293" s="83"/>
      <c r="P293" s="207">
        <f>O293*H293</f>
        <v>0</v>
      </c>
      <c r="Q293" s="207">
        <v>0</v>
      </c>
      <c r="R293" s="207">
        <f>Q293*H293</f>
        <v>0</v>
      </c>
      <c r="S293" s="207">
        <v>0</v>
      </c>
      <c r="T293" s="207">
        <f>S293*H293</f>
        <v>0</v>
      </c>
      <c r="U293" s="208" t="s">
        <v>19</v>
      </c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09" t="s">
        <v>119</v>
      </c>
      <c r="AT293" s="209" t="s">
        <v>114</v>
      </c>
      <c r="AU293" s="209" t="s">
        <v>82</v>
      </c>
      <c r="AY293" s="16" t="s">
        <v>111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6" t="s">
        <v>80</v>
      </c>
      <c r="BK293" s="210">
        <f>ROUND(I293*H293,2)</f>
        <v>0</v>
      </c>
      <c r="BL293" s="16" t="s">
        <v>119</v>
      </c>
      <c r="BM293" s="209" t="s">
        <v>538</v>
      </c>
    </row>
    <row r="294" s="2" customFormat="1">
      <c r="A294" s="37"/>
      <c r="B294" s="38"/>
      <c r="C294" s="39"/>
      <c r="D294" s="211" t="s">
        <v>121</v>
      </c>
      <c r="E294" s="39"/>
      <c r="F294" s="212" t="s">
        <v>539</v>
      </c>
      <c r="G294" s="39"/>
      <c r="H294" s="39"/>
      <c r="I294" s="213"/>
      <c r="J294" s="39"/>
      <c r="K294" s="39"/>
      <c r="L294" s="43"/>
      <c r="M294" s="214"/>
      <c r="N294" s="215"/>
      <c r="O294" s="83"/>
      <c r="P294" s="83"/>
      <c r="Q294" s="83"/>
      <c r="R294" s="83"/>
      <c r="S294" s="83"/>
      <c r="T294" s="83"/>
      <c r="U294" s="84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121</v>
      </c>
      <c r="AU294" s="16" t="s">
        <v>82</v>
      </c>
    </row>
    <row r="295" s="2" customFormat="1">
      <c r="A295" s="37"/>
      <c r="B295" s="38"/>
      <c r="C295" s="39"/>
      <c r="D295" s="216" t="s">
        <v>123</v>
      </c>
      <c r="E295" s="39"/>
      <c r="F295" s="217" t="s">
        <v>540</v>
      </c>
      <c r="G295" s="39"/>
      <c r="H295" s="39"/>
      <c r="I295" s="213"/>
      <c r="J295" s="39"/>
      <c r="K295" s="39"/>
      <c r="L295" s="43"/>
      <c r="M295" s="214"/>
      <c r="N295" s="215"/>
      <c r="O295" s="83"/>
      <c r="P295" s="83"/>
      <c r="Q295" s="83"/>
      <c r="R295" s="83"/>
      <c r="S295" s="83"/>
      <c r="T295" s="83"/>
      <c r="U295" s="84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123</v>
      </c>
      <c r="AU295" s="16" t="s">
        <v>82</v>
      </c>
    </row>
    <row r="296" s="2" customFormat="1" ht="16.5" customHeight="1">
      <c r="A296" s="37"/>
      <c r="B296" s="38"/>
      <c r="C296" s="198" t="s">
        <v>541</v>
      </c>
      <c r="D296" s="198" t="s">
        <v>114</v>
      </c>
      <c r="E296" s="199" t="s">
        <v>542</v>
      </c>
      <c r="F296" s="200" t="s">
        <v>543</v>
      </c>
      <c r="G296" s="201" t="s">
        <v>525</v>
      </c>
      <c r="H296" s="202">
        <v>4.7670000000000003</v>
      </c>
      <c r="I296" s="203"/>
      <c r="J296" s="204">
        <f>ROUND(I296*H296,2)</f>
        <v>0</v>
      </c>
      <c r="K296" s="200" t="s">
        <v>118</v>
      </c>
      <c r="L296" s="43"/>
      <c r="M296" s="205" t="s">
        <v>19</v>
      </c>
      <c r="N296" s="206" t="s">
        <v>43</v>
      </c>
      <c r="O296" s="83"/>
      <c r="P296" s="207">
        <f>O296*H296</f>
        <v>0</v>
      </c>
      <c r="Q296" s="207">
        <v>0</v>
      </c>
      <c r="R296" s="207">
        <f>Q296*H296</f>
        <v>0</v>
      </c>
      <c r="S296" s="207">
        <v>0</v>
      </c>
      <c r="T296" s="207">
        <f>S296*H296</f>
        <v>0</v>
      </c>
      <c r="U296" s="208" t="s">
        <v>19</v>
      </c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09" t="s">
        <v>119</v>
      </c>
      <c r="AT296" s="209" t="s">
        <v>114</v>
      </c>
      <c r="AU296" s="209" t="s">
        <v>82</v>
      </c>
      <c r="AY296" s="16" t="s">
        <v>111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6" t="s">
        <v>80</v>
      </c>
      <c r="BK296" s="210">
        <f>ROUND(I296*H296,2)</f>
        <v>0</v>
      </c>
      <c r="BL296" s="16" t="s">
        <v>119</v>
      </c>
      <c r="BM296" s="209" t="s">
        <v>544</v>
      </c>
    </row>
    <row r="297" s="2" customFormat="1">
      <c r="A297" s="37"/>
      <c r="B297" s="38"/>
      <c r="C297" s="39"/>
      <c r="D297" s="211" t="s">
        <v>121</v>
      </c>
      <c r="E297" s="39"/>
      <c r="F297" s="212" t="s">
        <v>545</v>
      </c>
      <c r="G297" s="39"/>
      <c r="H297" s="39"/>
      <c r="I297" s="213"/>
      <c r="J297" s="39"/>
      <c r="K297" s="39"/>
      <c r="L297" s="43"/>
      <c r="M297" s="214"/>
      <c r="N297" s="215"/>
      <c r="O297" s="83"/>
      <c r="P297" s="83"/>
      <c r="Q297" s="83"/>
      <c r="R297" s="83"/>
      <c r="S297" s="83"/>
      <c r="T297" s="83"/>
      <c r="U297" s="84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121</v>
      </c>
      <c r="AU297" s="16" t="s">
        <v>82</v>
      </c>
    </row>
    <row r="298" s="2" customFormat="1">
      <c r="A298" s="37"/>
      <c r="B298" s="38"/>
      <c r="C298" s="39"/>
      <c r="D298" s="216" t="s">
        <v>123</v>
      </c>
      <c r="E298" s="39"/>
      <c r="F298" s="217" t="s">
        <v>546</v>
      </c>
      <c r="G298" s="39"/>
      <c r="H298" s="39"/>
      <c r="I298" s="213"/>
      <c r="J298" s="39"/>
      <c r="K298" s="39"/>
      <c r="L298" s="43"/>
      <c r="M298" s="214"/>
      <c r="N298" s="215"/>
      <c r="O298" s="83"/>
      <c r="P298" s="83"/>
      <c r="Q298" s="83"/>
      <c r="R298" s="83"/>
      <c r="S298" s="83"/>
      <c r="T298" s="83"/>
      <c r="U298" s="84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123</v>
      </c>
      <c r="AU298" s="16" t="s">
        <v>82</v>
      </c>
    </row>
    <row r="299" s="2" customFormat="1" ht="16.5" customHeight="1">
      <c r="A299" s="37"/>
      <c r="B299" s="38"/>
      <c r="C299" s="198" t="s">
        <v>547</v>
      </c>
      <c r="D299" s="198" t="s">
        <v>114</v>
      </c>
      <c r="E299" s="199" t="s">
        <v>548</v>
      </c>
      <c r="F299" s="200" t="s">
        <v>549</v>
      </c>
      <c r="G299" s="201" t="s">
        <v>525</v>
      </c>
      <c r="H299" s="202">
        <v>4.7670000000000003</v>
      </c>
      <c r="I299" s="203"/>
      <c r="J299" s="204">
        <f>ROUND(I299*H299,2)</f>
        <v>0</v>
      </c>
      <c r="K299" s="200" t="s">
        <v>118</v>
      </c>
      <c r="L299" s="43"/>
      <c r="M299" s="205" t="s">
        <v>19</v>
      </c>
      <c r="N299" s="206" t="s">
        <v>43</v>
      </c>
      <c r="O299" s="83"/>
      <c r="P299" s="207">
        <f>O299*H299</f>
        <v>0</v>
      </c>
      <c r="Q299" s="207">
        <v>0</v>
      </c>
      <c r="R299" s="207">
        <f>Q299*H299</f>
        <v>0</v>
      </c>
      <c r="S299" s="207">
        <v>0</v>
      </c>
      <c r="T299" s="207">
        <f>S299*H299</f>
        <v>0</v>
      </c>
      <c r="U299" s="208" t="s">
        <v>19</v>
      </c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09" t="s">
        <v>119</v>
      </c>
      <c r="AT299" s="209" t="s">
        <v>114</v>
      </c>
      <c r="AU299" s="209" t="s">
        <v>82</v>
      </c>
      <c r="AY299" s="16" t="s">
        <v>111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6" t="s">
        <v>80</v>
      </c>
      <c r="BK299" s="210">
        <f>ROUND(I299*H299,2)</f>
        <v>0</v>
      </c>
      <c r="BL299" s="16" t="s">
        <v>119</v>
      </c>
      <c r="BM299" s="209" t="s">
        <v>550</v>
      </c>
    </row>
    <row r="300" s="2" customFormat="1">
      <c r="A300" s="37"/>
      <c r="B300" s="38"/>
      <c r="C300" s="39"/>
      <c r="D300" s="211" t="s">
        <v>121</v>
      </c>
      <c r="E300" s="39"/>
      <c r="F300" s="212" t="s">
        <v>551</v>
      </c>
      <c r="G300" s="39"/>
      <c r="H300" s="39"/>
      <c r="I300" s="213"/>
      <c r="J300" s="39"/>
      <c r="K300" s="39"/>
      <c r="L300" s="43"/>
      <c r="M300" s="214"/>
      <c r="N300" s="215"/>
      <c r="O300" s="83"/>
      <c r="P300" s="83"/>
      <c r="Q300" s="83"/>
      <c r="R300" s="83"/>
      <c r="S300" s="83"/>
      <c r="T300" s="83"/>
      <c r="U300" s="84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121</v>
      </c>
      <c r="AU300" s="16" t="s">
        <v>82</v>
      </c>
    </row>
    <row r="301" s="2" customFormat="1">
      <c r="A301" s="37"/>
      <c r="B301" s="38"/>
      <c r="C301" s="39"/>
      <c r="D301" s="216" t="s">
        <v>123</v>
      </c>
      <c r="E301" s="39"/>
      <c r="F301" s="217" t="s">
        <v>552</v>
      </c>
      <c r="G301" s="39"/>
      <c r="H301" s="39"/>
      <c r="I301" s="213"/>
      <c r="J301" s="39"/>
      <c r="K301" s="39"/>
      <c r="L301" s="43"/>
      <c r="M301" s="214"/>
      <c r="N301" s="215"/>
      <c r="O301" s="83"/>
      <c r="P301" s="83"/>
      <c r="Q301" s="83"/>
      <c r="R301" s="83"/>
      <c r="S301" s="83"/>
      <c r="T301" s="83"/>
      <c r="U301" s="84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123</v>
      </c>
      <c r="AU301" s="16" t="s">
        <v>82</v>
      </c>
    </row>
    <row r="302" s="2" customFormat="1" ht="16.5" customHeight="1">
      <c r="A302" s="37"/>
      <c r="B302" s="38"/>
      <c r="C302" s="198" t="s">
        <v>553</v>
      </c>
      <c r="D302" s="198" t="s">
        <v>114</v>
      </c>
      <c r="E302" s="199" t="s">
        <v>554</v>
      </c>
      <c r="F302" s="200" t="s">
        <v>555</v>
      </c>
      <c r="G302" s="201" t="s">
        <v>525</v>
      </c>
      <c r="H302" s="202">
        <v>4.7670000000000003</v>
      </c>
      <c r="I302" s="203"/>
      <c r="J302" s="204">
        <f>ROUND(I302*H302,2)</f>
        <v>0</v>
      </c>
      <c r="K302" s="200" t="s">
        <v>118</v>
      </c>
      <c r="L302" s="43"/>
      <c r="M302" s="205" t="s">
        <v>19</v>
      </c>
      <c r="N302" s="206" t="s">
        <v>43</v>
      </c>
      <c r="O302" s="83"/>
      <c r="P302" s="207">
        <f>O302*H302</f>
        <v>0</v>
      </c>
      <c r="Q302" s="207">
        <v>0</v>
      </c>
      <c r="R302" s="207">
        <f>Q302*H302</f>
        <v>0</v>
      </c>
      <c r="S302" s="207">
        <v>0</v>
      </c>
      <c r="T302" s="207">
        <f>S302*H302</f>
        <v>0</v>
      </c>
      <c r="U302" s="208" t="s">
        <v>19</v>
      </c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09" t="s">
        <v>119</v>
      </c>
      <c r="AT302" s="209" t="s">
        <v>114</v>
      </c>
      <c r="AU302" s="209" t="s">
        <v>82</v>
      </c>
      <c r="AY302" s="16" t="s">
        <v>111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6" t="s">
        <v>80</v>
      </c>
      <c r="BK302" s="210">
        <f>ROUND(I302*H302,2)</f>
        <v>0</v>
      </c>
      <c r="BL302" s="16" t="s">
        <v>119</v>
      </c>
      <c r="BM302" s="209" t="s">
        <v>556</v>
      </c>
    </row>
    <row r="303" s="2" customFormat="1">
      <c r="A303" s="37"/>
      <c r="B303" s="38"/>
      <c r="C303" s="39"/>
      <c r="D303" s="211" t="s">
        <v>121</v>
      </c>
      <c r="E303" s="39"/>
      <c r="F303" s="212" t="s">
        <v>557</v>
      </c>
      <c r="G303" s="39"/>
      <c r="H303" s="39"/>
      <c r="I303" s="213"/>
      <c r="J303" s="39"/>
      <c r="K303" s="39"/>
      <c r="L303" s="43"/>
      <c r="M303" s="214"/>
      <c r="N303" s="215"/>
      <c r="O303" s="83"/>
      <c r="P303" s="83"/>
      <c r="Q303" s="83"/>
      <c r="R303" s="83"/>
      <c r="S303" s="83"/>
      <c r="T303" s="83"/>
      <c r="U303" s="84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121</v>
      </c>
      <c r="AU303" s="16" t="s">
        <v>82</v>
      </c>
    </row>
    <row r="304" s="2" customFormat="1">
      <c r="A304" s="37"/>
      <c r="B304" s="38"/>
      <c r="C304" s="39"/>
      <c r="D304" s="216" t="s">
        <v>123</v>
      </c>
      <c r="E304" s="39"/>
      <c r="F304" s="217" t="s">
        <v>558</v>
      </c>
      <c r="G304" s="39"/>
      <c r="H304" s="39"/>
      <c r="I304" s="213"/>
      <c r="J304" s="39"/>
      <c r="K304" s="39"/>
      <c r="L304" s="43"/>
      <c r="M304" s="214"/>
      <c r="N304" s="215"/>
      <c r="O304" s="83"/>
      <c r="P304" s="83"/>
      <c r="Q304" s="83"/>
      <c r="R304" s="83"/>
      <c r="S304" s="83"/>
      <c r="T304" s="83"/>
      <c r="U304" s="84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123</v>
      </c>
      <c r="AU304" s="16" t="s">
        <v>82</v>
      </c>
    </row>
    <row r="305" s="2" customFormat="1" ht="16.5" customHeight="1">
      <c r="A305" s="37"/>
      <c r="B305" s="38"/>
      <c r="C305" s="198" t="s">
        <v>559</v>
      </c>
      <c r="D305" s="198" t="s">
        <v>114</v>
      </c>
      <c r="E305" s="199" t="s">
        <v>560</v>
      </c>
      <c r="F305" s="200" t="s">
        <v>561</v>
      </c>
      <c r="G305" s="201" t="s">
        <v>525</v>
      </c>
      <c r="H305" s="202">
        <v>4.7670000000000003</v>
      </c>
      <c r="I305" s="203"/>
      <c r="J305" s="204">
        <f>ROUND(I305*H305,2)</f>
        <v>0</v>
      </c>
      <c r="K305" s="200" t="s">
        <v>118</v>
      </c>
      <c r="L305" s="43"/>
      <c r="M305" s="205" t="s">
        <v>19</v>
      </c>
      <c r="N305" s="206" t="s">
        <v>43</v>
      </c>
      <c r="O305" s="83"/>
      <c r="P305" s="207">
        <f>O305*H305</f>
        <v>0</v>
      </c>
      <c r="Q305" s="207">
        <v>0</v>
      </c>
      <c r="R305" s="207">
        <f>Q305*H305</f>
        <v>0</v>
      </c>
      <c r="S305" s="207">
        <v>0</v>
      </c>
      <c r="T305" s="207">
        <f>S305*H305</f>
        <v>0</v>
      </c>
      <c r="U305" s="208" t="s">
        <v>19</v>
      </c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09" t="s">
        <v>119</v>
      </c>
      <c r="AT305" s="209" t="s">
        <v>114</v>
      </c>
      <c r="AU305" s="209" t="s">
        <v>82</v>
      </c>
      <c r="AY305" s="16" t="s">
        <v>111</v>
      </c>
      <c r="BE305" s="210">
        <f>IF(N305="základní",J305,0)</f>
        <v>0</v>
      </c>
      <c r="BF305" s="210">
        <f>IF(N305="snížená",J305,0)</f>
        <v>0</v>
      </c>
      <c r="BG305" s="210">
        <f>IF(N305="zákl. přenesená",J305,0)</f>
        <v>0</v>
      </c>
      <c r="BH305" s="210">
        <f>IF(N305="sníž. přenesená",J305,0)</f>
        <v>0</v>
      </c>
      <c r="BI305" s="210">
        <f>IF(N305="nulová",J305,0)</f>
        <v>0</v>
      </c>
      <c r="BJ305" s="16" t="s">
        <v>80</v>
      </c>
      <c r="BK305" s="210">
        <f>ROUND(I305*H305,2)</f>
        <v>0</v>
      </c>
      <c r="BL305" s="16" t="s">
        <v>119</v>
      </c>
      <c r="BM305" s="209" t="s">
        <v>562</v>
      </c>
    </row>
    <row r="306" s="2" customFormat="1">
      <c r="A306" s="37"/>
      <c r="B306" s="38"/>
      <c r="C306" s="39"/>
      <c r="D306" s="211" t="s">
        <v>121</v>
      </c>
      <c r="E306" s="39"/>
      <c r="F306" s="212" t="s">
        <v>563</v>
      </c>
      <c r="G306" s="39"/>
      <c r="H306" s="39"/>
      <c r="I306" s="213"/>
      <c r="J306" s="39"/>
      <c r="K306" s="39"/>
      <c r="L306" s="43"/>
      <c r="M306" s="214"/>
      <c r="N306" s="215"/>
      <c r="O306" s="83"/>
      <c r="P306" s="83"/>
      <c r="Q306" s="83"/>
      <c r="R306" s="83"/>
      <c r="S306" s="83"/>
      <c r="T306" s="83"/>
      <c r="U306" s="84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121</v>
      </c>
      <c r="AU306" s="16" t="s">
        <v>82</v>
      </c>
    </row>
    <row r="307" s="2" customFormat="1">
      <c r="A307" s="37"/>
      <c r="B307" s="38"/>
      <c r="C307" s="39"/>
      <c r="D307" s="216" t="s">
        <v>123</v>
      </c>
      <c r="E307" s="39"/>
      <c r="F307" s="217" t="s">
        <v>564</v>
      </c>
      <c r="G307" s="39"/>
      <c r="H307" s="39"/>
      <c r="I307" s="213"/>
      <c r="J307" s="39"/>
      <c r="K307" s="39"/>
      <c r="L307" s="43"/>
      <c r="M307" s="214"/>
      <c r="N307" s="215"/>
      <c r="O307" s="83"/>
      <c r="P307" s="83"/>
      <c r="Q307" s="83"/>
      <c r="R307" s="83"/>
      <c r="S307" s="83"/>
      <c r="T307" s="83"/>
      <c r="U307" s="84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123</v>
      </c>
      <c r="AU307" s="16" t="s">
        <v>82</v>
      </c>
    </row>
    <row r="308" s="12" customFormat="1" ht="25.92" customHeight="1">
      <c r="A308" s="12"/>
      <c r="B308" s="182"/>
      <c r="C308" s="183"/>
      <c r="D308" s="184" t="s">
        <v>71</v>
      </c>
      <c r="E308" s="185" t="s">
        <v>125</v>
      </c>
      <c r="F308" s="185" t="s">
        <v>565</v>
      </c>
      <c r="G308" s="183"/>
      <c r="H308" s="183"/>
      <c r="I308" s="186"/>
      <c r="J308" s="187">
        <f>BK308</f>
        <v>0</v>
      </c>
      <c r="K308" s="183"/>
      <c r="L308" s="188"/>
      <c r="M308" s="189"/>
      <c r="N308" s="190"/>
      <c r="O308" s="190"/>
      <c r="P308" s="191">
        <f>P309</f>
        <v>0</v>
      </c>
      <c r="Q308" s="190"/>
      <c r="R308" s="191">
        <f>R309</f>
        <v>3.58202</v>
      </c>
      <c r="S308" s="190"/>
      <c r="T308" s="191">
        <f>T309</f>
        <v>0</v>
      </c>
      <c r="U308" s="19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93" t="s">
        <v>130</v>
      </c>
      <c r="AT308" s="194" t="s">
        <v>71</v>
      </c>
      <c r="AU308" s="194" t="s">
        <v>72</v>
      </c>
      <c r="AY308" s="193" t="s">
        <v>111</v>
      </c>
      <c r="BK308" s="195">
        <f>BK309</f>
        <v>0</v>
      </c>
    </row>
    <row r="309" s="12" customFormat="1" ht="22.8" customHeight="1">
      <c r="A309" s="12"/>
      <c r="B309" s="182"/>
      <c r="C309" s="183"/>
      <c r="D309" s="184" t="s">
        <v>71</v>
      </c>
      <c r="E309" s="196" t="s">
        <v>566</v>
      </c>
      <c r="F309" s="196" t="s">
        <v>567</v>
      </c>
      <c r="G309" s="183"/>
      <c r="H309" s="183"/>
      <c r="I309" s="186"/>
      <c r="J309" s="197">
        <f>BK309</f>
        <v>0</v>
      </c>
      <c r="K309" s="183"/>
      <c r="L309" s="188"/>
      <c r="M309" s="189"/>
      <c r="N309" s="190"/>
      <c r="O309" s="190"/>
      <c r="P309" s="191">
        <f>SUM(P310:P342)</f>
        <v>0</v>
      </c>
      <c r="Q309" s="190"/>
      <c r="R309" s="191">
        <f>SUM(R310:R342)</f>
        <v>3.58202</v>
      </c>
      <c r="S309" s="190"/>
      <c r="T309" s="191">
        <f>SUM(T310:T342)</f>
        <v>0</v>
      </c>
      <c r="U309" s="19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93" t="s">
        <v>130</v>
      </c>
      <c r="AT309" s="194" t="s">
        <v>71</v>
      </c>
      <c r="AU309" s="194" t="s">
        <v>80</v>
      </c>
      <c r="AY309" s="193" t="s">
        <v>111</v>
      </c>
      <c r="BK309" s="195">
        <f>SUM(BK310:BK342)</f>
        <v>0</v>
      </c>
    </row>
    <row r="310" s="2" customFormat="1" ht="16.5" customHeight="1">
      <c r="A310" s="37"/>
      <c r="B310" s="38"/>
      <c r="C310" s="198" t="s">
        <v>568</v>
      </c>
      <c r="D310" s="198" t="s">
        <v>114</v>
      </c>
      <c r="E310" s="199" t="s">
        <v>569</v>
      </c>
      <c r="F310" s="200" t="s">
        <v>570</v>
      </c>
      <c r="G310" s="201" t="s">
        <v>117</v>
      </c>
      <c r="H310" s="202">
        <v>4</v>
      </c>
      <c r="I310" s="203"/>
      <c r="J310" s="204">
        <f>ROUND(I310*H310,2)</f>
        <v>0</v>
      </c>
      <c r="K310" s="200" t="s">
        <v>118</v>
      </c>
      <c r="L310" s="43"/>
      <c r="M310" s="205" t="s">
        <v>19</v>
      </c>
      <c r="N310" s="206" t="s">
        <v>43</v>
      </c>
      <c r="O310" s="83"/>
      <c r="P310" s="207">
        <f>O310*H310</f>
        <v>0</v>
      </c>
      <c r="Q310" s="207">
        <v>0.78010000000000002</v>
      </c>
      <c r="R310" s="207">
        <f>Q310*H310</f>
        <v>3.1204000000000001</v>
      </c>
      <c r="S310" s="207">
        <v>0</v>
      </c>
      <c r="T310" s="207">
        <f>S310*H310</f>
        <v>0</v>
      </c>
      <c r="U310" s="208" t="s">
        <v>19</v>
      </c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09" t="s">
        <v>438</v>
      </c>
      <c r="AT310" s="209" t="s">
        <v>114</v>
      </c>
      <c r="AU310" s="209" t="s">
        <v>82</v>
      </c>
      <c r="AY310" s="16" t="s">
        <v>111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6" t="s">
        <v>80</v>
      </c>
      <c r="BK310" s="210">
        <f>ROUND(I310*H310,2)</f>
        <v>0</v>
      </c>
      <c r="BL310" s="16" t="s">
        <v>438</v>
      </c>
      <c r="BM310" s="209" t="s">
        <v>571</v>
      </c>
    </row>
    <row r="311" s="2" customFormat="1">
      <c r="A311" s="37"/>
      <c r="B311" s="38"/>
      <c r="C311" s="39"/>
      <c r="D311" s="211" t="s">
        <v>121</v>
      </c>
      <c r="E311" s="39"/>
      <c r="F311" s="212" t="s">
        <v>572</v>
      </c>
      <c r="G311" s="39"/>
      <c r="H311" s="39"/>
      <c r="I311" s="213"/>
      <c r="J311" s="39"/>
      <c r="K311" s="39"/>
      <c r="L311" s="43"/>
      <c r="M311" s="214"/>
      <c r="N311" s="215"/>
      <c r="O311" s="83"/>
      <c r="P311" s="83"/>
      <c r="Q311" s="83"/>
      <c r="R311" s="83"/>
      <c r="S311" s="83"/>
      <c r="T311" s="83"/>
      <c r="U311" s="84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121</v>
      </c>
      <c r="AU311" s="16" t="s">
        <v>82</v>
      </c>
    </row>
    <row r="312" s="2" customFormat="1">
      <c r="A312" s="37"/>
      <c r="B312" s="38"/>
      <c r="C312" s="39"/>
      <c r="D312" s="216" t="s">
        <v>123</v>
      </c>
      <c r="E312" s="39"/>
      <c r="F312" s="217" t="s">
        <v>573</v>
      </c>
      <c r="G312" s="39"/>
      <c r="H312" s="39"/>
      <c r="I312" s="213"/>
      <c r="J312" s="39"/>
      <c r="K312" s="39"/>
      <c r="L312" s="43"/>
      <c r="M312" s="214"/>
      <c r="N312" s="215"/>
      <c r="O312" s="83"/>
      <c r="P312" s="83"/>
      <c r="Q312" s="83"/>
      <c r="R312" s="83"/>
      <c r="S312" s="83"/>
      <c r="T312" s="83"/>
      <c r="U312" s="84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123</v>
      </c>
      <c r="AU312" s="16" t="s">
        <v>82</v>
      </c>
    </row>
    <row r="313" s="2" customFormat="1" ht="16.5" customHeight="1">
      <c r="A313" s="37"/>
      <c r="B313" s="38"/>
      <c r="C313" s="218" t="s">
        <v>574</v>
      </c>
      <c r="D313" s="218" t="s">
        <v>125</v>
      </c>
      <c r="E313" s="219" t="s">
        <v>575</v>
      </c>
      <c r="F313" s="220" t="s">
        <v>576</v>
      </c>
      <c r="G313" s="221" t="s">
        <v>117</v>
      </c>
      <c r="H313" s="222">
        <v>1</v>
      </c>
      <c r="I313" s="223"/>
      <c r="J313" s="224">
        <f>ROUND(I313*H313,2)</f>
        <v>0</v>
      </c>
      <c r="K313" s="220" t="s">
        <v>118</v>
      </c>
      <c r="L313" s="225"/>
      <c r="M313" s="226" t="s">
        <v>19</v>
      </c>
      <c r="N313" s="227" t="s">
        <v>43</v>
      </c>
      <c r="O313" s="83"/>
      <c r="P313" s="207">
        <f>O313*H313</f>
        <v>0</v>
      </c>
      <c r="Q313" s="207">
        <v>0.080000000000000002</v>
      </c>
      <c r="R313" s="207">
        <f>Q313*H313</f>
        <v>0.080000000000000002</v>
      </c>
      <c r="S313" s="207">
        <v>0</v>
      </c>
      <c r="T313" s="207">
        <f>S313*H313</f>
        <v>0</v>
      </c>
      <c r="U313" s="208" t="s">
        <v>19</v>
      </c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09" t="s">
        <v>386</v>
      </c>
      <c r="AT313" s="209" t="s">
        <v>125</v>
      </c>
      <c r="AU313" s="209" t="s">
        <v>82</v>
      </c>
      <c r="AY313" s="16" t="s">
        <v>111</v>
      </c>
      <c r="BE313" s="210">
        <f>IF(N313="základní",J313,0)</f>
        <v>0</v>
      </c>
      <c r="BF313" s="210">
        <f>IF(N313="snížená",J313,0)</f>
        <v>0</v>
      </c>
      <c r="BG313" s="210">
        <f>IF(N313="zákl. přenesená",J313,0)</f>
        <v>0</v>
      </c>
      <c r="BH313" s="210">
        <f>IF(N313="sníž. přenesená",J313,0)</f>
        <v>0</v>
      </c>
      <c r="BI313" s="210">
        <f>IF(N313="nulová",J313,0)</f>
        <v>0</v>
      </c>
      <c r="BJ313" s="16" t="s">
        <v>80</v>
      </c>
      <c r="BK313" s="210">
        <f>ROUND(I313*H313,2)</f>
        <v>0</v>
      </c>
      <c r="BL313" s="16" t="s">
        <v>386</v>
      </c>
      <c r="BM313" s="209" t="s">
        <v>577</v>
      </c>
    </row>
    <row r="314" s="2" customFormat="1">
      <c r="A314" s="37"/>
      <c r="B314" s="38"/>
      <c r="C314" s="39"/>
      <c r="D314" s="211" t="s">
        <v>121</v>
      </c>
      <c r="E314" s="39"/>
      <c r="F314" s="212" t="s">
        <v>576</v>
      </c>
      <c r="G314" s="39"/>
      <c r="H314" s="39"/>
      <c r="I314" s="213"/>
      <c r="J314" s="39"/>
      <c r="K314" s="39"/>
      <c r="L314" s="43"/>
      <c r="M314" s="214"/>
      <c r="N314" s="215"/>
      <c r="O314" s="83"/>
      <c r="P314" s="83"/>
      <c r="Q314" s="83"/>
      <c r="R314" s="83"/>
      <c r="S314" s="83"/>
      <c r="T314" s="83"/>
      <c r="U314" s="84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121</v>
      </c>
      <c r="AU314" s="16" t="s">
        <v>82</v>
      </c>
    </row>
    <row r="315" s="2" customFormat="1" ht="16.5" customHeight="1">
      <c r="A315" s="37"/>
      <c r="B315" s="38"/>
      <c r="C315" s="218" t="s">
        <v>578</v>
      </c>
      <c r="D315" s="218" t="s">
        <v>125</v>
      </c>
      <c r="E315" s="219" t="s">
        <v>579</v>
      </c>
      <c r="F315" s="220" t="s">
        <v>580</v>
      </c>
      <c r="G315" s="221" t="s">
        <v>117</v>
      </c>
      <c r="H315" s="222">
        <v>1</v>
      </c>
      <c r="I315" s="223"/>
      <c r="J315" s="224">
        <f>ROUND(I315*H315,2)</f>
        <v>0</v>
      </c>
      <c r="K315" s="220" t="s">
        <v>118</v>
      </c>
      <c r="L315" s="225"/>
      <c r="M315" s="226" t="s">
        <v>19</v>
      </c>
      <c r="N315" s="227" t="s">
        <v>43</v>
      </c>
      <c r="O315" s="83"/>
      <c r="P315" s="207">
        <f>O315*H315</f>
        <v>0</v>
      </c>
      <c r="Q315" s="207">
        <v>0.080000000000000002</v>
      </c>
      <c r="R315" s="207">
        <f>Q315*H315</f>
        <v>0.080000000000000002</v>
      </c>
      <c r="S315" s="207">
        <v>0</v>
      </c>
      <c r="T315" s="207">
        <f>S315*H315</f>
        <v>0</v>
      </c>
      <c r="U315" s="208" t="s">
        <v>19</v>
      </c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09" t="s">
        <v>386</v>
      </c>
      <c r="AT315" s="209" t="s">
        <v>125</v>
      </c>
      <c r="AU315" s="209" t="s">
        <v>82</v>
      </c>
      <c r="AY315" s="16" t="s">
        <v>111</v>
      </c>
      <c r="BE315" s="210">
        <f>IF(N315="základní",J315,0)</f>
        <v>0</v>
      </c>
      <c r="BF315" s="210">
        <f>IF(N315="snížená",J315,0)</f>
        <v>0</v>
      </c>
      <c r="BG315" s="210">
        <f>IF(N315="zákl. přenesená",J315,0)</f>
        <v>0</v>
      </c>
      <c r="BH315" s="210">
        <f>IF(N315="sníž. přenesená",J315,0)</f>
        <v>0</v>
      </c>
      <c r="BI315" s="210">
        <f>IF(N315="nulová",J315,0)</f>
        <v>0</v>
      </c>
      <c r="BJ315" s="16" t="s">
        <v>80</v>
      </c>
      <c r="BK315" s="210">
        <f>ROUND(I315*H315,2)</f>
        <v>0</v>
      </c>
      <c r="BL315" s="16" t="s">
        <v>386</v>
      </c>
      <c r="BM315" s="209" t="s">
        <v>581</v>
      </c>
    </row>
    <row r="316" s="2" customFormat="1">
      <c r="A316" s="37"/>
      <c r="B316" s="38"/>
      <c r="C316" s="39"/>
      <c r="D316" s="211" t="s">
        <v>121</v>
      </c>
      <c r="E316" s="39"/>
      <c r="F316" s="212" t="s">
        <v>580</v>
      </c>
      <c r="G316" s="39"/>
      <c r="H316" s="39"/>
      <c r="I316" s="213"/>
      <c r="J316" s="39"/>
      <c r="K316" s="39"/>
      <c r="L316" s="43"/>
      <c r="M316" s="214"/>
      <c r="N316" s="215"/>
      <c r="O316" s="83"/>
      <c r="P316" s="83"/>
      <c r="Q316" s="83"/>
      <c r="R316" s="83"/>
      <c r="S316" s="83"/>
      <c r="T316" s="83"/>
      <c r="U316" s="84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121</v>
      </c>
      <c r="AU316" s="16" t="s">
        <v>82</v>
      </c>
    </row>
    <row r="317" s="2" customFormat="1" ht="16.5" customHeight="1">
      <c r="A317" s="37"/>
      <c r="B317" s="38"/>
      <c r="C317" s="218" t="s">
        <v>582</v>
      </c>
      <c r="D317" s="218" t="s">
        <v>125</v>
      </c>
      <c r="E317" s="219" t="s">
        <v>583</v>
      </c>
      <c r="F317" s="220" t="s">
        <v>584</v>
      </c>
      <c r="G317" s="221" t="s">
        <v>117</v>
      </c>
      <c r="H317" s="222">
        <v>1</v>
      </c>
      <c r="I317" s="223"/>
      <c r="J317" s="224">
        <f>ROUND(I317*H317,2)</f>
        <v>0</v>
      </c>
      <c r="K317" s="220" t="s">
        <v>118</v>
      </c>
      <c r="L317" s="225"/>
      <c r="M317" s="226" t="s">
        <v>19</v>
      </c>
      <c r="N317" s="227" t="s">
        <v>43</v>
      </c>
      <c r="O317" s="83"/>
      <c r="P317" s="207">
        <f>O317*H317</f>
        <v>0</v>
      </c>
      <c r="Q317" s="207">
        <v>0.12</v>
      </c>
      <c r="R317" s="207">
        <f>Q317*H317</f>
        <v>0.12</v>
      </c>
      <c r="S317" s="207">
        <v>0</v>
      </c>
      <c r="T317" s="207">
        <f>S317*H317</f>
        <v>0</v>
      </c>
      <c r="U317" s="208" t="s">
        <v>19</v>
      </c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09" t="s">
        <v>386</v>
      </c>
      <c r="AT317" s="209" t="s">
        <v>125</v>
      </c>
      <c r="AU317" s="209" t="s">
        <v>82</v>
      </c>
      <c r="AY317" s="16" t="s">
        <v>111</v>
      </c>
      <c r="BE317" s="210">
        <f>IF(N317="základní",J317,0)</f>
        <v>0</v>
      </c>
      <c r="BF317" s="210">
        <f>IF(N317="snížená",J317,0)</f>
        <v>0</v>
      </c>
      <c r="BG317" s="210">
        <f>IF(N317="zákl. přenesená",J317,0)</f>
        <v>0</v>
      </c>
      <c r="BH317" s="210">
        <f>IF(N317="sníž. přenesená",J317,0)</f>
        <v>0</v>
      </c>
      <c r="BI317" s="210">
        <f>IF(N317="nulová",J317,0)</f>
        <v>0</v>
      </c>
      <c r="BJ317" s="16" t="s">
        <v>80</v>
      </c>
      <c r="BK317" s="210">
        <f>ROUND(I317*H317,2)</f>
        <v>0</v>
      </c>
      <c r="BL317" s="16" t="s">
        <v>386</v>
      </c>
      <c r="BM317" s="209" t="s">
        <v>585</v>
      </c>
    </row>
    <row r="318" s="2" customFormat="1">
      <c r="A318" s="37"/>
      <c r="B318" s="38"/>
      <c r="C318" s="39"/>
      <c r="D318" s="211" t="s">
        <v>121</v>
      </c>
      <c r="E318" s="39"/>
      <c r="F318" s="212" t="s">
        <v>584</v>
      </c>
      <c r="G318" s="39"/>
      <c r="H318" s="39"/>
      <c r="I318" s="213"/>
      <c r="J318" s="39"/>
      <c r="K318" s="39"/>
      <c r="L318" s="43"/>
      <c r="M318" s="214"/>
      <c r="N318" s="215"/>
      <c r="O318" s="83"/>
      <c r="P318" s="83"/>
      <c r="Q318" s="83"/>
      <c r="R318" s="83"/>
      <c r="S318" s="83"/>
      <c r="T318" s="83"/>
      <c r="U318" s="84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121</v>
      </c>
      <c r="AU318" s="16" t="s">
        <v>82</v>
      </c>
    </row>
    <row r="319" s="2" customFormat="1" ht="16.5" customHeight="1">
      <c r="A319" s="37"/>
      <c r="B319" s="38"/>
      <c r="C319" s="218" t="s">
        <v>586</v>
      </c>
      <c r="D319" s="218" t="s">
        <v>125</v>
      </c>
      <c r="E319" s="219" t="s">
        <v>587</v>
      </c>
      <c r="F319" s="220" t="s">
        <v>588</v>
      </c>
      <c r="G319" s="221" t="s">
        <v>117</v>
      </c>
      <c r="H319" s="222">
        <v>1</v>
      </c>
      <c r="I319" s="223"/>
      <c r="J319" s="224">
        <f>ROUND(I319*H319,2)</f>
        <v>0</v>
      </c>
      <c r="K319" s="220" t="s">
        <v>118</v>
      </c>
      <c r="L319" s="225"/>
      <c r="M319" s="226" t="s">
        <v>19</v>
      </c>
      <c r="N319" s="227" t="s">
        <v>43</v>
      </c>
      <c r="O319" s="83"/>
      <c r="P319" s="207">
        <f>O319*H319</f>
        <v>0</v>
      </c>
      <c r="Q319" s="207">
        <v>0.125</v>
      </c>
      <c r="R319" s="207">
        <f>Q319*H319</f>
        <v>0.125</v>
      </c>
      <c r="S319" s="207">
        <v>0</v>
      </c>
      <c r="T319" s="207">
        <f>S319*H319</f>
        <v>0</v>
      </c>
      <c r="U319" s="208" t="s">
        <v>19</v>
      </c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09" t="s">
        <v>386</v>
      </c>
      <c r="AT319" s="209" t="s">
        <v>125</v>
      </c>
      <c r="AU319" s="209" t="s">
        <v>82</v>
      </c>
      <c r="AY319" s="16" t="s">
        <v>111</v>
      </c>
      <c r="BE319" s="210">
        <f>IF(N319="základní",J319,0)</f>
        <v>0</v>
      </c>
      <c r="BF319" s="210">
        <f>IF(N319="snížená",J319,0)</f>
        <v>0</v>
      </c>
      <c r="BG319" s="210">
        <f>IF(N319="zákl. přenesená",J319,0)</f>
        <v>0</v>
      </c>
      <c r="BH319" s="210">
        <f>IF(N319="sníž. přenesená",J319,0)</f>
        <v>0</v>
      </c>
      <c r="BI319" s="210">
        <f>IF(N319="nulová",J319,0)</f>
        <v>0</v>
      </c>
      <c r="BJ319" s="16" t="s">
        <v>80</v>
      </c>
      <c r="BK319" s="210">
        <f>ROUND(I319*H319,2)</f>
        <v>0</v>
      </c>
      <c r="BL319" s="16" t="s">
        <v>386</v>
      </c>
      <c r="BM319" s="209" t="s">
        <v>589</v>
      </c>
    </row>
    <row r="320" s="2" customFormat="1">
      <c r="A320" s="37"/>
      <c r="B320" s="38"/>
      <c r="C320" s="39"/>
      <c r="D320" s="211" t="s">
        <v>121</v>
      </c>
      <c r="E320" s="39"/>
      <c r="F320" s="212" t="s">
        <v>588</v>
      </c>
      <c r="G320" s="39"/>
      <c r="H320" s="39"/>
      <c r="I320" s="213"/>
      <c r="J320" s="39"/>
      <c r="K320" s="39"/>
      <c r="L320" s="43"/>
      <c r="M320" s="214"/>
      <c r="N320" s="215"/>
      <c r="O320" s="83"/>
      <c r="P320" s="83"/>
      <c r="Q320" s="83"/>
      <c r="R320" s="83"/>
      <c r="S320" s="83"/>
      <c r="T320" s="83"/>
      <c r="U320" s="84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121</v>
      </c>
      <c r="AU320" s="16" t="s">
        <v>82</v>
      </c>
    </row>
    <row r="321" s="2" customFormat="1" ht="16.5" customHeight="1">
      <c r="A321" s="37"/>
      <c r="B321" s="38"/>
      <c r="C321" s="218" t="s">
        <v>590</v>
      </c>
      <c r="D321" s="218" t="s">
        <v>125</v>
      </c>
      <c r="E321" s="219" t="s">
        <v>591</v>
      </c>
      <c r="F321" s="220" t="s">
        <v>592</v>
      </c>
      <c r="G321" s="221" t="s">
        <v>117</v>
      </c>
      <c r="H321" s="222">
        <v>2</v>
      </c>
      <c r="I321" s="223"/>
      <c r="J321" s="224">
        <f>ROUND(I321*H321,2)</f>
        <v>0</v>
      </c>
      <c r="K321" s="220" t="s">
        <v>118</v>
      </c>
      <c r="L321" s="225"/>
      <c r="M321" s="226" t="s">
        <v>19</v>
      </c>
      <c r="N321" s="227" t="s">
        <v>43</v>
      </c>
      <c r="O321" s="83"/>
      <c r="P321" s="207">
        <f>O321*H321</f>
        <v>0</v>
      </c>
      <c r="Q321" s="207">
        <v>0.001</v>
      </c>
      <c r="R321" s="207">
        <f>Q321*H321</f>
        <v>0.002</v>
      </c>
      <c r="S321" s="207">
        <v>0</v>
      </c>
      <c r="T321" s="207">
        <f>S321*H321</f>
        <v>0</v>
      </c>
      <c r="U321" s="208" t="s">
        <v>19</v>
      </c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09" t="s">
        <v>386</v>
      </c>
      <c r="AT321" s="209" t="s">
        <v>125</v>
      </c>
      <c r="AU321" s="209" t="s">
        <v>82</v>
      </c>
      <c r="AY321" s="16" t="s">
        <v>111</v>
      </c>
      <c r="BE321" s="210">
        <f>IF(N321="základní",J321,0)</f>
        <v>0</v>
      </c>
      <c r="BF321" s="210">
        <f>IF(N321="snížená",J321,0)</f>
        <v>0</v>
      </c>
      <c r="BG321" s="210">
        <f>IF(N321="zákl. přenesená",J321,0)</f>
        <v>0</v>
      </c>
      <c r="BH321" s="210">
        <f>IF(N321="sníž. přenesená",J321,0)</f>
        <v>0</v>
      </c>
      <c r="BI321" s="210">
        <f>IF(N321="nulová",J321,0)</f>
        <v>0</v>
      </c>
      <c r="BJ321" s="16" t="s">
        <v>80</v>
      </c>
      <c r="BK321" s="210">
        <f>ROUND(I321*H321,2)</f>
        <v>0</v>
      </c>
      <c r="BL321" s="16" t="s">
        <v>386</v>
      </c>
      <c r="BM321" s="209" t="s">
        <v>593</v>
      </c>
    </row>
    <row r="322" s="2" customFormat="1">
      <c r="A322" s="37"/>
      <c r="B322" s="38"/>
      <c r="C322" s="39"/>
      <c r="D322" s="211" t="s">
        <v>121</v>
      </c>
      <c r="E322" s="39"/>
      <c r="F322" s="212" t="s">
        <v>592</v>
      </c>
      <c r="G322" s="39"/>
      <c r="H322" s="39"/>
      <c r="I322" s="213"/>
      <c r="J322" s="39"/>
      <c r="K322" s="39"/>
      <c r="L322" s="43"/>
      <c r="M322" s="214"/>
      <c r="N322" s="215"/>
      <c r="O322" s="83"/>
      <c r="P322" s="83"/>
      <c r="Q322" s="83"/>
      <c r="R322" s="83"/>
      <c r="S322" s="83"/>
      <c r="T322" s="83"/>
      <c r="U322" s="84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121</v>
      </c>
      <c r="AU322" s="16" t="s">
        <v>82</v>
      </c>
    </row>
    <row r="323" s="2" customFormat="1" ht="16.5" customHeight="1">
      <c r="A323" s="37"/>
      <c r="B323" s="38"/>
      <c r="C323" s="218" t="s">
        <v>594</v>
      </c>
      <c r="D323" s="218" t="s">
        <v>125</v>
      </c>
      <c r="E323" s="219" t="s">
        <v>595</v>
      </c>
      <c r="F323" s="220" t="s">
        <v>596</v>
      </c>
      <c r="G323" s="221" t="s">
        <v>117</v>
      </c>
      <c r="H323" s="222">
        <v>2</v>
      </c>
      <c r="I323" s="223"/>
      <c r="J323" s="224">
        <f>ROUND(I323*H323,2)</f>
        <v>0</v>
      </c>
      <c r="K323" s="220" t="s">
        <v>118</v>
      </c>
      <c r="L323" s="225"/>
      <c r="M323" s="226" t="s">
        <v>19</v>
      </c>
      <c r="N323" s="227" t="s">
        <v>43</v>
      </c>
      <c r="O323" s="83"/>
      <c r="P323" s="207">
        <f>O323*H323</f>
        <v>0</v>
      </c>
      <c r="Q323" s="207">
        <v>0.001</v>
      </c>
      <c r="R323" s="207">
        <f>Q323*H323</f>
        <v>0.002</v>
      </c>
      <c r="S323" s="207">
        <v>0</v>
      </c>
      <c r="T323" s="207">
        <f>S323*H323</f>
        <v>0</v>
      </c>
      <c r="U323" s="208" t="s">
        <v>19</v>
      </c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09" t="s">
        <v>386</v>
      </c>
      <c r="AT323" s="209" t="s">
        <v>125</v>
      </c>
      <c r="AU323" s="209" t="s">
        <v>82</v>
      </c>
      <c r="AY323" s="16" t="s">
        <v>111</v>
      </c>
      <c r="BE323" s="210">
        <f>IF(N323="základní",J323,0)</f>
        <v>0</v>
      </c>
      <c r="BF323" s="210">
        <f>IF(N323="snížená",J323,0)</f>
        <v>0</v>
      </c>
      <c r="BG323" s="210">
        <f>IF(N323="zákl. přenesená",J323,0)</f>
        <v>0</v>
      </c>
      <c r="BH323" s="210">
        <f>IF(N323="sníž. přenesená",J323,0)</f>
        <v>0</v>
      </c>
      <c r="BI323" s="210">
        <f>IF(N323="nulová",J323,0)</f>
        <v>0</v>
      </c>
      <c r="BJ323" s="16" t="s">
        <v>80</v>
      </c>
      <c r="BK323" s="210">
        <f>ROUND(I323*H323,2)</f>
        <v>0</v>
      </c>
      <c r="BL323" s="16" t="s">
        <v>386</v>
      </c>
      <c r="BM323" s="209" t="s">
        <v>597</v>
      </c>
    </row>
    <row r="324" s="2" customFormat="1">
      <c r="A324" s="37"/>
      <c r="B324" s="38"/>
      <c r="C324" s="39"/>
      <c r="D324" s="211" t="s">
        <v>121</v>
      </c>
      <c r="E324" s="39"/>
      <c r="F324" s="212" t="s">
        <v>596</v>
      </c>
      <c r="G324" s="39"/>
      <c r="H324" s="39"/>
      <c r="I324" s="213"/>
      <c r="J324" s="39"/>
      <c r="K324" s="39"/>
      <c r="L324" s="43"/>
      <c r="M324" s="214"/>
      <c r="N324" s="215"/>
      <c r="O324" s="83"/>
      <c r="P324" s="83"/>
      <c r="Q324" s="83"/>
      <c r="R324" s="83"/>
      <c r="S324" s="83"/>
      <c r="T324" s="83"/>
      <c r="U324" s="84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121</v>
      </c>
      <c r="AU324" s="16" t="s">
        <v>82</v>
      </c>
    </row>
    <row r="325" s="2" customFormat="1" ht="16.5" customHeight="1">
      <c r="A325" s="37"/>
      <c r="B325" s="38"/>
      <c r="C325" s="218" t="s">
        <v>598</v>
      </c>
      <c r="D325" s="218" t="s">
        <v>125</v>
      </c>
      <c r="E325" s="219" t="s">
        <v>599</v>
      </c>
      <c r="F325" s="220" t="s">
        <v>600</v>
      </c>
      <c r="G325" s="221" t="s">
        <v>117</v>
      </c>
      <c r="H325" s="222">
        <v>2</v>
      </c>
      <c r="I325" s="223"/>
      <c r="J325" s="224">
        <f>ROUND(I325*H325,2)</f>
        <v>0</v>
      </c>
      <c r="K325" s="220" t="s">
        <v>118</v>
      </c>
      <c r="L325" s="225"/>
      <c r="M325" s="226" t="s">
        <v>19</v>
      </c>
      <c r="N325" s="227" t="s">
        <v>43</v>
      </c>
      <c r="O325" s="83"/>
      <c r="P325" s="207">
        <f>O325*H325</f>
        <v>0</v>
      </c>
      <c r="Q325" s="207">
        <v>0.012500000000000001</v>
      </c>
      <c r="R325" s="207">
        <f>Q325*H325</f>
        <v>0.025000000000000001</v>
      </c>
      <c r="S325" s="207">
        <v>0</v>
      </c>
      <c r="T325" s="207">
        <f>S325*H325</f>
        <v>0</v>
      </c>
      <c r="U325" s="208" t="s">
        <v>19</v>
      </c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09" t="s">
        <v>386</v>
      </c>
      <c r="AT325" s="209" t="s">
        <v>125</v>
      </c>
      <c r="AU325" s="209" t="s">
        <v>82</v>
      </c>
      <c r="AY325" s="16" t="s">
        <v>111</v>
      </c>
      <c r="BE325" s="210">
        <f>IF(N325="základní",J325,0)</f>
        <v>0</v>
      </c>
      <c r="BF325" s="210">
        <f>IF(N325="snížená",J325,0)</f>
        <v>0</v>
      </c>
      <c r="BG325" s="210">
        <f>IF(N325="zákl. přenesená",J325,0)</f>
        <v>0</v>
      </c>
      <c r="BH325" s="210">
        <f>IF(N325="sníž. přenesená",J325,0)</f>
        <v>0</v>
      </c>
      <c r="BI325" s="210">
        <f>IF(N325="nulová",J325,0)</f>
        <v>0</v>
      </c>
      <c r="BJ325" s="16" t="s">
        <v>80</v>
      </c>
      <c r="BK325" s="210">
        <f>ROUND(I325*H325,2)</f>
        <v>0</v>
      </c>
      <c r="BL325" s="16" t="s">
        <v>386</v>
      </c>
      <c r="BM325" s="209" t="s">
        <v>601</v>
      </c>
    </row>
    <row r="326" s="2" customFormat="1">
      <c r="A326" s="37"/>
      <c r="B326" s="38"/>
      <c r="C326" s="39"/>
      <c r="D326" s="211" t="s">
        <v>121</v>
      </c>
      <c r="E326" s="39"/>
      <c r="F326" s="212" t="s">
        <v>600</v>
      </c>
      <c r="G326" s="39"/>
      <c r="H326" s="39"/>
      <c r="I326" s="213"/>
      <c r="J326" s="39"/>
      <c r="K326" s="39"/>
      <c r="L326" s="43"/>
      <c r="M326" s="214"/>
      <c r="N326" s="215"/>
      <c r="O326" s="83"/>
      <c r="P326" s="83"/>
      <c r="Q326" s="83"/>
      <c r="R326" s="83"/>
      <c r="S326" s="83"/>
      <c r="T326" s="83"/>
      <c r="U326" s="84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121</v>
      </c>
      <c r="AU326" s="16" t="s">
        <v>82</v>
      </c>
    </row>
    <row r="327" s="2" customFormat="1" ht="16.5" customHeight="1">
      <c r="A327" s="37"/>
      <c r="B327" s="38"/>
      <c r="C327" s="218" t="s">
        <v>602</v>
      </c>
      <c r="D327" s="218" t="s">
        <v>125</v>
      </c>
      <c r="E327" s="219" t="s">
        <v>603</v>
      </c>
      <c r="F327" s="220" t="s">
        <v>604</v>
      </c>
      <c r="G327" s="221" t="s">
        <v>117</v>
      </c>
      <c r="H327" s="222">
        <v>4</v>
      </c>
      <c r="I327" s="223"/>
      <c r="J327" s="224">
        <f>ROUND(I327*H327,2)</f>
        <v>0</v>
      </c>
      <c r="K327" s="220" t="s">
        <v>118</v>
      </c>
      <c r="L327" s="225"/>
      <c r="M327" s="226" t="s">
        <v>19</v>
      </c>
      <c r="N327" s="227" t="s">
        <v>43</v>
      </c>
      <c r="O327" s="83"/>
      <c r="P327" s="207">
        <f>O327*H327</f>
        <v>0</v>
      </c>
      <c r="Q327" s="207">
        <v>0.0050000000000000001</v>
      </c>
      <c r="R327" s="207">
        <f>Q327*H327</f>
        <v>0.02</v>
      </c>
      <c r="S327" s="207">
        <v>0</v>
      </c>
      <c r="T327" s="207">
        <f>S327*H327</f>
        <v>0</v>
      </c>
      <c r="U327" s="208" t="s">
        <v>19</v>
      </c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09" t="s">
        <v>386</v>
      </c>
      <c r="AT327" s="209" t="s">
        <v>125</v>
      </c>
      <c r="AU327" s="209" t="s">
        <v>82</v>
      </c>
      <c r="AY327" s="16" t="s">
        <v>111</v>
      </c>
      <c r="BE327" s="210">
        <f>IF(N327="základní",J327,0)</f>
        <v>0</v>
      </c>
      <c r="BF327" s="210">
        <f>IF(N327="snížená",J327,0)</f>
        <v>0</v>
      </c>
      <c r="BG327" s="210">
        <f>IF(N327="zákl. přenesená",J327,0)</f>
        <v>0</v>
      </c>
      <c r="BH327" s="210">
        <f>IF(N327="sníž. přenesená",J327,0)</f>
        <v>0</v>
      </c>
      <c r="BI327" s="210">
        <f>IF(N327="nulová",J327,0)</f>
        <v>0</v>
      </c>
      <c r="BJ327" s="16" t="s">
        <v>80</v>
      </c>
      <c r="BK327" s="210">
        <f>ROUND(I327*H327,2)</f>
        <v>0</v>
      </c>
      <c r="BL327" s="16" t="s">
        <v>386</v>
      </c>
      <c r="BM327" s="209" t="s">
        <v>605</v>
      </c>
    </row>
    <row r="328" s="2" customFormat="1">
      <c r="A328" s="37"/>
      <c r="B328" s="38"/>
      <c r="C328" s="39"/>
      <c r="D328" s="211" t="s">
        <v>121</v>
      </c>
      <c r="E328" s="39"/>
      <c r="F328" s="212" t="s">
        <v>604</v>
      </c>
      <c r="G328" s="39"/>
      <c r="H328" s="39"/>
      <c r="I328" s="213"/>
      <c r="J328" s="39"/>
      <c r="K328" s="39"/>
      <c r="L328" s="43"/>
      <c r="M328" s="214"/>
      <c r="N328" s="215"/>
      <c r="O328" s="83"/>
      <c r="P328" s="83"/>
      <c r="Q328" s="83"/>
      <c r="R328" s="83"/>
      <c r="S328" s="83"/>
      <c r="T328" s="83"/>
      <c r="U328" s="84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121</v>
      </c>
      <c r="AU328" s="16" t="s">
        <v>82</v>
      </c>
    </row>
    <row r="329" s="2" customFormat="1" ht="16.5" customHeight="1">
      <c r="A329" s="37"/>
      <c r="B329" s="38"/>
      <c r="C329" s="198" t="s">
        <v>606</v>
      </c>
      <c r="D329" s="198" t="s">
        <v>114</v>
      </c>
      <c r="E329" s="199" t="s">
        <v>607</v>
      </c>
      <c r="F329" s="200" t="s">
        <v>608</v>
      </c>
      <c r="G329" s="201" t="s">
        <v>117</v>
      </c>
      <c r="H329" s="202">
        <v>2</v>
      </c>
      <c r="I329" s="203"/>
      <c r="J329" s="204">
        <f>ROUND(I329*H329,2)</f>
        <v>0</v>
      </c>
      <c r="K329" s="200" t="s">
        <v>118</v>
      </c>
      <c r="L329" s="43"/>
      <c r="M329" s="205" t="s">
        <v>19</v>
      </c>
      <c r="N329" s="206" t="s">
        <v>43</v>
      </c>
      <c r="O329" s="83"/>
      <c r="P329" s="207">
        <f>O329*H329</f>
        <v>0</v>
      </c>
      <c r="Q329" s="207">
        <v>0</v>
      </c>
      <c r="R329" s="207">
        <f>Q329*H329</f>
        <v>0</v>
      </c>
      <c r="S329" s="207">
        <v>0</v>
      </c>
      <c r="T329" s="207">
        <f>S329*H329</f>
        <v>0</v>
      </c>
      <c r="U329" s="208" t="s">
        <v>19</v>
      </c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09" t="s">
        <v>438</v>
      </c>
      <c r="AT329" s="209" t="s">
        <v>114</v>
      </c>
      <c r="AU329" s="209" t="s">
        <v>82</v>
      </c>
      <c r="AY329" s="16" t="s">
        <v>111</v>
      </c>
      <c r="BE329" s="210">
        <f>IF(N329="základní",J329,0)</f>
        <v>0</v>
      </c>
      <c r="BF329" s="210">
        <f>IF(N329="snížená",J329,0)</f>
        <v>0</v>
      </c>
      <c r="BG329" s="210">
        <f>IF(N329="zákl. přenesená",J329,0)</f>
        <v>0</v>
      </c>
      <c r="BH329" s="210">
        <f>IF(N329="sníž. přenesená",J329,0)</f>
        <v>0</v>
      </c>
      <c r="BI329" s="210">
        <f>IF(N329="nulová",J329,0)</f>
        <v>0</v>
      </c>
      <c r="BJ329" s="16" t="s">
        <v>80</v>
      </c>
      <c r="BK329" s="210">
        <f>ROUND(I329*H329,2)</f>
        <v>0</v>
      </c>
      <c r="BL329" s="16" t="s">
        <v>438</v>
      </c>
      <c r="BM329" s="209" t="s">
        <v>609</v>
      </c>
    </row>
    <row r="330" s="2" customFormat="1">
      <c r="A330" s="37"/>
      <c r="B330" s="38"/>
      <c r="C330" s="39"/>
      <c r="D330" s="211" t="s">
        <v>121</v>
      </c>
      <c r="E330" s="39"/>
      <c r="F330" s="212" t="s">
        <v>610</v>
      </c>
      <c r="G330" s="39"/>
      <c r="H330" s="39"/>
      <c r="I330" s="213"/>
      <c r="J330" s="39"/>
      <c r="K330" s="39"/>
      <c r="L330" s="43"/>
      <c r="M330" s="214"/>
      <c r="N330" s="215"/>
      <c r="O330" s="83"/>
      <c r="P330" s="83"/>
      <c r="Q330" s="83"/>
      <c r="R330" s="83"/>
      <c r="S330" s="83"/>
      <c r="T330" s="83"/>
      <c r="U330" s="84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121</v>
      </c>
      <c r="AU330" s="16" t="s">
        <v>82</v>
      </c>
    </row>
    <row r="331" s="2" customFormat="1">
      <c r="A331" s="37"/>
      <c r="B331" s="38"/>
      <c r="C331" s="39"/>
      <c r="D331" s="216" t="s">
        <v>123</v>
      </c>
      <c r="E331" s="39"/>
      <c r="F331" s="217" t="s">
        <v>611</v>
      </c>
      <c r="G331" s="39"/>
      <c r="H331" s="39"/>
      <c r="I331" s="213"/>
      <c r="J331" s="39"/>
      <c r="K331" s="39"/>
      <c r="L331" s="43"/>
      <c r="M331" s="214"/>
      <c r="N331" s="215"/>
      <c r="O331" s="83"/>
      <c r="P331" s="83"/>
      <c r="Q331" s="83"/>
      <c r="R331" s="83"/>
      <c r="S331" s="83"/>
      <c r="T331" s="83"/>
      <c r="U331" s="84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123</v>
      </c>
      <c r="AU331" s="16" t="s">
        <v>82</v>
      </c>
    </row>
    <row r="332" s="2" customFormat="1" ht="16.5" customHeight="1">
      <c r="A332" s="37"/>
      <c r="B332" s="38"/>
      <c r="C332" s="198" t="s">
        <v>612</v>
      </c>
      <c r="D332" s="198" t="s">
        <v>114</v>
      </c>
      <c r="E332" s="199" t="s">
        <v>613</v>
      </c>
      <c r="F332" s="200" t="s">
        <v>614</v>
      </c>
      <c r="G332" s="201" t="s">
        <v>117</v>
      </c>
      <c r="H332" s="202">
        <v>3</v>
      </c>
      <c r="I332" s="203"/>
      <c r="J332" s="204">
        <f>ROUND(I332*H332,2)</f>
        <v>0</v>
      </c>
      <c r="K332" s="200" t="s">
        <v>118</v>
      </c>
      <c r="L332" s="43"/>
      <c r="M332" s="205" t="s">
        <v>19</v>
      </c>
      <c r="N332" s="206" t="s">
        <v>43</v>
      </c>
      <c r="O332" s="83"/>
      <c r="P332" s="207">
        <f>O332*H332</f>
        <v>0</v>
      </c>
      <c r="Q332" s="207">
        <v>0</v>
      </c>
      <c r="R332" s="207">
        <f>Q332*H332</f>
        <v>0</v>
      </c>
      <c r="S332" s="207">
        <v>0</v>
      </c>
      <c r="T332" s="207">
        <f>S332*H332</f>
        <v>0</v>
      </c>
      <c r="U332" s="208" t="s">
        <v>19</v>
      </c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09" t="s">
        <v>438</v>
      </c>
      <c r="AT332" s="209" t="s">
        <v>114</v>
      </c>
      <c r="AU332" s="209" t="s">
        <v>82</v>
      </c>
      <c r="AY332" s="16" t="s">
        <v>111</v>
      </c>
      <c r="BE332" s="210">
        <f>IF(N332="základní",J332,0)</f>
        <v>0</v>
      </c>
      <c r="BF332" s="210">
        <f>IF(N332="snížená",J332,0)</f>
        <v>0</v>
      </c>
      <c r="BG332" s="210">
        <f>IF(N332="zákl. přenesená",J332,0)</f>
        <v>0</v>
      </c>
      <c r="BH332" s="210">
        <f>IF(N332="sníž. přenesená",J332,0)</f>
        <v>0</v>
      </c>
      <c r="BI332" s="210">
        <f>IF(N332="nulová",J332,0)</f>
        <v>0</v>
      </c>
      <c r="BJ332" s="16" t="s">
        <v>80</v>
      </c>
      <c r="BK332" s="210">
        <f>ROUND(I332*H332,2)</f>
        <v>0</v>
      </c>
      <c r="BL332" s="16" t="s">
        <v>438</v>
      </c>
      <c r="BM332" s="209" t="s">
        <v>615</v>
      </c>
    </row>
    <row r="333" s="2" customFormat="1">
      <c r="A333" s="37"/>
      <c r="B333" s="38"/>
      <c r="C333" s="39"/>
      <c r="D333" s="211" t="s">
        <v>121</v>
      </c>
      <c r="E333" s="39"/>
      <c r="F333" s="212" t="s">
        <v>616</v>
      </c>
      <c r="G333" s="39"/>
      <c r="H333" s="39"/>
      <c r="I333" s="213"/>
      <c r="J333" s="39"/>
      <c r="K333" s="39"/>
      <c r="L333" s="43"/>
      <c r="M333" s="214"/>
      <c r="N333" s="215"/>
      <c r="O333" s="83"/>
      <c r="P333" s="83"/>
      <c r="Q333" s="83"/>
      <c r="R333" s="83"/>
      <c r="S333" s="83"/>
      <c r="T333" s="83"/>
      <c r="U333" s="84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121</v>
      </c>
      <c r="AU333" s="16" t="s">
        <v>82</v>
      </c>
    </row>
    <row r="334" s="2" customFormat="1">
      <c r="A334" s="37"/>
      <c r="B334" s="38"/>
      <c r="C334" s="39"/>
      <c r="D334" s="216" t="s">
        <v>123</v>
      </c>
      <c r="E334" s="39"/>
      <c r="F334" s="217" t="s">
        <v>617</v>
      </c>
      <c r="G334" s="39"/>
      <c r="H334" s="39"/>
      <c r="I334" s="213"/>
      <c r="J334" s="39"/>
      <c r="K334" s="39"/>
      <c r="L334" s="43"/>
      <c r="M334" s="214"/>
      <c r="N334" s="215"/>
      <c r="O334" s="83"/>
      <c r="P334" s="83"/>
      <c r="Q334" s="83"/>
      <c r="R334" s="83"/>
      <c r="S334" s="83"/>
      <c r="T334" s="83"/>
      <c r="U334" s="84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123</v>
      </c>
      <c r="AU334" s="16" t="s">
        <v>82</v>
      </c>
    </row>
    <row r="335" s="2" customFormat="1" ht="16.5" customHeight="1">
      <c r="A335" s="37"/>
      <c r="B335" s="38"/>
      <c r="C335" s="218" t="s">
        <v>618</v>
      </c>
      <c r="D335" s="218" t="s">
        <v>125</v>
      </c>
      <c r="E335" s="219" t="s">
        <v>619</v>
      </c>
      <c r="F335" s="220" t="s">
        <v>620</v>
      </c>
      <c r="G335" s="221" t="s">
        <v>117</v>
      </c>
      <c r="H335" s="222">
        <v>3</v>
      </c>
      <c r="I335" s="223"/>
      <c r="J335" s="224">
        <f>ROUND(I335*H335,2)</f>
        <v>0</v>
      </c>
      <c r="K335" s="220" t="s">
        <v>118</v>
      </c>
      <c r="L335" s="225"/>
      <c r="M335" s="226" t="s">
        <v>19</v>
      </c>
      <c r="N335" s="227" t="s">
        <v>43</v>
      </c>
      <c r="O335" s="83"/>
      <c r="P335" s="207">
        <f>O335*H335</f>
        <v>0</v>
      </c>
      <c r="Q335" s="207">
        <v>0.001</v>
      </c>
      <c r="R335" s="207">
        <f>Q335*H335</f>
        <v>0.0030000000000000001</v>
      </c>
      <c r="S335" s="207">
        <v>0</v>
      </c>
      <c r="T335" s="207">
        <f>S335*H335</f>
        <v>0</v>
      </c>
      <c r="U335" s="208" t="s">
        <v>19</v>
      </c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09" t="s">
        <v>621</v>
      </c>
      <c r="AT335" s="209" t="s">
        <v>125</v>
      </c>
      <c r="AU335" s="209" t="s">
        <v>82</v>
      </c>
      <c r="AY335" s="16" t="s">
        <v>111</v>
      </c>
      <c r="BE335" s="210">
        <f>IF(N335="základní",J335,0)</f>
        <v>0</v>
      </c>
      <c r="BF335" s="210">
        <f>IF(N335="snížená",J335,0)</f>
        <v>0</v>
      </c>
      <c r="BG335" s="210">
        <f>IF(N335="zákl. přenesená",J335,0)</f>
        <v>0</v>
      </c>
      <c r="BH335" s="210">
        <f>IF(N335="sníž. přenesená",J335,0)</f>
        <v>0</v>
      </c>
      <c r="BI335" s="210">
        <f>IF(N335="nulová",J335,0)</f>
        <v>0</v>
      </c>
      <c r="BJ335" s="16" t="s">
        <v>80</v>
      </c>
      <c r="BK335" s="210">
        <f>ROUND(I335*H335,2)</f>
        <v>0</v>
      </c>
      <c r="BL335" s="16" t="s">
        <v>438</v>
      </c>
      <c r="BM335" s="209" t="s">
        <v>622</v>
      </c>
    </row>
    <row r="336" s="2" customFormat="1">
      <c r="A336" s="37"/>
      <c r="B336" s="38"/>
      <c r="C336" s="39"/>
      <c r="D336" s="211" t="s">
        <v>121</v>
      </c>
      <c r="E336" s="39"/>
      <c r="F336" s="212" t="s">
        <v>620</v>
      </c>
      <c r="G336" s="39"/>
      <c r="H336" s="39"/>
      <c r="I336" s="213"/>
      <c r="J336" s="39"/>
      <c r="K336" s="39"/>
      <c r="L336" s="43"/>
      <c r="M336" s="214"/>
      <c r="N336" s="215"/>
      <c r="O336" s="83"/>
      <c r="P336" s="83"/>
      <c r="Q336" s="83"/>
      <c r="R336" s="83"/>
      <c r="S336" s="83"/>
      <c r="T336" s="83"/>
      <c r="U336" s="84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121</v>
      </c>
      <c r="AU336" s="16" t="s">
        <v>82</v>
      </c>
    </row>
    <row r="337" s="2" customFormat="1" ht="16.5" customHeight="1">
      <c r="A337" s="37"/>
      <c r="B337" s="38"/>
      <c r="C337" s="198" t="s">
        <v>623</v>
      </c>
      <c r="D337" s="198" t="s">
        <v>114</v>
      </c>
      <c r="E337" s="199" t="s">
        <v>624</v>
      </c>
      <c r="F337" s="200" t="s">
        <v>625</v>
      </c>
      <c r="G337" s="201" t="s">
        <v>117</v>
      </c>
      <c r="H337" s="202">
        <v>3</v>
      </c>
      <c r="I337" s="203"/>
      <c r="J337" s="204">
        <f>ROUND(I337*H337,2)</f>
        <v>0</v>
      </c>
      <c r="K337" s="200" t="s">
        <v>118</v>
      </c>
      <c r="L337" s="43"/>
      <c r="M337" s="205" t="s">
        <v>19</v>
      </c>
      <c r="N337" s="206" t="s">
        <v>43</v>
      </c>
      <c r="O337" s="83"/>
      <c r="P337" s="207">
        <f>O337*H337</f>
        <v>0</v>
      </c>
      <c r="Q337" s="207">
        <v>0.00066</v>
      </c>
      <c r="R337" s="207">
        <f>Q337*H337</f>
        <v>0.00198</v>
      </c>
      <c r="S337" s="207">
        <v>0</v>
      </c>
      <c r="T337" s="207">
        <f>S337*H337</f>
        <v>0</v>
      </c>
      <c r="U337" s="208" t="s">
        <v>19</v>
      </c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09" t="s">
        <v>438</v>
      </c>
      <c r="AT337" s="209" t="s">
        <v>114</v>
      </c>
      <c r="AU337" s="209" t="s">
        <v>82</v>
      </c>
      <c r="AY337" s="16" t="s">
        <v>111</v>
      </c>
      <c r="BE337" s="210">
        <f>IF(N337="základní",J337,0)</f>
        <v>0</v>
      </c>
      <c r="BF337" s="210">
        <f>IF(N337="snížená",J337,0)</f>
        <v>0</v>
      </c>
      <c r="BG337" s="210">
        <f>IF(N337="zákl. přenesená",J337,0)</f>
        <v>0</v>
      </c>
      <c r="BH337" s="210">
        <f>IF(N337="sníž. přenesená",J337,0)</f>
        <v>0</v>
      </c>
      <c r="BI337" s="210">
        <f>IF(N337="nulová",J337,0)</f>
        <v>0</v>
      </c>
      <c r="BJ337" s="16" t="s">
        <v>80</v>
      </c>
      <c r="BK337" s="210">
        <f>ROUND(I337*H337,2)</f>
        <v>0</v>
      </c>
      <c r="BL337" s="16" t="s">
        <v>438</v>
      </c>
      <c r="BM337" s="209" t="s">
        <v>626</v>
      </c>
    </row>
    <row r="338" s="2" customFormat="1">
      <c r="A338" s="37"/>
      <c r="B338" s="38"/>
      <c r="C338" s="39"/>
      <c r="D338" s="211" t="s">
        <v>121</v>
      </c>
      <c r="E338" s="39"/>
      <c r="F338" s="212" t="s">
        <v>627</v>
      </c>
      <c r="G338" s="39"/>
      <c r="H338" s="39"/>
      <c r="I338" s="213"/>
      <c r="J338" s="39"/>
      <c r="K338" s="39"/>
      <c r="L338" s="43"/>
      <c r="M338" s="214"/>
      <c r="N338" s="215"/>
      <c r="O338" s="83"/>
      <c r="P338" s="83"/>
      <c r="Q338" s="83"/>
      <c r="R338" s="83"/>
      <c r="S338" s="83"/>
      <c r="T338" s="83"/>
      <c r="U338" s="84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121</v>
      </c>
      <c r="AU338" s="16" t="s">
        <v>82</v>
      </c>
    </row>
    <row r="339" s="2" customFormat="1">
      <c r="A339" s="37"/>
      <c r="B339" s="38"/>
      <c r="C339" s="39"/>
      <c r="D339" s="216" t="s">
        <v>123</v>
      </c>
      <c r="E339" s="39"/>
      <c r="F339" s="217" t="s">
        <v>628</v>
      </c>
      <c r="G339" s="39"/>
      <c r="H339" s="39"/>
      <c r="I339" s="213"/>
      <c r="J339" s="39"/>
      <c r="K339" s="39"/>
      <c r="L339" s="43"/>
      <c r="M339" s="214"/>
      <c r="N339" s="215"/>
      <c r="O339" s="83"/>
      <c r="P339" s="83"/>
      <c r="Q339" s="83"/>
      <c r="R339" s="83"/>
      <c r="S339" s="83"/>
      <c r="T339" s="83"/>
      <c r="U339" s="84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123</v>
      </c>
      <c r="AU339" s="16" t="s">
        <v>82</v>
      </c>
    </row>
    <row r="340" s="2" customFormat="1" ht="16.5" customHeight="1">
      <c r="A340" s="37"/>
      <c r="B340" s="38"/>
      <c r="C340" s="198" t="s">
        <v>629</v>
      </c>
      <c r="D340" s="198" t="s">
        <v>114</v>
      </c>
      <c r="E340" s="199" t="s">
        <v>630</v>
      </c>
      <c r="F340" s="200" t="s">
        <v>631</v>
      </c>
      <c r="G340" s="201" t="s">
        <v>117</v>
      </c>
      <c r="H340" s="202">
        <v>2</v>
      </c>
      <c r="I340" s="203"/>
      <c r="J340" s="204">
        <f>ROUND(I340*H340,2)</f>
        <v>0</v>
      </c>
      <c r="K340" s="200" t="s">
        <v>118</v>
      </c>
      <c r="L340" s="43"/>
      <c r="M340" s="205" t="s">
        <v>19</v>
      </c>
      <c r="N340" s="206" t="s">
        <v>43</v>
      </c>
      <c r="O340" s="83"/>
      <c r="P340" s="207">
        <f>O340*H340</f>
        <v>0</v>
      </c>
      <c r="Q340" s="207">
        <v>0.00132</v>
      </c>
      <c r="R340" s="207">
        <f>Q340*H340</f>
        <v>0.00264</v>
      </c>
      <c r="S340" s="207">
        <v>0</v>
      </c>
      <c r="T340" s="207">
        <f>S340*H340</f>
        <v>0</v>
      </c>
      <c r="U340" s="208" t="s">
        <v>19</v>
      </c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09" t="s">
        <v>438</v>
      </c>
      <c r="AT340" s="209" t="s">
        <v>114</v>
      </c>
      <c r="AU340" s="209" t="s">
        <v>82</v>
      </c>
      <c r="AY340" s="16" t="s">
        <v>111</v>
      </c>
      <c r="BE340" s="210">
        <f>IF(N340="základní",J340,0)</f>
        <v>0</v>
      </c>
      <c r="BF340" s="210">
        <f>IF(N340="snížená",J340,0)</f>
        <v>0</v>
      </c>
      <c r="BG340" s="210">
        <f>IF(N340="zákl. přenesená",J340,0)</f>
        <v>0</v>
      </c>
      <c r="BH340" s="210">
        <f>IF(N340="sníž. přenesená",J340,0)</f>
        <v>0</v>
      </c>
      <c r="BI340" s="210">
        <f>IF(N340="nulová",J340,0)</f>
        <v>0</v>
      </c>
      <c r="BJ340" s="16" t="s">
        <v>80</v>
      </c>
      <c r="BK340" s="210">
        <f>ROUND(I340*H340,2)</f>
        <v>0</v>
      </c>
      <c r="BL340" s="16" t="s">
        <v>438</v>
      </c>
      <c r="BM340" s="209" t="s">
        <v>632</v>
      </c>
    </row>
    <row r="341" s="2" customFormat="1">
      <c r="A341" s="37"/>
      <c r="B341" s="38"/>
      <c r="C341" s="39"/>
      <c r="D341" s="211" t="s">
        <v>121</v>
      </c>
      <c r="E341" s="39"/>
      <c r="F341" s="212" t="s">
        <v>633</v>
      </c>
      <c r="G341" s="39"/>
      <c r="H341" s="39"/>
      <c r="I341" s="213"/>
      <c r="J341" s="39"/>
      <c r="K341" s="39"/>
      <c r="L341" s="43"/>
      <c r="M341" s="214"/>
      <c r="N341" s="215"/>
      <c r="O341" s="83"/>
      <c r="P341" s="83"/>
      <c r="Q341" s="83"/>
      <c r="R341" s="83"/>
      <c r="S341" s="83"/>
      <c r="T341" s="83"/>
      <c r="U341" s="84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121</v>
      </c>
      <c r="AU341" s="16" t="s">
        <v>82</v>
      </c>
    </row>
    <row r="342" s="2" customFormat="1">
      <c r="A342" s="37"/>
      <c r="B342" s="38"/>
      <c r="C342" s="39"/>
      <c r="D342" s="216" t="s">
        <v>123</v>
      </c>
      <c r="E342" s="39"/>
      <c r="F342" s="217" t="s">
        <v>634</v>
      </c>
      <c r="G342" s="39"/>
      <c r="H342" s="39"/>
      <c r="I342" s="213"/>
      <c r="J342" s="39"/>
      <c r="K342" s="39"/>
      <c r="L342" s="43"/>
      <c r="M342" s="228"/>
      <c r="N342" s="229"/>
      <c r="O342" s="230"/>
      <c r="P342" s="230"/>
      <c r="Q342" s="230"/>
      <c r="R342" s="230"/>
      <c r="S342" s="230"/>
      <c r="T342" s="230"/>
      <c r="U342" s="231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123</v>
      </c>
      <c r="AU342" s="16" t="s">
        <v>82</v>
      </c>
    </row>
    <row r="343" s="2" customFormat="1" ht="6.96" customHeight="1">
      <c r="A343" s="37"/>
      <c r="B343" s="58"/>
      <c r="C343" s="59"/>
      <c r="D343" s="59"/>
      <c r="E343" s="59"/>
      <c r="F343" s="59"/>
      <c r="G343" s="59"/>
      <c r="H343" s="59"/>
      <c r="I343" s="59"/>
      <c r="J343" s="59"/>
      <c r="K343" s="59"/>
      <c r="L343" s="43"/>
      <c r="M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</row>
  </sheetData>
  <sheetProtection sheet="1" autoFilter="0" formatColumns="0" formatRows="0" objects="1" scenarios="1" spinCount="100000" saltValue="231rfgRo8qvrQiMDwz7lkNP2LumrMDoIZLcCbD/XDdumd1Uz1sDFQIR9wYNrcdfgFW8cVxhPZ5kaCuq9/1cunA==" hashValue="drSJMMsGIqiGChTTPrBJ9UkUdZr+aH04slp7+Jv+TK37KVFhAhfVpLo05+HGetaa7mq4CqyMvEKRm2Bf2Xl1Ew==" algorithmName="SHA-512" password="CC35"/>
  <autoFilter ref="C82:K34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2/767641111"/>
    <hyperlink ref="F93" r:id="rId2" display="https://podminky.urs.cz/item/CS_URS_2024_02/767641112"/>
    <hyperlink ref="F104" r:id="rId3" display="https://podminky.urs.cz/item/CS_URS_2024_02/767641114"/>
    <hyperlink ref="F115" r:id="rId4" display="https://podminky.urs.cz/item/CS_URS_2024_02/767642111"/>
    <hyperlink ref="F118" r:id="rId5" display="https://podminky.urs.cz/item/CS_URS_2024_02/767642112"/>
    <hyperlink ref="F121" r:id="rId6" display="https://podminky.urs.cz/item/CS_URS_2024_02/767642114"/>
    <hyperlink ref="F124" r:id="rId7" display="https://podminky.urs.cz/item/CS_URS_2024_02/767651111"/>
    <hyperlink ref="F129" r:id="rId8" display="https://podminky.urs.cz/item/CS_URS_2024_02/767651112"/>
    <hyperlink ref="F134" r:id="rId9" display="https://podminky.urs.cz/item/CS_URS_2024_02/767651113"/>
    <hyperlink ref="F139" r:id="rId10" display="https://podminky.urs.cz/item/CS_URS_2024_02/767651114"/>
    <hyperlink ref="F144" r:id="rId11" display="https://podminky.urs.cz/item/CS_URS_2024_02/767651121"/>
    <hyperlink ref="F149" r:id="rId12" display="https://podminky.urs.cz/item/CS_URS_2024_02/767651126"/>
    <hyperlink ref="F156" r:id="rId13" display="https://podminky.urs.cz/item/CS_URS_2024_02/767651131"/>
    <hyperlink ref="F161" r:id="rId14" display="https://podminky.urs.cz/item/CS_URS_2024_02/767658911"/>
    <hyperlink ref="F164" r:id="rId15" display="https://podminky.urs.cz/item/CS_URS_2024_02/767658912"/>
    <hyperlink ref="F167" r:id="rId16" display="https://podminky.urs.cz/item/CS_URS_2024_02/767658913"/>
    <hyperlink ref="F170" r:id="rId17" display="https://podminky.urs.cz/item/CS_URS_2024_02/767658914"/>
    <hyperlink ref="F173" r:id="rId18" display="https://podminky.urs.cz/item/CS_URS_2024_02/767658915"/>
    <hyperlink ref="F176" r:id="rId19" display="https://podminky.urs.cz/item/CS_URS_2024_02/767658916"/>
    <hyperlink ref="F179" r:id="rId20" display="https://podminky.urs.cz/item/CS_URS_2024_02/767658917"/>
    <hyperlink ref="F182" r:id="rId21" display="https://podminky.urs.cz/item/CS_URS_2024_02/767662310"/>
    <hyperlink ref="F185" r:id="rId22" display="https://podminky.urs.cz/item/CS_URS_2024_02/767662311"/>
    <hyperlink ref="F188" r:id="rId23" display="https://podminky.urs.cz/item/CS_URS_2024_02/767662312"/>
    <hyperlink ref="F191" r:id="rId24" display="https://podminky.urs.cz/item/CS_URS_2024_02/767662313"/>
    <hyperlink ref="F194" r:id="rId25" display="https://podminky.urs.cz/item/CS_URS_2024_02/767662314"/>
    <hyperlink ref="F197" r:id="rId26" display="https://podminky.urs.cz/item/CS_URS_2024_02/767662315"/>
    <hyperlink ref="F210" r:id="rId27" display="https://podminky.urs.cz/item/CS_URS_2024_02/767662322"/>
    <hyperlink ref="F215" r:id="rId28" display="https://podminky.urs.cz/item/CS_URS_2024_02/767662323"/>
    <hyperlink ref="F222" r:id="rId29" display="https://podminky.urs.cz/item/CS_URS_2024_02/767662324"/>
    <hyperlink ref="F227" r:id="rId30" display="https://podminky.urs.cz/item/CS_URS_2024_02/767662325"/>
    <hyperlink ref="F232" r:id="rId31" display="https://podminky.urs.cz/item/CS_URS_2024_02/767662326"/>
    <hyperlink ref="F237" r:id="rId32" display="https://podminky.urs.cz/item/CS_URS_2024_02/767662327"/>
    <hyperlink ref="F244" r:id="rId33" display="https://podminky.urs.cz/item/CS_URS_2024_02/767671111"/>
    <hyperlink ref="F247" r:id="rId34" display="https://podminky.urs.cz/item/CS_URS_2024_02/767671112"/>
    <hyperlink ref="F250" r:id="rId35" display="https://podminky.urs.cz/item/CS_URS_2024_02/767671113"/>
    <hyperlink ref="F253" r:id="rId36" display="https://podminky.urs.cz/item/CS_URS_2024_02/767671114"/>
    <hyperlink ref="F256" r:id="rId37" display="https://podminky.urs.cz/item/CS_URS_2024_02/767671115"/>
    <hyperlink ref="F259" r:id="rId38" display="https://podminky.urs.cz/item/CS_URS_2024_02/767671131"/>
    <hyperlink ref="F262" r:id="rId39" display="https://podminky.urs.cz/item/CS_URS_2024_02/767671132"/>
    <hyperlink ref="F265" r:id="rId40" display="https://podminky.urs.cz/item/CS_URS_2024_02/767671133"/>
    <hyperlink ref="F268" r:id="rId41" display="https://podminky.urs.cz/item/CS_URS_2024_02/767671134"/>
    <hyperlink ref="F271" r:id="rId42" display="https://podminky.urs.cz/item/CS_URS_2024_02/767671135"/>
    <hyperlink ref="F274" r:id="rId43" display="https://podminky.urs.cz/item/CS_URS_2024_02/767671151"/>
    <hyperlink ref="F277" r:id="rId44" display="https://podminky.urs.cz/item/CS_URS_2024_02/767671152"/>
    <hyperlink ref="F280" r:id="rId45" display="https://podminky.urs.cz/item/CS_URS_2024_02/767671153"/>
    <hyperlink ref="F283" r:id="rId46" display="https://podminky.urs.cz/item/CS_URS_2024_02/767671154"/>
    <hyperlink ref="F286" r:id="rId47" display="https://podminky.urs.cz/item/CS_URS_2024_02/767671155"/>
    <hyperlink ref="F289" r:id="rId48" display="https://podminky.urs.cz/item/CS_URS_2024_02/998767101"/>
    <hyperlink ref="F292" r:id="rId49" display="https://podminky.urs.cz/item/CS_URS_2024_02/998767102"/>
    <hyperlink ref="F295" r:id="rId50" display="https://podminky.urs.cz/item/CS_URS_2024_02/998767103"/>
    <hyperlink ref="F298" r:id="rId51" display="https://podminky.urs.cz/item/CS_URS_2024_02/998767104"/>
    <hyperlink ref="F301" r:id="rId52" display="https://podminky.urs.cz/item/CS_URS_2024_02/998767121"/>
    <hyperlink ref="F304" r:id="rId53" display="https://podminky.urs.cz/item/CS_URS_2024_02/998767122"/>
    <hyperlink ref="F307" r:id="rId54" display="https://podminky.urs.cz/item/CS_URS_2024_02/998767123"/>
    <hyperlink ref="F312" r:id="rId55" display="https://podminky.urs.cz/item/CS_URS_2024_02/220860205"/>
    <hyperlink ref="F331" r:id="rId56" display="https://podminky.urs.cz/item/CS_URS_2024_02/220860206"/>
    <hyperlink ref="F334" r:id="rId57" display="https://podminky.urs.cz/item/CS_URS_2024_02/220960116"/>
    <hyperlink ref="F339" r:id="rId58" display="https://podminky.urs.cz/item/CS_URS_2024_02/220960161"/>
    <hyperlink ref="F342" r:id="rId59" display="https://podminky.urs.cz/item/CS_URS_2024_02/22096016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32" customWidth="1"/>
    <col min="2" max="2" width="1.667969" style="232" customWidth="1"/>
    <col min="3" max="4" width="5" style="232" customWidth="1"/>
    <col min="5" max="5" width="11.66016" style="232" customWidth="1"/>
    <col min="6" max="6" width="9.160156" style="232" customWidth="1"/>
    <col min="7" max="7" width="5" style="232" customWidth="1"/>
    <col min="8" max="8" width="77.83203" style="232" customWidth="1"/>
    <col min="9" max="10" width="20" style="232" customWidth="1"/>
    <col min="11" max="11" width="1.667969" style="232" customWidth="1"/>
  </cols>
  <sheetData>
    <row r="1" s="1" customFormat="1" ht="37.5" customHeight="1"/>
    <row r="2" s="1" customFormat="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="13" customFormat="1" ht="45" customHeight="1">
      <c r="B3" s="236"/>
      <c r="C3" s="237" t="s">
        <v>635</v>
      </c>
      <c r="D3" s="237"/>
      <c r="E3" s="237"/>
      <c r="F3" s="237"/>
      <c r="G3" s="237"/>
      <c r="H3" s="237"/>
      <c r="I3" s="237"/>
      <c r="J3" s="237"/>
      <c r="K3" s="238"/>
    </row>
    <row r="4" s="1" customFormat="1" ht="25.5" customHeight="1">
      <c r="B4" s="239"/>
      <c r="C4" s="240" t="s">
        <v>636</v>
      </c>
      <c r="D4" s="240"/>
      <c r="E4" s="240"/>
      <c r="F4" s="240"/>
      <c r="G4" s="240"/>
      <c r="H4" s="240"/>
      <c r="I4" s="240"/>
      <c r="J4" s="240"/>
      <c r="K4" s="241"/>
    </row>
    <row r="5" s="1" customFormat="1" ht="5.25" customHeight="1">
      <c r="B5" s="239"/>
      <c r="C5" s="242"/>
      <c r="D5" s="242"/>
      <c r="E5" s="242"/>
      <c r="F5" s="242"/>
      <c r="G5" s="242"/>
      <c r="H5" s="242"/>
      <c r="I5" s="242"/>
      <c r="J5" s="242"/>
      <c r="K5" s="241"/>
    </row>
    <row r="6" s="1" customFormat="1" ht="15" customHeight="1">
      <c r="B6" s="239"/>
      <c r="C6" s="243" t="s">
        <v>637</v>
      </c>
      <c r="D6" s="243"/>
      <c r="E6" s="243"/>
      <c r="F6" s="243"/>
      <c r="G6" s="243"/>
      <c r="H6" s="243"/>
      <c r="I6" s="243"/>
      <c r="J6" s="243"/>
      <c r="K6" s="241"/>
    </row>
    <row r="7" s="1" customFormat="1" ht="15" customHeight="1">
      <c r="B7" s="244"/>
      <c r="C7" s="243" t="s">
        <v>638</v>
      </c>
      <c r="D7" s="243"/>
      <c r="E7" s="243"/>
      <c r="F7" s="243"/>
      <c r="G7" s="243"/>
      <c r="H7" s="243"/>
      <c r="I7" s="243"/>
      <c r="J7" s="243"/>
      <c r="K7" s="241"/>
    </row>
    <row r="8" s="1" customFormat="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="1" customFormat="1" ht="15" customHeight="1">
      <c r="B9" s="244"/>
      <c r="C9" s="243" t="s">
        <v>639</v>
      </c>
      <c r="D9" s="243"/>
      <c r="E9" s="243"/>
      <c r="F9" s="243"/>
      <c r="G9" s="243"/>
      <c r="H9" s="243"/>
      <c r="I9" s="243"/>
      <c r="J9" s="243"/>
      <c r="K9" s="241"/>
    </row>
    <row r="10" s="1" customFormat="1" ht="15" customHeight="1">
      <c r="B10" s="244"/>
      <c r="C10" s="243"/>
      <c r="D10" s="243" t="s">
        <v>640</v>
      </c>
      <c r="E10" s="243"/>
      <c r="F10" s="243"/>
      <c r="G10" s="243"/>
      <c r="H10" s="243"/>
      <c r="I10" s="243"/>
      <c r="J10" s="243"/>
      <c r="K10" s="241"/>
    </row>
    <row r="11" s="1" customFormat="1" ht="15" customHeight="1">
      <c r="B11" s="244"/>
      <c r="C11" s="245"/>
      <c r="D11" s="243" t="s">
        <v>641</v>
      </c>
      <c r="E11" s="243"/>
      <c r="F11" s="243"/>
      <c r="G11" s="243"/>
      <c r="H11" s="243"/>
      <c r="I11" s="243"/>
      <c r="J11" s="243"/>
      <c r="K11" s="241"/>
    </row>
    <row r="12" s="1" customFormat="1" ht="15" customHeight="1">
      <c r="B12" s="244"/>
      <c r="C12" s="245"/>
      <c r="D12" s="243"/>
      <c r="E12" s="243"/>
      <c r="F12" s="243"/>
      <c r="G12" s="243"/>
      <c r="H12" s="243"/>
      <c r="I12" s="243"/>
      <c r="J12" s="243"/>
      <c r="K12" s="241"/>
    </row>
    <row r="13" s="1" customFormat="1" ht="15" customHeight="1">
      <c r="B13" s="244"/>
      <c r="C13" s="245"/>
      <c r="D13" s="246" t="s">
        <v>642</v>
      </c>
      <c r="E13" s="243"/>
      <c r="F13" s="243"/>
      <c r="G13" s="243"/>
      <c r="H13" s="243"/>
      <c r="I13" s="243"/>
      <c r="J13" s="243"/>
      <c r="K13" s="241"/>
    </row>
    <row r="14" s="1" customFormat="1" ht="12.75" customHeight="1">
      <c r="B14" s="244"/>
      <c r="C14" s="245"/>
      <c r="D14" s="245"/>
      <c r="E14" s="245"/>
      <c r="F14" s="245"/>
      <c r="G14" s="245"/>
      <c r="H14" s="245"/>
      <c r="I14" s="245"/>
      <c r="J14" s="245"/>
      <c r="K14" s="241"/>
    </row>
    <row r="15" s="1" customFormat="1" ht="15" customHeight="1">
      <c r="B15" s="244"/>
      <c r="C15" s="245"/>
      <c r="D15" s="243" t="s">
        <v>643</v>
      </c>
      <c r="E15" s="243"/>
      <c r="F15" s="243"/>
      <c r="G15" s="243"/>
      <c r="H15" s="243"/>
      <c r="I15" s="243"/>
      <c r="J15" s="243"/>
      <c r="K15" s="241"/>
    </row>
    <row r="16" s="1" customFormat="1" ht="15" customHeight="1">
      <c r="B16" s="244"/>
      <c r="C16" s="245"/>
      <c r="D16" s="243" t="s">
        <v>644</v>
      </c>
      <c r="E16" s="243"/>
      <c r="F16" s="243"/>
      <c r="G16" s="243"/>
      <c r="H16" s="243"/>
      <c r="I16" s="243"/>
      <c r="J16" s="243"/>
      <c r="K16" s="241"/>
    </row>
    <row r="17" s="1" customFormat="1" ht="15" customHeight="1">
      <c r="B17" s="244"/>
      <c r="C17" s="245"/>
      <c r="D17" s="243" t="s">
        <v>645</v>
      </c>
      <c r="E17" s="243"/>
      <c r="F17" s="243"/>
      <c r="G17" s="243"/>
      <c r="H17" s="243"/>
      <c r="I17" s="243"/>
      <c r="J17" s="243"/>
      <c r="K17" s="241"/>
    </row>
    <row r="18" s="1" customFormat="1" ht="15" customHeight="1">
      <c r="B18" s="244"/>
      <c r="C18" s="245"/>
      <c r="D18" s="245"/>
      <c r="E18" s="247" t="s">
        <v>79</v>
      </c>
      <c r="F18" s="243" t="s">
        <v>646</v>
      </c>
      <c r="G18" s="243"/>
      <c r="H18" s="243"/>
      <c r="I18" s="243"/>
      <c r="J18" s="243"/>
      <c r="K18" s="241"/>
    </row>
    <row r="19" s="1" customFormat="1" ht="15" customHeight="1">
      <c r="B19" s="244"/>
      <c r="C19" s="245"/>
      <c r="D19" s="245"/>
      <c r="E19" s="247" t="s">
        <v>647</v>
      </c>
      <c r="F19" s="243" t="s">
        <v>648</v>
      </c>
      <c r="G19" s="243"/>
      <c r="H19" s="243"/>
      <c r="I19" s="243"/>
      <c r="J19" s="243"/>
      <c r="K19" s="241"/>
    </row>
    <row r="20" s="1" customFormat="1" ht="15" customHeight="1">
      <c r="B20" s="244"/>
      <c r="C20" s="245"/>
      <c r="D20" s="245"/>
      <c r="E20" s="247" t="s">
        <v>649</v>
      </c>
      <c r="F20" s="243" t="s">
        <v>650</v>
      </c>
      <c r="G20" s="243"/>
      <c r="H20" s="243"/>
      <c r="I20" s="243"/>
      <c r="J20" s="243"/>
      <c r="K20" s="241"/>
    </row>
    <row r="21" s="1" customFormat="1" ht="15" customHeight="1">
      <c r="B21" s="244"/>
      <c r="C21" s="245"/>
      <c r="D21" s="245"/>
      <c r="E21" s="247" t="s">
        <v>651</v>
      </c>
      <c r="F21" s="243" t="s">
        <v>652</v>
      </c>
      <c r="G21" s="243"/>
      <c r="H21" s="243"/>
      <c r="I21" s="243"/>
      <c r="J21" s="243"/>
      <c r="K21" s="241"/>
    </row>
    <row r="22" s="1" customFormat="1" ht="15" customHeight="1">
      <c r="B22" s="244"/>
      <c r="C22" s="245"/>
      <c r="D22" s="245"/>
      <c r="E22" s="247" t="s">
        <v>653</v>
      </c>
      <c r="F22" s="243" t="s">
        <v>654</v>
      </c>
      <c r="G22" s="243"/>
      <c r="H22" s="243"/>
      <c r="I22" s="243"/>
      <c r="J22" s="243"/>
      <c r="K22" s="241"/>
    </row>
    <row r="23" s="1" customFormat="1" ht="15" customHeight="1">
      <c r="B23" s="244"/>
      <c r="C23" s="245"/>
      <c r="D23" s="245"/>
      <c r="E23" s="247" t="s">
        <v>655</v>
      </c>
      <c r="F23" s="243" t="s">
        <v>656</v>
      </c>
      <c r="G23" s="243"/>
      <c r="H23" s="243"/>
      <c r="I23" s="243"/>
      <c r="J23" s="243"/>
      <c r="K23" s="241"/>
    </row>
    <row r="24" s="1" customFormat="1" ht="12.75" customHeight="1">
      <c r="B24" s="244"/>
      <c r="C24" s="245"/>
      <c r="D24" s="245"/>
      <c r="E24" s="245"/>
      <c r="F24" s="245"/>
      <c r="G24" s="245"/>
      <c r="H24" s="245"/>
      <c r="I24" s="245"/>
      <c r="J24" s="245"/>
      <c r="K24" s="241"/>
    </row>
    <row r="25" s="1" customFormat="1" ht="15" customHeight="1">
      <c r="B25" s="244"/>
      <c r="C25" s="243" t="s">
        <v>657</v>
      </c>
      <c r="D25" s="243"/>
      <c r="E25" s="243"/>
      <c r="F25" s="243"/>
      <c r="G25" s="243"/>
      <c r="H25" s="243"/>
      <c r="I25" s="243"/>
      <c r="J25" s="243"/>
      <c r="K25" s="241"/>
    </row>
    <row r="26" s="1" customFormat="1" ht="15" customHeight="1">
      <c r="B26" s="244"/>
      <c r="C26" s="243" t="s">
        <v>658</v>
      </c>
      <c r="D26" s="243"/>
      <c r="E26" s="243"/>
      <c r="F26" s="243"/>
      <c r="G26" s="243"/>
      <c r="H26" s="243"/>
      <c r="I26" s="243"/>
      <c r="J26" s="243"/>
      <c r="K26" s="241"/>
    </row>
    <row r="27" s="1" customFormat="1" ht="15" customHeight="1">
      <c r="B27" s="244"/>
      <c r="C27" s="243"/>
      <c r="D27" s="243" t="s">
        <v>659</v>
      </c>
      <c r="E27" s="243"/>
      <c r="F27" s="243"/>
      <c r="G27" s="243"/>
      <c r="H27" s="243"/>
      <c r="I27" s="243"/>
      <c r="J27" s="243"/>
      <c r="K27" s="241"/>
    </row>
    <row r="28" s="1" customFormat="1" ht="15" customHeight="1">
      <c r="B28" s="244"/>
      <c r="C28" s="245"/>
      <c r="D28" s="243" t="s">
        <v>660</v>
      </c>
      <c r="E28" s="243"/>
      <c r="F28" s="243"/>
      <c r="G28" s="243"/>
      <c r="H28" s="243"/>
      <c r="I28" s="243"/>
      <c r="J28" s="243"/>
      <c r="K28" s="241"/>
    </row>
    <row r="29" s="1" customFormat="1" ht="12.75" customHeight="1">
      <c r="B29" s="244"/>
      <c r="C29" s="245"/>
      <c r="D29" s="245"/>
      <c r="E29" s="245"/>
      <c r="F29" s="245"/>
      <c r="G29" s="245"/>
      <c r="H29" s="245"/>
      <c r="I29" s="245"/>
      <c r="J29" s="245"/>
      <c r="K29" s="241"/>
    </row>
    <row r="30" s="1" customFormat="1" ht="15" customHeight="1">
      <c r="B30" s="244"/>
      <c r="C30" s="245"/>
      <c r="D30" s="243" t="s">
        <v>661</v>
      </c>
      <c r="E30" s="243"/>
      <c r="F30" s="243"/>
      <c r="G30" s="243"/>
      <c r="H30" s="243"/>
      <c r="I30" s="243"/>
      <c r="J30" s="243"/>
      <c r="K30" s="241"/>
    </row>
    <row r="31" s="1" customFormat="1" ht="15" customHeight="1">
      <c r="B31" s="244"/>
      <c r="C31" s="245"/>
      <c r="D31" s="243" t="s">
        <v>662</v>
      </c>
      <c r="E31" s="243"/>
      <c r="F31" s="243"/>
      <c r="G31" s="243"/>
      <c r="H31" s="243"/>
      <c r="I31" s="243"/>
      <c r="J31" s="243"/>
      <c r="K31" s="241"/>
    </row>
    <row r="32" s="1" customFormat="1" ht="12.75" customHeight="1">
      <c r="B32" s="244"/>
      <c r="C32" s="245"/>
      <c r="D32" s="245"/>
      <c r="E32" s="245"/>
      <c r="F32" s="245"/>
      <c r="G32" s="245"/>
      <c r="H32" s="245"/>
      <c r="I32" s="245"/>
      <c r="J32" s="245"/>
      <c r="K32" s="241"/>
    </row>
    <row r="33" s="1" customFormat="1" ht="15" customHeight="1">
      <c r="B33" s="244"/>
      <c r="C33" s="245"/>
      <c r="D33" s="243" t="s">
        <v>663</v>
      </c>
      <c r="E33" s="243"/>
      <c r="F33" s="243"/>
      <c r="G33" s="243"/>
      <c r="H33" s="243"/>
      <c r="I33" s="243"/>
      <c r="J33" s="243"/>
      <c r="K33" s="241"/>
    </row>
    <row r="34" s="1" customFormat="1" ht="15" customHeight="1">
      <c r="B34" s="244"/>
      <c r="C34" s="245"/>
      <c r="D34" s="243" t="s">
        <v>664</v>
      </c>
      <c r="E34" s="243"/>
      <c r="F34" s="243"/>
      <c r="G34" s="243"/>
      <c r="H34" s="243"/>
      <c r="I34" s="243"/>
      <c r="J34" s="243"/>
      <c r="K34" s="241"/>
    </row>
    <row r="35" s="1" customFormat="1" ht="15" customHeight="1">
      <c r="B35" s="244"/>
      <c r="C35" s="245"/>
      <c r="D35" s="243" t="s">
        <v>665</v>
      </c>
      <c r="E35" s="243"/>
      <c r="F35" s="243"/>
      <c r="G35" s="243"/>
      <c r="H35" s="243"/>
      <c r="I35" s="243"/>
      <c r="J35" s="243"/>
      <c r="K35" s="241"/>
    </row>
    <row r="36" s="1" customFormat="1" ht="15" customHeight="1">
      <c r="B36" s="244"/>
      <c r="C36" s="245"/>
      <c r="D36" s="243"/>
      <c r="E36" s="246" t="s">
        <v>96</v>
      </c>
      <c r="F36" s="243"/>
      <c r="G36" s="243" t="s">
        <v>666</v>
      </c>
      <c r="H36" s="243"/>
      <c r="I36" s="243"/>
      <c r="J36" s="243"/>
      <c r="K36" s="241"/>
    </row>
    <row r="37" s="1" customFormat="1" ht="30.75" customHeight="1">
      <c r="B37" s="244"/>
      <c r="C37" s="245"/>
      <c r="D37" s="243"/>
      <c r="E37" s="246" t="s">
        <v>667</v>
      </c>
      <c r="F37" s="243"/>
      <c r="G37" s="243" t="s">
        <v>668</v>
      </c>
      <c r="H37" s="243"/>
      <c r="I37" s="243"/>
      <c r="J37" s="243"/>
      <c r="K37" s="241"/>
    </row>
    <row r="38" s="1" customFormat="1" ht="15" customHeight="1">
      <c r="B38" s="244"/>
      <c r="C38" s="245"/>
      <c r="D38" s="243"/>
      <c r="E38" s="246" t="s">
        <v>53</v>
      </c>
      <c r="F38" s="243"/>
      <c r="G38" s="243" t="s">
        <v>669</v>
      </c>
      <c r="H38" s="243"/>
      <c r="I38" s="243"/>
      <c r="J38" s="243"/>
      <c r="K38" s="241"/>
    </row>
    <row r="39" s="1" customFormat="1" ht="15" customHeight="1">
      <c r="B39" s="244"/>
      <c r="C39" s="245"/>
      <c r="D39" s="243"/>
      <c r="E39" s="246" t="s">
        <v>54</v>
      </c>
      <c r="F39" s="243"/>
      <c r="G39" s="243" t="s">
        <v>670</v>
      </c>
      <c r="H39" s="243"/>
      <c r="I39" s="243"/>
      <c r="J39" s="243"/>
      <c r="K39" s="241"/>
    </row>
    <row r="40" s="1" customFormat="1" ht="15" customHeight="1">
      <c r="B40" s="244"/>
      <c r="C40" s="245"/>
      <c r="D40" s="243"/>
      <c r="E40" s="246" t="s">
        <v>97</v>
      </c>
      <c r="F40" s="243"/>
      <c r="G40" s="243" t="s">
        <v>671</v>
      </c>
      <c r="H40" s="243"/>
      <c r="I40" s="243"/>
      <c r="J40" s="243"/>
      <c r="K40" s="241"/>
    </row>
    <row r="41" s="1" customFormat="1" ht="15" customHeight="1">
      <c r="B41" s="244"/>
      <c r="C41" s="245"/>
      <c r="D41" s="243"/>
      <c r="E41" s="246" t="s">
        <v>98</v>
      </c>
      <c r="F41" s="243"/>
      <c r="G41" s="243" t="s">
        <v>672</v>
      </c>
      <c r="H41" s="243"/>
      <c r="I41" s="243"/>
      <c r="J41" s="243"/>
      <c r="K41" s="241"/>
    </row>
    <row r="42" s="1" customFormat="1" ht="15" customHeight="1">
      <c r="B42" s="244"/>
      <c r="C42" s="245"/>
      <c r="D42" s="243"/>
      <c r="E42" s="246" t="s">
        <v>673</v>
      </c>
      <c r="F42" s="243"/>
      <c r="G42" s="243" t="s">
        <v>674</v>
      </c>
      <c r="H42" s="243"/>
      <c r="I42" s="243"/>
      <c r="J42" s="243"/>
      <c r="K42" s="241"/>
    </row>
    <row r="43" s="1" customFormat="1" ht="15" customHeight="1">
      <c r="B43" s="244"/>
      <c r="C43" s="245"/>
      <c r="D43" s="243"/>
      <c r="E43" s="246"/>
      <c r="F43" s="243"/>
      <c r="G43" s="243" t="s">
        <v>675</v>
      </c>
      <c r="H43" s="243"/>
      <c r="I43" s="243"/>
      <c r="J43" s="243"/>
      <c r="K43" s="241"/>
    </row>
    <row r="44" s="1" customFormat="1" ht="15" customHeight="1">
      <c r="B44" s="244"/>
      <c r="C44" s="245"/>
      <c r="D44" s="243"/>
      <c r="E44" s="246" t="s">
        <v>676</v>
      </c>
      <c r="F44" s="243"/>
      <c r="G44" s="243" t="s">
        <v>677</v>
      </c>
      <c r="H44" s="243"/>
      <c r="I44" s="243"/>
      <c r="J44" s="243"/>
      <c r="K44" s="241"/>
    </row>
    <row r="45" s="1" customFormat="1" ht="15" customHeight="1">
      <c r="B45" s="244"/>
      <c r="C45" s="245"/>
      <c r="D45" s="243"/>
      <c r="E45" s="246" t="s">
        <v>100</v>
      </c>
      <c r="F45" s="243"/>
      <c r="G45" s="243" t="s">
        <v>678</v>
      </c>
      <c r="H45" s="243"/>
      <c r="I45" s="243"/>
      <c r="J45" s="243"/>
      <c r="K45" s="241"/>
    </row>
    <row r="46" s="1" customFormat="1" ht="12.75" customHeight="1">
      <c r="B46" s="244"/>
      <c r="C46" s="245"/>
      <c r="D46" s="243"/>
      <c r="E46" s="243"/>
      <c r="F46" s="243"/>
      <c r="G46" s="243"/>
      <c r="H46" s="243"/>
      <c r="I46" s="243"/>
      <c r="J46" s="243"/>
      <c r="K46" s="241"/>
    </row>
    <row r="47" s="1" customFormat="1" ht="15" customHeight="1">
      <c r="B47" s="244"/>
      <c r="C47" s="245"/>
      <c r="D47" s="243" t="s">
        <v>679</v>
      </c>
      <c r="E47" s="243"/>
      <c r="F47" s="243"/>
      <c r="G47" s="243"/>
      <c r="H47" s="243"/>
      <c r="I47" s="243"/>
      <c r="J47" s="243"/>
      <c r="K47" s="241"/>
    </row>
    <row r="48" s="1" customFormat="1" ht="15" customHeight="1">
      <c r="B48" s="244"/>
      <c r="C48" s="245"/>
      <c r="D48" s="245"/>
      <c r="E48" s="243" t="s">
        <v>680</v>
      </c>
      <c r="F48" s="243"/>
      <c r="G48" s="243"/>
      <c r="H48" s="243"/>
      <c r="I48" s="243"/>
      <c r="J48" s="243"/>
      <c r="K48" s="241"/>
    </row>
    <row r="49" s="1" customFormat="1" ht="15" customHeight="1">
      <c r="B49" s="244"/>
      <c r="C49" s="245"/>
      <c r="D49" s="245"/>
      <c r="E49" s="243" t="s">
        <v>681</v>
      </c>
      <c r="F49" s="243"/>
      <c r="G49" s="243"/>
      <c r="H49" s="243"/>
      <c r="I49" s="243"/>
      <c r="J49" s="243"/>
      <c r="K49" s="241"/>
    </row>
    <row r="50" s="1" customFormat="1" ht="15" customHeight="1">
      <c r="B50" s="244"/>
      <c r="C50" s="245"/>
      <c r="D50" s="245"/>
      <c r="E50" s="243" t="s">
        <v>682</v>
      </c>
      <c r="F50" s="243"/>
      <c r="G50" s="243"/>
      <c r="H50" s="243"/>
      <c r="I50" s="243"/>
      <c r="J50" s="243"/>
      <c r="K50" s="241"/>
    </row>
    <row r="51" s="1" customFormat="1" ht="15" customHeight="1">
      <c r="B51" s="244"/>
      <c r="C51" s="245"/>
      <c r="D51" s="243" t="s">
        <v>683</v>
      </c>
      <c r="E51" s="243"/>
      <c r="F51" s="243"/>
      <c r="G51" s="243"/>
      <c r="H51" s="243"/>
      <c r="I51" s="243"/>
      <c r="J51" s="243"/>
      <c r="K51" s="241"/>
    </row>
    <row r="52" s="1" customFormat="1" ht="25.5" customHeight="1">
      <c r="B52" s="239"/>
      <c r="C52" s="240" t="s">
        <v>684</v>
      </c>
      <c r="D52" s="240"/>
      <c r="E52" s="240"/>
      <c r="F52" s="240"/>
      <c r="G52" s="240"/>
      <c r="H52" s="240"/>
      <c r="I52" s="240"/>
      <c r="J52" s="240"/>
      <c r="K52" s="241"/>
    </row>
    <row r="53" s="1" customFormat="1" ht="5.25" customHeight="1">
      <c r="B53" s="239"/>
      <c r="C53" s="242"/>
      <c r="D53" s="242"/>
      <c r="E53" s="242"/>
      <c r="F53" s="242"/>
      <c r="G53" s="242"/>
      <c r="H53" s="242"/>
      <c r="I53" s="242"/>
      <c r="J53" s="242"/>
      <c r="K53" s="241"/>
    </row>
    <row r="54" s="1" customFormat="1" ht="15" customHeight="1">
      <c r="B54" s="239"/>
      <c r="C54" s="243" t="s">
        <v>685</v>
      </c>
      <c r="D54" s="243"/>
      <c r="E54" s="243"/>
      <c r="F54" s="243"/>
      <c r="G54" s="243"/>
      <c r="H54" s="243"/>
      <c r="I54" s="243"/>
      <c r="J54" s="243"/>
      <c r="K54" s="241"/>
    </row>
    <row r="55" s="1" customFormat="1" ht="15" customHeight="1">
      <c r="B55" s="239"/>
      <c r="C55" s="243" t="s">
        <v>686</v>
      </c>
      <c r="D55" s="243"/>
      <c r="E55" s="243"/>
      <c r="F55" s="243"/>
      <c r="G55" s="243"/>
      <c r="H55" s="243"/>
      <c r="I55" s="243"/>
      <c r="J55" s="243"/>
      <c r="K55" s="241"/>
    </row>
    <row r="56" s="1" customFormat="1" ht="12.75" customHeight="1">
      <c r="B56" s="239"/>
      <c r="C56" s="243"/>
      <c r="D56" s="243"/>
      <c r="E56" s="243"/>
      <c r="F56" s="243"/>
      <c r="G56" s="243"/>
      <c r="H56" s="243"/>
      <c r="I56" s="243"/>
      <c r="J56" s="243"/>
      <c r="K56" s="241"/>
    </row>
    <row r="57" s="1" customFormat="1" ht="15" customHeight="1">
      <c r="B57" s="239"/>
      <c r="C57" s="243" t="s">
        <v>687</v>
      </c>
      <c r="D57" s="243"/>
      <c r="E57" s="243"/>
      <c r="F57" s="243"/>
      <c r="G57" s="243"/>
      <c r="H57" s="243"/>
      <c r="I57" s="243"/>
      <c r="J57" s="243"/>
      <c r="K57" s="241"/>
    </row>
    <row r="58" s="1" customFormat="1" ht="15" customHeight="1">
      <c r="B58" s="239"/>
      <c r="C58" s="245"/>
      <c r="D58" s="243" t="s">
        <v>688</v>
      </c>
      <c r="E58" s="243"/>
      <c r="F58" s="243"/>
      <c r="G58" s="243"/>
      <c r="H58" s="243"/>
      <c r="I58" s="243"/>
      <c r="J58" s="243"/>
      <c r="K58" s="241"/>
    </row>
    <row r="59" s="1" customFormat="1" ht="15" customHeight="1">
      <c r="B59" s="239"/>
      <c r="C59" s="245"/>
      <c r="D59" s="243" t="s">
        <v>689</v>
      </c>
      <c r="E59" s="243"/>
      <c r="F59" s="243"/>
      <c r="G59" s="243"/>
      <c r="H59" s="243"/>
      <c r="I59" s="243"/>
      <c r="J59" s="243"/>
      <c r="K59" s="241"/>
    </row>
    <row r="60" s="1" customFormat="1" ht="15" customHeight="1">
      <c r="B60" s="239"/>
      <c r="C60" s="245"/>
      <c r="D60" s="243" t="s">
        <v>690</v>
      </c>
      <c r="E60" s="243"/>
      <c r="F60" s="243"/>
      <c r="G60" s="243"/>
      <c r="H60" s="243"/>
      <c r="I60" s="243"/>
      <c r="J60" s="243"/>
      <c r="K60" s="241"/>
    </row>
    <row r="61" s="1" customFormat="1" ht="15" customHeight="1">
      <c r="B61" s="239"/>
      <c r="C61" s="245"/>
      <c r="D61" s="243" t="s">
        <v>691</v>
      </c>
      <c r="E61" s="243"/>
      <c r="F61" s="243"/>
      <c r="G61" s="243"/>
      <c r="H61" s="243"/>
      <c r="I61" s="243"/>
      <c r="J61" s="243"/>
      <c r="K61" s="241"/>
    </row>
    <row r="62" s="1" customFormat="1" ht="15" customHeight="1">
      <c r="B62" s="239"/>
      <c r="C62" s="245"/>
      <c r="D62" s="248" t="s">
        <v>692</v>
      </c>
      <c r="E62" s="248"/>
      <c r="F62" s="248"/>
      <c r="G62" s="248"/>
      <c r="H62" s="248"/>
      <c r="I62" s="248"/>
      <c r="J62" s="248"/>
      <c r="K62" s="241"/>
    </row>
    <row r="63" s="1" customFormat="1" ht="15" customHeight="1">
      <c r="B63" s="239"/>
      <c r="C63" s="245"/>
      <c r="D63" s="243" t="s">
        <v>693</v>
      </c>
      <c r="E63" s="243"/>
      <c r="F63" s="243"/>
      <c r="G63" s="243"/>
      <c r="H63" s="243"/>
      <c r="I63" s="243"/>
      <c r="J63" s="243"/>
      <c r="K63" s="241"/>
    </row>
    <row r="64" s="1" customFormat="1" ht="12.75" customHeight="1">
      <c r="B64" s="239"/>
      <c r="C64" s="245"/>
      <c r="D64" s="245"/>
      <c r="E64" s="249"/>
      <c r="F64" s="245"/>
      <c r="G64" s="245"/>
      <c r="H64" s="245"/>
      <c r="I64" s="245"/>
      <c r="J64" s="245"/>
      <c r="K64" s="241"/>
    </row>
    <row r="65" s="1" customFormat="1" ht="15" customHeight="1">
      <c r="B65" s="239"/>
      <c r="C65" s="245"/>
      <c r="D65" s="243" t="s">
        <v>694</v>
      </c>
      <c r="E65" s="243"/>
      <c r="F65" s="243"/>
      <c r="G65" s="243"/>
      <c r="H65" s="243"/>
      <c r="I65" s="243"/>
      <c r="J65" s="243"/>
      <c r="K65" s="241"/>
    </row>
    <row r="66" s="1" customFormat="1" ht="15" customHeight="1">
      <c r="B66" s="239"/>
      <c r="C66" s="245"/>
      <c r="D66" s="248" t="s">
        <v>695</v>
      </c>
      <c r="E66" s="248"/>
      <c r="F66" s="248"/>
      <c r="G66" s="248"/>
      <c r="H66" s="248"/>
      <c r="I66" s="248"/>
      <c r="J66" s="248"/>
      <c r="K66" s="241"/>
    </row>
    <row r="67" s="1" customFormat="1" ht="15" customHeight="1">
      <c r="B67" s="239"/>
      <c r="C67" s="245"/>
      <c r="D67" s="243" t="s">
        <v>696</v>
      </c>
      <c r="E67" s="243"/>
      <c r="F67" s="243"/>
      <c r="G67" s="243"/>
      <c r="H67" s="243"/>
      <c r="I67" s="243"/>
      <c r="J67" s="243"/>
      <c r="K67" s="241"/>
    </row>
    <row r="68" s="1" customFormat="1" ht="15" customHeight="1">
      <c r="B68" s="239"/>
      <c r="C68" s="245"/>
      <c r="D68" s="243" t="s">
        <v>697</v>
      </c>
      <c r="E68" s="243"/>
      <c r="F68" s="243"/>
      <c r="G68" s="243"/>
      <c r="H68" s="243"/>
      <c r="I68" s="243"/>
      <c r="J68" s="243"/>
      <c r="K68" s="241"/>
    </row>
    <row r="69" s="1" customFormat="1" ht="15" customHeight="1">
      <c r="B69" s="239"/>
      <c r="C69" s="245"/>
      <c r="D69" s="243" t="s">
        <v>698</v>
      </c>
      <c r="E69" s="243"/>
      <c r="F69" s="243"/>
      <c r="G69" s="243"/>
      <c r="H69" s="243"/>
      <c r="I69" s="243"/>
      <c r="J69" s="243"/>
      <c r="K69" s="241"/>
    </row>
    <row r="70" s="1" customFormat="1" ht="15" customHeight="1">
      <c r="B70" s="239"/>
      <c r="C70" s="245"/>
      <c r="D70" s="243" t="s">
        <v>699</v>
      </c>
      <c r="E70" s="243"/>
      <c r="F70" s="243"/>
      <c r="G70" s="243"/>
      <c r="H70" s="243"/>
      <c r="I70" s="243"/>
      <c r="J70" s="243"/>
      <c r="K70" s="241"/>
    </row>
    <row r="71" s="1" customFormat="1" ht="12.75" customHeight="1">
      <c r="B71" s="250"/>
      <c r="C71" s="251"/>
      <c r="D71" s="251"/>
      <c r="E71" s="251"/>
      <c r="F71" s="251"/>
      <c r="G71" s="251"/>
      <c r="H71" s="251"/>
      <c r="I71" s="251"/>
      <c r="J71" s="251"/>
      <c r="K71" s="252"/>
    </row>
    <row r="72" s="1" customFormat="1" ht="18.75" customHeight="1">
      <c r="B72" s="253"/>
      <c r="C72" s="253"/>
      <c r="D72" s="253"/>
      <c r="E72" s="253"/>
      <c r="F72" s="253"/>
      <c r="G72" s="253"/>
      <c r="H72" s="253"/>
      <c r="I72" s="253"/>
      <c r="J72" s="253"/>
      <c r="K72" s="254"/>
    </row>
    <row r="73" s="1" customFormat="1" ht="18.75" customHeight="1">
      <c r="B73" s="254"/>
      <c r="C73" s="254"/>
      <c r="D73" s="254"/>
      <c r="E73" s="254"/>
      <c r="F73" s="254"/>
      <c r="G73" s="254"/>
      <c r="H73" s="254"/>
      <c r="I73" s="254"/>
      <c r="J73" s="254"/>
      <c r="K73" s="254"/>
    </row>
    <row r="74" s="1" customFormat="1" ht="7.5" customHeight="1">
      <c r="B74" s="255"/>
      <c r="C74" s="256"/>
      <c r="D74" s="256"/>
      <c r="E74" s="256"/>
      <c r="F74" s="256"/>
      <c r="G74" s="256"/>
      <c r="H74" s="256"/>
      <c r="I74" s="256"/>
      <c r="J74" s="256"/>
      <c r="K74" s="257"/>
    </row>
    <row r="75" s="1" customFormat="1" ht="45" customHeight="1">
      <c r="B75" s="258"/>
      <c r="C75" s="259" t="s">
        <v>700</v>
      </c>
      <c r="D75" s="259"/>
      <c r="E75" s="259"/>
      <c r="F75" s="259"/>
      <c r="G75" s="259"/>
      <c r="H75" s="259"/>
      <c r="I75" s="259"/>
      <c r="J75" s="259"/>
      <c r="K75" s="260"/>
    </row>
    <row r="76" s="1" customFormat="1" ht="17.25" customHeight="1">
      <c r="B76" s="258"/>
      <c r="C76" s="261" t="s">
        <v>701</v>
      </c>
      <c r="D76" s="261"/>
      <c r="E76" s="261"/>
      <c r="F76" s="261" t="s">
        <v>702</v>
      </c>
      <c r="G76" s="262"/>
      <c r="H76" s="261" t="s">
        <v>54</v>
      </c>
      <c r="I76" s="261" t="s">
        <v>57</v>
      </c>
      <c r="J76" s="261" t="s">
        <v>703</v>
      </c>
      <c r="K76" s="260"/>
    </row>
    <row r="77" s="1" customFormat="1" ht="17.25" customHeight="1">
      <c r="B77" s="258"/>
      <c r="C77" s="263" t="s">
        <v>704</v>
      </c>
      <c r="D77" s="263"/>
      <c r="E77" s="263"/>
      <c r="F77" s="264" t="s">
        <v>705</v>
      </c>
      <c r="G77" s="265"/>
      <c r="H77" s="263"/>
      <c r="I77" s="263"/>
      <c r="J77" s="263" t="s">
        <v>706</v>
      </c>
      <c r="K77" s="260"/>
    </row>
    <row r="78" s="1" customFormat="1" ht="5.25" customHeight="1">
      <c r="B78" s="258"/>
      <c r="C78" s="266"/>
      <c r="D78" s="266"/>
      <c r="E78" s="266"/>
      <c r="F78" s="266"/>
      <c r="G78" s="267"/>
      <c r="H78" s="266"/>
      <c r="I78" s="266"/>
      <c r="J78" s="266"/>
      <c r="K78" s="260"/>
    </row>
    <row r="79" s="1" customFormat="1" ht="15" customHeight="1">
      <c r="B79" s="258"/>
      <c r="C79" s="246" t="s">
        <v>53</v>
      </c>
      <c r="D79" s="268"/>
      <c r="E79" s="268"/>
      <c r="F79" s="269" t="s">
        <v>707</v>
      </c>
      <c r="G79" s="270"/>
      <c r="H79" s="246" t="s">
        <v>708</v>
      </c>
      <c r="I79" s="246" t="s">
        <v>709</v>
      </c>
      <c r="J79" s="246">
        <v>20</v>
      </c>
      <c r="K79" s="260"/>
    </row>
    <row r="80" s="1" customFormat="1" ht="15" customHeight="1">
      <c r="B80" s="258"/>
      <c r="C80" s="246" t="s">
        <v>710</v>
      </c>
      <c r="D80" s="246"/>
      <c r="E80" s="246"/>
      <c r="F80" s="269" t="s">
        <v>707</v>
      </c>
      <c r="G80" s="270"/>
      <c r="H80" s="246" t="s">
        <v>711</v>
      </c>
      <c r="I80" s="246" t="s">
        <v>709</v>
      </c>
      <c r="J80" s="246">
        <v>120</v>
      </c>
      <c r="K80" s="260"/>
    </row>
    <row r="81" s="1" customFormat="1" ht="15" customHeight="1">
      <c r="B81" s="271"/>
      <c r="C81" s="246" t="s">
        <v>712</v>
      </c>
      <c r="D81" s="246"/>
      <c r="E81" s="246"/>
      <c r="F81" s="269" t="s">
        <v>713</v>
      </c>
      <c r="G81" s="270"/>
      <c r="H81" s="246" t="s">
        <v>714</v>
      </c>
      <c r="I81" s="246" t="s">
        <v>709</v>
      </c>
      <c r="J81" s="246">
        <v>50</v>
      </c>
      <c r="K81" s="260"/>
    </row>
    <row r="82" s="1" customFormat="1" ht="15" customHeight="1">
      <c r="B82" s="271"/>
      <c r="C82" s="246" t="s">
        <v>715</v>
      </c>
      <c r="D82" s="246"/>
      <c r="E82" s="246"/>
      <c r="F82" s="269" t="s">
        <v>707</v>
      </c>
      <c r="G82" s="270"/>
      <c r="H82" s="246" t="s">
        <v>716</v>
      </c>
      <c r="I82" s="246" t="s">
        <v>717</v>
      </c>
      <c r="J82" s="246"/>
      <c r="K82" s="260"/>
    </row>
    <row r="83" s="1" customFormat="1" ht="15" customHeight="1">
      <c r="B83" s="271"/>
      <c r="C83" s="272" t="s">
        <v>718</v>
      </c>
      <c r="D83" s="272"/>
      <c r="E83" s="272"/>
      <c r="F83" s="273" t="s">
        <v>713</v>
      </c>
      <c r="G83" s="272"/>
      <c r="H83" s="272" t="s">
        <v>719</v>
      </c>
      <c r="I83" s="272" t="s">
        <v>709</v>
      </c>
      <c r="J83" s="272">
        <v>15</v>
      </c>
      <c r="K83" s="260"/>
    </row>
    <row r="84" s="1" customFormat="1" ht="15" customHeight="1">
      <c r="B84" s="271"/>
      <c r="C84" s="272" t="s">
        <v>720</v>
      </c>
      <c r="D84" s="272"/>
      <c r="E84" s="272"/>
      <c r="F84" s="273" t="s">
        <v>713</v>
      </c>
      <c r="G84" s="272"/>
      <c r="H84" s="272" t="s">
        <v>721</v>
      </c>
      <c r="I84" s="272" t="s">
        <v>709</v>
      </c>
      <c r="J84" s="272">
        <v>15</v>
      </c>
      <c r="K84" s="260"/>
    </row>
    <row r="85" s="1" customFormat="1" ht="15" customHeight="1">
      <c r="B85" s="271"/>
      <c r="C85" s="272" t="s">
        <v>722</v>
      </c>
      <c r="D85" s="272"/>
      <c r="E85" s="272"/>
      <c r="F85" s="273" t="s">
        <v>713</v>
      </c>
      <c r="G85" s="272"/>
      <c r="H85" s="272" t="s">
        <v>723</v>
      </c>
      <c r="I85" s="272" t="s">
        <v>709</v>
      </c>
      <c r="J85" s="272">
        <v>20</v>
      </c>
      <c r="K85" s="260"/>
    </row>
    <row r="86" s="1" customFormat="1" ht="15" customHeight="1">
      <c r="B86" s="271"/>
      <c r="C86" s="272" t="s">
        <v>724</v>
      </c>
      <c r="D86" s="272"/>
      <c r="E86" s="272"/>
      <c r="F86" s="273" t="s">
        <v>713</v>
      </c>
      <c r="G86" s="272"/>
      <c r="H86" s="272" t="s">
        <v>725</v>
      </c>
      <c r="I86" s="272" t="s">
        <v>709</v>
      </c>
      <c r="J86" s="272">
        <v>20</v>
      </c>
      <c r="K86" s="260"/>
    </row>
    <row r="87" s="1" customFormat="1" ht="15" customHeight="1">
      <c r="B87" s="271"/>
      <c r="C87" s="246" t="s">
        <v>726</v>
      </c>
      <c r="D87" s="246"/>
      <c r="E87" s="246"/>
      <c r="F87" s="269" t="s">
        <v>713</v>
      </c>
      <c r="G87" s="270"/>
      <c r="H87" s="246" t="s">
        <v>727</v>
      </c>
      <c r="I87" s="246" t="s">
        <v>709</v>
      </c>
      <c r="J87" s="246">
        <v>50</v>
      </c>
      <c r="K87" s="260"/>
    </row>
    <row r="88" s="1" customFormat="1" ht="15" customHeight="1">
      <c r="B88" s="271"/>
      <c r="C88" s="246" t="s">
        <v>728</v>
      </c>
      <c r="D88" s="246"/>
      <c r="E88" s="246"/>
      <c r="F88" s="269" t="s">
        <v>713</v>
      </c>
      <c r="G88" s="270"/>
      <c r="H88" s="246" t="s">
        <v>729</v>
      </c>
      <c r="I88" s="246" t="s">
        <v>709</v>
      </c>
      <c r="J88" s="246">
        <v>20</v>
      </c>
      <c r="K88" s="260"/>
    </row>
    <row r="89" s="1" customFormat="1" ht="15" customHeight="1">
      <c r="B89" s="271"/>
      <c r="C89" s="246" t="s">
        <v>730</v>
      </c>
      <c r="D89" s="246"/>
      <c r="E89" s="246"/>
      <c r="F89" s="269" t="s">
        <v>713</v>
      </c>
      <c r="G89" s="270"/>
      <c r="H89" s="246" t="s">
        <v>731</v>
      </c>
      <c r="I89" s="246" t="s">
        <v>709</v>
      </c>
      <c r="J89" s="246">
        <v>20</v>
      </c>
      <c r="K89" s="260"/>
    </row>
    <row r="90" s="1" customFormat="1" ht="15" customHeight="1">
      <c r="B90" s="271"/>
      <c r="C90" s="246" t="s">
        <v>732</v>
      </c>
      <c r="D90" s="246"/>
      <c r="E90" s="246"/>
      <c r="F90" s="269" t="s">
        <v>713</v>
      </c>
      <c r="G90" s="270"/>
      <c r="H90" s="246" t="s">
        <v>733</v>
      </c>
      <c r="I90" s="246" t="s">
        <v>709</v>
      </c>
      <c r="J90" s="246">
        <v>50</v>
      </c>
      <c r="K90" s="260"/>
    </row>
    <row r="91" s="1" customFormat="1" ht="15" customHeight="1">
      <c r="B91" s="271"/>
      <c r="C91" s="246" t="s">
        <v>734</v>
      </c>
      <c r="D91" s="246"/>
      <c r="E91" s="246"/>
      <c r="F91" s="269" t="s">
        <v>713</v>
      </c>
      <c r="G91" s="270"/>
      <c r="H91" s="246" t="s">
        <v>734</v>
      </c>
      <c r="I91" s="246" t="s">
        <v>709</v>
      </c>
      <c r="J91" s="246">
        <v>50</v>
      </c>
      <c r="K91" s="260"/>
    </row>
    <row r="92" s="1" customFormat="1" ht="15" customHeight="1">
      <c r="B92" s="271"/>
      <c r="C92" s="246" t="s">
        <v>735</v>
      </c>
      <c r="D92" s="246"/>
      <c r="E92" s="246"/>
      <c r="F92" s="269" t="s">
        <v>713</v>
      </c>
      <c r="G92" s="270"/>
      <c r="H92" s="246" t="s">
        <v>736</v>
      </c>
      <c r="I92" s="246" t="s">
        <v>709</v>
      </c>
      <c r="J92" s="246">
        <v>255</v>
      </c>
      <c r="K92" s="260"/>
    </row>
    <row r="93" s="1" customFormat="1" ht="15" customHeight="1">
      <c r="B93" s="271"/>
      <c r="C93" s="246" t="s">
        <v>737</v>
      </c>
      <c r="D93" s="246"/>
      <c r="E93" s="246"/>
      <c r="F93" s="269" t="s">
        <v>707</v>
      </c>
      <c r="G93" s="270"/>
      <c r="H93" s="246" t="s">
        <v>738</v>
      </c>
      <c r="I93" s="246" t="s">
        <v>739</v>
      </c>
      <c r="J93" s="246"/>
      <c r="K93" s="260"/>
    </row>
    <row r="94" s="1" customFormat="1" ht="15" customHeight="1">
      <c r="B94" s="271"/>
      <c r="C94" s="246" t="s">
        <v>740</v>
      </c>
      <c r="D94" s="246"/>
      <c r="E94" s="246"/>
      <c r="F94" s="269" t="s">
        <v>707</v>
      </c>
      <c r="G94" s="270"/>
      <c r="H94" s="246" t="s">
        <v>741</v>
      </c>
      <c r="I94" s="246" t="s">
        <v>742</v>
      </c>
      <c r="J94" s="246"/>
      <c r="K94" s="260"/>
    </row>
    <row r="95" s="1" customFormat="1" ht="15" customHeight="1">
      <c r="B95" s="271"/>
      <c r="C95" s="246" t="s">
        <v>743</v>
      </c>
      <c r="D95" s="246"/>
      <c r="E95" s="246"/>
      <c r="F95" s="269" t="s">
        <v>707</v>
      </c>
      <c r="G95" s="270"/>
      <c r="H95" s="246" t="s">
        <v>743</v>
      </c>
      <c r="I95" s="246" t="s">
        <v>742</v>
      </c>
      <c r="J95" s="246"/>
      <c r="K95" s="260"/>
    </row>
    <row r="96" s="1" customFormat="1" ht="15" customHeight="1">
      <c r="B96" s="271"/>
      <c r="C96" s="246" t="s">
        <v>38</v>
      </c>
      <c r="D96" s="246"/>
      <c r="E96" s="246"/>
      <c r="F96" s="269" t="s">
        <v>707</v>
      </c>
      <c r="G96" s="270"/>
      <c r="H96" s="246" t="s">
        <v>744</v>
      </c>
      <c r="I96" s="246" t="s">
        <v>742</v>
      </c>
      <c r="J96" s="246"/>
      <c r="K96" s="260"/>
    </row>
    <row r="97" s="1" customFormat="1" ht="15" customHeight="1">
      <c r="B97" s="271"/>
      <c r="C97" s="246" t="s">
        <v>48</v>
      </c>
      <c r="D97" s="246"/>
      <c r="E97" s="246"/>
      <c r="F97" s="269" t="s">
        <v>707</v>
      </c>
      <c r="G97" s="270"/>
      <c r="H97" s="246" t="s">
        <v>745</v>
      </c>
      <c r="I97" s="246" t="s">
        <v>742</v>
      </c>
      <c r="J97" s="246"/>
      <c r="K97" s="260"/>
    </row>
    <row r="98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="1" customFormat="1" ht="18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</row>
    <row r="101" s="1" customFormat="1" ht="7.5" customHeight="1">
      <c r="B101" s="255"/>
      <c r="C101" s="256"/>
      <c r="D101" s="256"/>
      <c r="E101" s="256"/>
      <c r="F101" s="256"/>
      <c r="G101" s="256"/>
      <c r="H101" s="256"/>
      <c r="I101" s="256"/>
      <c r="J101" s="256"/>
      <c r="K101" s="257"/>
    </row>
    <row r="102" s="1" customFormat="1" ht="45" customHeight="1">
      <c r="B102" s="258"/>
      <c r="C102" s="259" t="s">
        <v>746</v>
      </c>
      <c r="D102" s="259"/>
      <c r="E102" s="259"/>
      <c r="F102" s="259"/>
      <c r="G102" s="259"/>
      <c r="H102" s="259"/>
      <c r="I102" s="259"/>
      <c r="J102" s="259"/>
      <c r="K102" s="260"/>
    </row>
    <row r="103" s="1" customFormat="1" ht="17.25" customHeight="1">
      <c r="B103" s="258"/>
      <c r="C103" s="261" t="s">
        <v>701</v>
      </c>
      <c r="D103" s="261"/>
      <c r="E103" s="261"/>
      <c r="F103" s="261" t="s">
        <v>702</v>
      </c>
      <c r="G103" s="262"/>
      <c r="H103" s="261" t="s">
        <v>54</v>
      </c>
      <c r="I103" s="261" t="s">
        <v>57</v>
      </c>
      <c r="J103" s="261" t="s">
        <v>703</v>
      </c>
      <c r="K103" s="260"/>
    </row>
    <row r="104" s="1" customFormat="1" ht="17.25" customHeight="1">
      <c r="B104" s="258"/>
      <c r="C104" s="263" t="s">
        <v>704</v>
      </c>
      <c r="D104" s="263"/>
      <c r="E104" s="263"/>
      <c r="F104" s="264" t="s">
        <v>705</v>
      </c>
      <c r="G104" s="265"/>
      <c r="H104" s="263"/>
      <c r="I104" s="263"/>
      <c r="J104" s="263" t="s">
        <v>706</v>
      </c>
      <c r="K104" s="260"/>
    </row>
    <row r="105" s="1" customFormat="1" ht="5.25" customHeight="1">
      <c r="B105" s="258"/>
      <c r="C105" s="261"/>
      <c r="D105" s="261"/>
      <c r="E105" s="261"/>
      <c r="F105" s="261"/>
      <c r="G105" s="279"/>
      <c r="H105" s="261"/>
      <c r="I105" s="261"/>
      <c r="J105" s="261"/>
      <c r="K105" s="260"/>
    </row>
    <row r="106" s="1" customFormat="1" ht="15" customHeight="1">
      <c r="B106" s="258"/>
      <c r="C106" s="246" t="s">
        <v>53</v>
      </c>
      <c r="D106" s="268"/>
      <c r="E106" s="268"/>
      <c r="F106" s="269" t="s">
        <v>707</v>
      </c>
      <c r="G106" s="246"/>
      <c r="H106" s="246" t="s">
        <v>747</v>
      </c>
      <c r="I106" s="246" t="s">
        <v>709</v>
      </c>
      <c r="J106" s="246">
        <v>20</v>
      </c>
      <c r="K106" s="260"/>
    </row>
    <row r="107" s="1" customFormat="1" ht="15" customHeight="1">
      <c r="B107" s="258"/>
      <c r="C107" s="246" t="s">
        <v>710</v>
      </c>
      <c r="D107" s="246"/>
      <c r="E107" s="246"/>
      <c r="F107" s="269" t="s">
        <v>707</v>
      </c>
      <c r="G107" s="246"/>
      <c r="H107" s="246" t="s">
        <v>747</v>
      </c>
      <c r="I107" s="246" t="s">
        <v>709</v>
      </c>
      <c r="J107" s="246">
        <v>120</v>
      </c>
      <c r="K107" s="260"/>
    </row>
    <row r="108" s="1" customFormat="1" ht="15" customHeight="1">
      <c r="B108" s="271"/>
      <c r="C108" s="246" t="s">
        <v>712</v>
      </c>
      <c r="D108" s="246"/>
      <c r="E108" s="246"/>
      <c r="F108" s="269" t="s">
        <v>713</v>
      </c>
      <c r="G108" s="246"/>
      <c r="H108" s="246" t="s">
        <v>747</v>
      </c>
      <c r="I108" s="246" t="s">
        <v>709</v>
      </c>
      <c r="J108" s="246">
        <v>50</v>
      </c>
      <c r="K108" s="260"/>
    </row>
    <row r="109" s="1" customFormat="1" ht="15" customHeight="1">
      <c r="B109" s="271"/>
      <c r="C109" s="246" t="s">
        <v>715</v>
      </c>
      <c r="D109" s="246"/>
      <c r="E109" s="246"/>
      <c r="F109" s="269" t="s">
        <v>707</v>
      </c>
      <c r="G109" s="246"/>
      <c r="H109" s="246" t="s">
        <v>747</v>
      </c>
      <c r="I109" s="246" t="s">
        <v>717</v>
      </c>
      <c r="J109" s="246"/>
      <c r="K109" s="260"/>
    </row>
    <row r="110" s="1" customFormat="1" ht="15" customHeight="1">
      <c r="B110" s="271"/>
      <c r="C110" s="246" t="s">
        <v>726</v>
      </c>
      <c r="D110" s="246"/>
      <c r="E110" s="246"/>
      <c r="F110" s="269" t="s">
        <v>713</v>
      </c>
      <c r="G110" s="246"/>
      <c r="H110" s="246" t="s">
        <v>747</v>
      </c>
      <c r="I110" s="246" t="s">
        <v>709</v>
      </c>
      <c r="J110" s="246">
        <v>50</v>
      </c>
      <c r="K110" s="260"/>
    </row>
    <row r="111" s="1" customFormat="1" ht="15" customHeight="1">
      <c r="B111" s="271"/>
      <c r="C111" s="246" t="s">
        <v>734</v>
      </c>
      <c r="D111" s="246"/>
      <c r="E111" s="246"/>
      <c r="F111" s="269" t="s">
        <v>713</v>
      </c>
      <c r="G111" s="246"/>
      <c r="H111" s="246" t="s">
        <v>747</v>
      </c>
      <c r="I111" s="246" t="s">
        <v>709</v>
      </c>
      <c r="J111" s="246">
        <v>50</v>
      </c>
      <c r="K111" s="260"/>
    </row>
    <row r="112" s="1" customFormat="1" ht="15" customHeight="1">
      <c r="B112" s="271"/>
      <c r="C112" s="246" t="s">
        <v>732</v>
      </c>
      <c r="D112" s="246"/>
      <c r="E112" s="246"/>
      <c r="F112" s="269" t="s">
        <v>713</v>
      </c>
      <c r="G112" s="246"/>
      <c r="H112" s="246" t="s">
        <v>747</v>
      </c>
      <c r="I112" s="246" t="s">
        <v>709</v>
      </c>
      <c r="J112" s="246">
        <v>50</v>
      </c>
      <c r="K112" s="260"/>
    </row>
    <row r="113" s="1" customFormat="1" ht="15" customHeight="1">
      <c r="B113" s="271"/>
      <c r="C113" s="246" t="s">
        <v>53</v>
      </c>
      <c r="D113" s="246"/>
      <c r="E113" s="246"/>
      <c r="F113" s="269" t="s">
        <v>707</v>
      </c>
      <c r="G113" s="246"/>
      <c r="H113" s="246" t="s">
        <v>748</v>
      </c>
      <c r="I113" s="246" t="s">
        <v>709</v>
      </c>
      <c r="J113" s="246">
        <v>20</v>
      </c>
      <c r="K113" s="260"/>
    </row>
    <row r="114" s="1" customFormat="1" ht="15" customHeight="1">
      <c r="B114" s="271"/>
      <c r="C114" s="246" t="s">
        <v>749</v>
      </c>
      <c r="D114" s="246"/>
      <c r="E114" s="246"/>
      <c r="F114" s="269" t="s">
        <v>707</v>
      </c>
      <c r="G114" s="246"/>
      <c r="H114" s="246" t="s">
        <v>750</v>
      </c>
      <c r="I114" s="246" t="s">
        <v>709</v>
      </c>
      <c r="J114" s="246">
        <v>120</v>
      </c>
      <c r="K114" s="260"/>
    </row>
    <row r="115" s="1" customFormat="1" ht="15" customHeight="1">
      <c r="B115" s="271"/>
      <c r="C115" s="246" t="s">
        <v>38</v>
      </c>
      <c r="D115" s="246"/>
      <c r="E115" s="246"/>
      <c r="F115" s="269" t="s">
        <v>707</v>
      </c>
      <c r="G115" s="246"/>
      <c r="H115" s="246" t="s">
        <v>751</v>
      </c>
      <c r="I115" s="246" t="s">
        <v>742</v>
      </c>
      <c r="J115" s="246"/>
      <c r="K115" s="260"/>
    </row>
    <row r="116" s="1" customFormat="1" ht="15" customHeight="1">
      <c r="B116" s="271"/>
      <c r="C116" s="246" t="s">
        <v>48</v>
      </c>
      <c r="D116" s="246"/>
      <c r="E116" s="246"/>
      <c r="F116" s="269" t="s">
        <v>707</v>
      </c>
      <c r="G116" s="246"/>
      <c r="H116" s="246" t="s">
        <v>752</v>
      </c>
      <c r="I116" s="246" t="s">
        <v>742</v>
      </c>
      <c r="J116" s="246"/>
      <c r="K116" s="260"/>
    </row>
    <row r="117" s="1" customFormat="1" ht="15" customHeight="1">
      <c r="B117" s="271"/>
      <c r="C117" s="246" t="s">
        <v>57</v>
      </c>
      <c r="D117" s="246"/>
      <c r="E117" s="246"/>
      <c r="F117" s="269" t="s">
        <v>707</v>
      </c>
      <c r="G117" s="246"/>
      <c r="H117" s="246" t="s">
        <v>753</v>
      </c>
      <c r="I117" s="246" t="s">
        <v>754</v>
      </c>
      <c r="J117" s="246"/>
      <c r="K117" s="260"/>
    </row>
    <row r="118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="1" customFormat="1" ht="18.75" customHeight="1">
      <c r="B119" s="281"/>
      <c r="C119" s="282"/>
      <c r="D119" s="282"/>
      <c r="E119" s="282"/>
      <c r="F119" s="283"/>
      <c r="G119" s="282"/>
      <c r="H119" s="282"/>
      <c r="I119" s="282"/>
      <c r="J119" s="282"/>
      <c r="K119" s="281"/>
    </row>
    <row r="120" s="1" customFormat="1" ht="18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</row>
    <row r="121" s="1" customFormat="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="1" customFormat="1" ht="45" customHeight="1">
      <c r="B122" s="287"/>
      <c r="C122" s="237" t="s">
        <v>755</v>
      </c>
      <c r="D122" s="237"/>
      <c r="E122" s="237"/>
      <c r="F122" s="237"/>
      <c r="G122" s="237"/>
      <c r="H122" s="237"/>
      <c r="I122" s="237"/>
      <c r="J122" s="237"/>
      <c r="K122" s="288"/>
    </row>
    <row r="123" s="1" customFormat="1" ht="17.25" customHeight="1">
      <c r="B123" s="289"/>
      <c r="C123" s="261" t="s">
        <v>701</v>
      </c>
      <c r="D123" s="261"/>
      <c r="E123" s="261"/>
      <c r="F123" s="261" t="s">
        <v>702</v>
      </c>
      <c r="G123" s="262"/>
      <c r="H123" s="261" t="s">
        <v>54</v>
      </c>
      <c r="I123" s="261" t="s">
        <v>57</v>
      </c>
      <c r="J123" s="261" t="s">
        <v>703</v>
      </c>
      <c r="K123" s="290"/>
    </row>
    <row r="124" s="1" customFormat="1" ht="17.25" customHeight="1">
      <c r="B124" s="289"/>
      <c r="C124" s="263" t="s">
        <v>704</v>
      </c>
      <c r="D124" s="263"/>
      <c r="E124" s="263"/>
      <c r="F124" s="264" t="s">
        <v>705</v>
      </c>
      <c r="G124" s="265"/>
      <c r="H124" s="263"/>
      <c r="I124" s="263"/>
      <c r="J124" s="263" t="s">
        <v>706</v>
      </c>
      <c r="K124" s="290"/>
    </row>
    <row r="125" s="1" customFormat="1" ht="5.25" customHeight="1">
      <c r="B125" s="291"/>
      <c r="C125" s="266"/>
      <c r="D125" s="266"/>
      <c r="E125" s="266"/>
      <c r="F125" s="266"/>
      <c r="G125" s="292"/>
      <c r="H125" s="266"/>
      <c r="I125" s="266"/>
      <c r="J125" s="266"/>
      <c r="K125" s="293"/>
    </row>
    <row r="126" s="1" customFormat="1" ht="15" customHeight="1">
      <c r="B126" s="291"/>
      <c r="C126" s="246" t="s">
        <v>710</v>
      </c>
      <c r="D126" s="268"/>
      <c r="E126" s="268"/>
      <c r="F126" s="269" t="s">
        <v>707</v>
      </c>
      <c r="G126" s="246"/>
      <c r="H126" s="246" t="s">
        <v>747</v>
      </c>
      <c r="I126" s="246" t="s">
        <v>709</v>
      </c>
      <c r="J126" s="246">
        <v>120</v>
      </c>
      <c r="K126" s="294"/>
    </row>
    <row r="127" s="1" customFormat="1" ht="15" customHeight="1">
      <c r="B127" s="291"/>
      <c r="C127" s="246" t="s">
        <v>756</v>
      </c>
      <c r="D127" s="246"/>
      <c r="E127" s="246"/>
      <c r="F127" s="269" t="s">
        <v>707</v>
      </c>
      <c r="G127" s="246"/>
      <c r="H127" s="246" t="s">
        <v>757</v>
      </c>
      <c r="I127" s="246" t="s">
        <v>709</v>
      </c>
      <c r="J127" s="246" t="s">
        <v>758</v>
      </c>
      <c r="K127" s="294"/>
    </row>
    <row r="128" s="1" customFormat="1" ht="15" customHeight="1">
      <c r="B128" s="291"/>
      <c r="C128" s="246" t="s">
        <v>655</v>
      </c>
      <c r="D128" s="246"/>
      <c r="E128" s="246"/>
      <c r="F128" s="269" t="s">
        <v>707</v>
      </c>
      <c r="G128" s="246"/>
      <c r="H128" s="246" t="s">
        <v>759</v>
      </c>
      <c r="I128" s="246" t="s">
        <v>709</v>
      </c>
      <c r="J128" s="246" t="s">
        <v>758</v>
      </c>
      <c r="K128" s="294"/>
    </row>
    <row r="129" s="1" customFormat="1" ht="15" customHeight="1">
      <c r="B129" s="291"/>
      <c r="C129" s="246" t="s">
        <v>718</v>
      </c>
      <c r="D129" s="246"/>
      <c r="E129" s="246"/>
      <c r="F129" s="269" t="s">
        <v>713</v>
      </c>
      <c r="G129" s="246"/>
      <c r="H129" s="246" t="s">
        <v>719</v>
      </c>
      <c r="I129" s="246" t="s">
        <v>709</v>
      </c>
      <c r="J129" s="246">
        <v>15</v>
      </c>
      <c r="K129" s="294"/>
    </row>
    <row r="130" s="1" customFormat="1" ht="15" customHeight="1">
      <c r="B130" s="291"/>
      <c r="C130" s="272" t="s">
        <v>720</v>
      </c>
      <c r="D130" s="272"/>
      <c r="E130" s="272"/>
      <c r="F130" s="273" t="s">
        <v>713</v>
      </c>
      <c r="G130" s="272"/>
      <c r="H130" s="272" t="s">
        <v>721</v>
      </c>
      <c r="I130" s="272" t="s">
        <v>709</v>
      </c>
      <c r="J130" s="272">
        <v>15</v>
      </c>
      <c r="K130" s="294"/>
    </row>
    <row r="131" s="1" customFormat="1" ht="15" customHeight="1">
      <c r="B131" s="291"/>
      <c r="C131" s="272" t="s">
        <v>722</v>
      </c>
      <c r="D131" s="272"/>
      <c r="E131" s="272"/>
      <c r="F131" s="273" t="s">
        <v>713</v>
      </c>
      <c r="G131" s="272"/>
      <c r="H131" s="272" t="s">
        <v>723</v>
      </c>
      <c r="I131" s="272" t="s">
        <v>709</v>
      </c>
      <c r="J131" s="272">
        <v>20</v>
      </c>
      <c r="K131" s="294"/>
    </row>
    <row r="132" s="1" customFormat="1" ht="15" customHeight="1">
      <c r="B132" s="291"/>
      <c r="C132" s="272" t="s">
        <v>724</v>
      </c>
      <c r="D132" s="272"/>
      <c r="E132" s="272"/>
      <c r="F132" s="273" t="s">
        <v>713</v>
      </c>
      <c r="G132" s="272"/>
      <c r="H132" s="272" t="s">
        <v>725</v>
      </c>
      <c r="I132" s="272" t="s">
        <v>709</v>
      </c>
      <c r="J132" s="272">
        <v>20</v>
      </c>
      <c r="K132" s="294"/>
    </row>
    <row r="133" s="1" customFormat="1" ht="15" customHeight="1">
      <c r="B133" s="291"/>
      <c r="C133" s="246" t="s">
        <v>712</v>
      </c>
      <c r="D133" s="246"/>
      <c r="E133" s="246"/>
      <c r="F133" s="269" t="s">
        <v>713</v>
      </c>
      <c r="G133" s="246"/>
      <c r="H133" s="246" t="s">
        <v>747</v>
      </c>
      <c r="I133" s="246" t="s">
        <v>709</v>
      </c>
      <c r="J133" s="246">
        <v>50</v>
      </c>
      <c r="K133" s="294"/>
    </row>
    <row r="134" s="1" customFormat="1" ht="15" customHeight="1">
      <c r="B134" s="291"/>
      <c r="C134" s="246" t="s">
        <v>726</v>
      </c>
      <c r="D134" s="246"/>
      <c r="E134" s="246"/>
      <c r="F134" s="269" t="s">
        <v>713</v>
      </c>
      <c r="G134" s="246"/>
      <c r="H134" s="246" t="s">
        <v>747</v>
      </c>
      <c r="I134" s="246" t="s">
        <v>709</v>
      </c>
      <c r="J134" s="246">
        <v>50</v>
      </c>
      <c r="K134" s="294"/>
    </row>
    <row r="135" s="1" customFormat="1" ht="15" customHeight="1">
      <c r="B135" s="291"/>
      <c r="C135" s="246" t="s">
        <v>732</v>
      </c>
      <c r="D135" s="246"/>
      <c r="E135" s="246"/>
      <c r="F135" s="269" t="s">
        <v>713</v>
      </c>
      <c r="G135" s="246"/>
      <c r="H135" s="246" t="s">
        <v>747</v>
      </c>
      <c r="I135" s="246" t="s">
        <v>709</v>
      </c>
      <c r="J135" s="246">
        <v>50</v>
      </c>
      <c r="K135" s="294"/>
    </row>
    <row r="136" s="1" customFormat="1" ht="15" customHeight="1">
      <c r="B136" s="291"/>
      <c r="C136" s="246" t="s">
        <v>734</v>
      </c>
      <c r="D136" s="246"/>
      <c r="E136" s="246"/>
      <c r="F136" s="269" t="s">
        <v>713</v>
      </c>
      <c r="G136" s="246"/>
      <c r="H136" s="246" t="s">
        <v>747</v>
      </c>
      <c r="I136" s="246" t="s">
        <v>709</v>
      </c>
      <c r="J136" s="246">
        <v>50</v>
      </c>
      <c r="K136" s="294"/>
    </row>
    <row r="137" s="1" customFormat="1" ht="15" customHeight="1">
      <c r="B137" s="291"/>
      <c r="C137" s="246" t="s">
        <v>735</v>
      </c>
      <c r="D137" s="246"/>
      <c r="E137" s="246"/>
      <c r="F137" s="269" t="s">
        <v>713</v>
      </c>
      <c r="G137" s="246"/>
      <c r="H137" s="246" t="s">
        <v>760</v>
      </c>
      <c r="I137" s="246" t="s">
        <v>709</v>
      </c>
      <c r="J137" s="246">
        <v>255</v>
      </c>
      <c r="K137" s="294"/>
    </row>
    <row r="138" s="1" customFormat="1" ht="15" customHeight="1">
      <c r="B138" s="291"/>
      <c r="C138" s="246" t="s">
        <v>737</v>
      </c>
      <c r="D138" s="246"/>
      <c r="E138" s="246"/>
      <c r="F138" s="269" t="s">
        <v>707</v>
      </c>
      <c r="G138" s="246"/>
      <c r="H138" s="246" t="s">
        <v>761</v>
      </c>
      <c r="I138" s="246" t="s">
        <v>739</v>
      </c>
      <c r="J138" s="246"/>
      <c r="K138" s="294"/>
    </row>
    <row r="139" s="1" customFormat="1" ht="15" customHeight="1">
      <c r="B139" s="291"/>
      <c r="C139" s="246" t="s">
        <v>740</v>
      </c>
      <c r="D139" s="246"/>
      <c r="E139" s="246"/>
      <c r="F139" s="269" t="s">
        <v>707</v>
      </c>
      <c r="G139" s="246"/>
      <c r="H139" s="246" t="s">
        <v>762</v>
      </c>
      <c r="I139" s="246" t="s">
        <v>742</v>
      </c>
      <c r="J139" s="246"/>
      <c r="K139" s="294"/>
    </row>
    <row r="140" s="1" customFormat="1" ht="15" customHeight="1">
      <c r="B140" s="291"/>
      <c r="C140" s="246" t="s">
        <v>743</v>
      </c>
      <c r="D140" s="246"/>
      <c r="E140" s="246"/>
      <c r="F140" s="269" t="s">
        <v>707</v>
      </c>
      <c r="G140" s="246"/>
      <c r="H140" s="246" t="s">
        <v>743</v>
      </c>
      <c r="I140" s="246" t="s">
        <v>742</v>
      </c>
      <c r="J140" s="246"/>
      <c r="K140" s="294"/>
    </row>
    <row r="141" s="1" customFormat="1" ht="15" customHeight="1">
      <c r="B141" s="291"/>
      <c r="C141" s="246" t="s">
        <v>38</v>
      </c>
      <c r="D141" s="246"/>
      <c r="E141" s="246"/>
      <c r="F141" s="269" t="s">
        <v>707</v>
      </c>
      <c r="G141" s="246"/>
      <c r="H141" s="246" t="s">
        <v>763</v>
      </c>
      <c r="I141" s="246" t="s">
        <v>742</v>
      </c>
      <c r="J141" s="246"/>
      <c r="K141" s="294"/>
    </row>
    <row r="142" s="1" customFormat="1" ht="15" customHeight="1">
      <c r="B142" s="291"/>
      <c r="C142" s="246" t="s">
        <v>764</v>
      </c>
      <c r="D142" s="246"/>
      <c r="E142" s="246"/>
      <c r="F142" s="269" t="s">
        <v>707</v>
      </c>
      <c r="G142" s="246"/>
      <c r="H142" s="246" t="s">
        <v>765</v>
      </c>
      <c r="I142" s="246" t="s">
        <v>742</v>
      </c>
      <c r="J142" s="246"/>
      <c r="K142" s="294"/>
    </row>
    <row r="143" s="1" customFormat="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="1" customFormat="1" ht="18.75" customHeight="1">
      <c r="B144" s="282"/>
      <c r="C144" s="282"/>
      <c r="D144" s="282"/>
      <c r="E144" s="282"/>
      <c r="F144" s="283"/>
      <c r="G144" s="282"/>
      <c r="H144" s="282"/>
      <c r="I144" s="282"/>
      <c r="J144" s="282"/>
      <c r="K144" s="282"/>
    </row>
    <row r="145" s="1" customFormat="1" ht="18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</row>
    <row r="146" s="1" customFormat="1" ht="7.5" customHeight="1">
      <c r="B146" s="255"/>
      <c r="C146" s="256"/>
      <c r="D146" s="256"/>
      <c r="E146" s="256"/>
      <c r="F146" s="256"/>
      <c r="G146" s="256"/>
      <c r="H146" s="256"/>
      <c r="I146" s="256"/>
      <c r="J146" s="256"/>
      <c r="K146" s="257"/>
    </row>
    <row r="147" s="1" customFormat="1" ht="45" customHeight="1">
      <c r="B147" s="258"/>
      <c r="C147" s="259" t="s">
        <v>766</v>
      </c>
      <c r="D147" s="259"/>
      <c r="E147" s="259"/>
      <c r="F147" s="259"/>
      <c r="G147" s="259"/>
      <c r="H147" s="259"/>
      <c r="I147" s="259"/>
      <c r="J147" s="259"/>
      <c r="K147" s="260"/>
    </row>
    <row r="148" s="1" customFormat="1" ht="17.25" customHeight="1">
      <c r="B148" s="258"/>
      <c r="C148" s="261" t="s">
        <v>701</v>
      </c>
      <c r="D148" s="261"/>
      <c r="E148" s="261"/>
      <c r="F148" s="261" t="s">
        <v>702</v>
      </c>
      <c r="G148" s="262"/>
      <c r="H148" s="261" t="s">
        <v>54</v>
      </c>
      <c r="I148" s="261" t="s">
        <v>57</v>
      </c>
      <c r="J148" s="261" t="s">
        <v>703</v>
      </c>
      <c r="K148" s="260"/>
    </row>
    <row r="149" s="1" customFormat="1" ht="17.25" customHeight="1">
      <c r="B149" s="258"/>
      <c r="C149" s="263" t="s">
        <v>704</v>
      </c>
      <c r="D149" s="263"/>
      <c r="E149" s="263"/>
      <c r="F149" s="264" t="s">
        <v>705</v>
      </c>
      <c r="G149" s="265"/>
      <c r="H149" s="263"/>
      <c r="I149" s="263"/>
      <c r="J149" s="263" t="s">
        <v>706</v>
      </c>
      <c r="K149" s="260"/>
    </row>
    <row r="150" s="1" customFormat="1" ht="5.25" customHeight="1">
      <c r="B150" s="271"/>
      <c r="C150" s="266"/>
      <c r="D150" s="266"/>
      <c r="E150" s="266"/>
      <c r="F150" s="266"/>
      <c r="G150" s="267"/>
      <c r="H150" s="266"/>
      <c r="I150" s="266"/>
      <c r="J150" s="266"/>
      <c r="K150" s="294"/>
    </row>
    <row r="151" s="1" customFormat="1" ht="15" customHeight="1">
      <c r="B151" s="271"/>
      <c r="C151" s="298" t="s">
        <v>710</v>
      </c>
      <c r="D151" s="246"/>
      <c r="E151" s="246"/>
      <c r="F151" s="299" t="s">
        <v>707</v>
      </c>
      <c r="G151" s="246"/>
      <c r="H151" s="298" t="s">
        <v>747</v>
      </c>
      <c r="I151" s="298" t="s">
        <v>709</v>
      </c>
      <c r="J151" s="298">
        <v>120</v>
      </c>
      <c r="K151" s="294"/>
    </row>
    <row r="152" s="1" customFormat="1" ht="15" customHeight="1">
      <c r="B152" s="271"/>
      <c r="C152" s="298" t="s">
        <v>756</v>
      </c>
      <c r="D152" s="246"/>
      <c r="E152" s="246"/>
      <c r="F152" s="299" t="s">
        <v>707</v>
      </c>
      <c r="G152" s="246"/>
      <c r="H152" s="298" t="s">
        <v>767</v>
      </c>
      <c r="I152" s="298" t="s">
        <v>709</v>
      </c>
      <c r="J152" s="298" t="s">
        <v>758</v>
      </c>
      <c r="K152" s="294"/>
    </row>
    <row r="153" s="1" customFormat="1" ht="15" customHeight="1">
      <c r="B153" s="271"/>
      <c r="C153" s="298" t="s">
        <v>655</v>
      </c>
      <c r="D153" s="246"/>
      <c r="E153" s="246"/>
      <c r="F153" s="299" t="s">
        <v>707</v>
      </c>
      <c r="G153" s="246"/>
      <c r="H153" s="298" t="s">
        <v>768</v>
      </c>
      <c r="I153" s="298" t="s">
        <v>709</v>
      </c>
      <c r="J153" s="298" t="s">
        <v>758</v>
      </c>
      <c r="K153" s="294"/>
    </row>
    <row r="154" s="1" customFormat="1" ht="15" customHeight="1">
      <c r="B154" s="271"/>
      <c r="C154" s="298" t="s">
        <v>712</v>
      </c>
      <c r="D154" s="246"/>
      <c r="E154" s="246"/>
      <c r="F154" s="299" t="s">
        <v>713</v>
      </c>
      <c r="G154" s="246"/>
      <c r="H154" s="298" t="s">
        <v>747</v>
      </c>
      <c r="I154" s="298" t="s">
        <v>709</v>
      </c>
      <c r="J154" s="298">
        <v>50</v>
      </c>
      <c r="K154" s="294"/>
    </row>
    <row r="155" s="1" customFormat="1" ht="15" customHeight="1">
      <c r="B155" s="271"/>
      <c r="C155" s="298" t="s">
        <v>715</v>
      </c>
      <c r="D155" s="246"/>
      <c r="E155" s="246"/>
      <c r="F155" s="299" t="s">
        <v>707</v>
      </c>
      <c r="G155" s="246"/>
      <c r="H155" s="298" t="s">
        <v>747</v>
      </c>
      <c r="I155" s="298" t="s">
        <v>717</v>
      </c>
      <c r="J155" s="298"/>
      <c r="K155" s="294"/>
    </row>
    <row r="156" s="1" customFormat="1" ht="15" customHeight="1">
      <c r="B156" s="271"/>
      <c r="C156" s="298" t="s">
        <v>726</v>
      </c>
      <c r="D156" s="246"/>
      <c r="E156" s="246"/>
      <c r="F156" s="299" t="s">
        <v>713</v>
      </c>
      <c r="G156" s="246"/>
      <c r="H156" s="298" t="s">
        <v>747</v>
      </c>
      <c r="I156" s="298" t="s">
        <v>709</v>
      </c>
      <c r="J156" s="298">
        <v>50</v>
      </c>
      <c r="K156" s="294"/>
    </row>
    <row r="157" s="1" customFormat="1" ht="15" customHeight="1">
      <c r="B157" s="271"/>
      <c r="C157" s="298" t="s">
        <v>734</v>
      </c>
      <c r="D157" s="246"/>
      <c r="E157" s="246"/>
      <c r="F157" s="299" t="s">
        <v>713</v>
      </c>
      <c r="G157" s="246"/>
      <c r="H157" s="298" t="s">
        <v>747</v>
      </c>
      <c r="I157" s="298" t="s">
        <v>709</v>
      </c>
      <c r="J157" s="298">
        <v>50</v>
      </c>
      <c r="K157" s="294"/>
    </row>
    <row r="158" s="1" customFormat="1" ht="15" customHeight="1">
      <c r="B158" s="271"/>
      <c r="C158" s="298" t="s">
        <v>732</v>
      </c>
      <c r="D158" s="246"/>
      <c r="E158" s="246"/>
      <c r="F158" s="299" t="s">
        <v>713</v>
      </c>
      <c r="G158" s="246"/>
      <c r="H158" s="298" t="s">
        <v>747</v>
      </c>
      <c r="I158" s="298" t="s">
        <v>709</v>
      </c>
      <c r="J158" s="298">
        <v>50</v>
      </c>
      <c r="K158" s="294"/>
    </row>
    <row r="159" s="1" customFormat="1" ht="15" customHeight="1">
      <c r="B159" s="271"/>
      <c r="C159" s="298" t="s">
        <v>88</v>
      </c>
      <c r="D159" s="246"/>
      <c r="E159" s="246"/>
      <c r="F159" s="299" t="s">
        <v>707</v>
      </c>
      <c r="G159" s="246"/>
      <c r="H159" s="298" t="s">
        <v>769</v>
      </c>
      <c r="I159" s="298" t="s">
        <v>709</v>
      </c>
      <c r="J159" s="298" t="s">
        <v>770</v>
      </c>
      <c r="K159" s="294"/>
    </row>
    <row r="160" s="1" customFormat="1" ht="15" customHeight="1">
      <c r="B160" s="271"/>
      <c r="C160" s="298" t="s">
        <v>771</v>
      </c>
      <c r="D160" s="246"/>
      <c r="E160" s="246"/>
      <c r="F160" s="299" t="s">
        <v>707</v>
      </c>
      <c r="G160" s="246"/>
      <c r="H160" s="298" t="s">
        <v>772</v>
      </c>
      <c r="I160" s="298" t="s">
        <v>742</v>
      </c>
      <c r="J160" s="298"/>
      <c r="K160" s="294"/>
    </row>
    <row r="161" s="1" customFormat="1" ht="15" customHeight="1">
      <c r="B161" s="300"/>
      <c r="C161" s="301"/>
      <c r="D161" s="301"/>
      <c r="E161" s="301"/>
      <c r="F161" s="301"/>
      <c r="G161" s="301"/>
      <c r="H161" s="301"/>
      <c r="I161" s="301"/>
      <c r="J161" s="301"/>
      <c r="K161" s="302"/>
    </row>
    <row r="162" s="1" customFormat="1" ht="18.75" customHeight="1">
      <c r="B162" s="282"/>
      <c r="C162" s="292"/>
      <c r="D162" s="292"/>
      <c r="E162" s="292"/>
      <c r="F162" s="303"/>
      <c r="G162" s="292"/>
      <c r="H162" s="292"/>
      <c r="I162" s="292"/>
      <c r="J162" s="292"/>
      <c r="K162" s="282"/>
    </row>
    <row r="163" s="1" customFormat="1" ht="18.75" customHeight="1">
      <c r="B163" s="282"/>
      <c r="C163" s="292"/>
      <c r="D163" s="292"/>
      <c r="E163" s="292"/>
      <c r="F163" s="303"/>
      <c r="G163" s="292"/>
      <c r="H163" s="292"/>
      <c r="I163" s="292"/>
      <c r="J163" s="292"/>
      <c r="K163" s="282"/>
    </row>
    <row r="164" s="1" customFormat="1" ht="18.75" customHeight="1">
      <c r="B164" s="282"/>
      <c r="C164" s="292"/>
      <c r="D164" s="292"/>
      <c r="E164" s="292"/>
      <c r="F164" s="303"/>
      <c r="G164" s="292"/>
      <c r="H164" s="292"/>
      <c r="I164" s="292"/>
      <c r="J164" s="292"/>
      <c r="K164" s="282"/>
    </row>
    <row r="165" s="1" customFormat="1" ht="18.75" customHeight="1">
      <c r="B165" s="282"/>
      <c r="C165" s="292"/>
      <c r="D165" s="292"/>
      <c r="E165" s="292"/>
      <c r="F165" s="303"/>
      <c r="G165" s="292"/>
      <c r="H165" s="292"/>
      <c r="I165" s="292"/>
      <c r="J165" s="292"/>
      <c r="K165" s="282"/>
    </row>
    <row r="166" s="1" customFormat="1" ht="18.75" customHeight="1">
      <c r="B166" s="282"/>
      <c r="C166" s="292"/>
      <c r="D166" s="292"/>
      <c r="E166" s="292"/>
      <c r="F166" s="303"/>
      <c r="G166" s="292"/>
      <c r="H166" s="292"/>
      <c r="I166" s="292"/>
      <c r="J166" s="292"/>
      <c r="K166" s="282"/>
    </row>
    <row r="167" s="1" customFormat="1" ht="18.75" customHeight="1">
      <c r="B167" s="282"/>
      <c r="C167" s="292"/>
      <c r="D167" s="292"/>
      <c r="E167" s="292"/>
      <c r="F167" s="303"/>
      <c r="G167" s="292"/>
      <c r="H167" s="292"/>
      <c r="I167" s="292"/>
      <c r="J167" s="292"/>
      <c r="K167" s="282"/>
    </row>
    <row r="168" s="1" customFormat="1" ht="18.75" customHeight="1">
      <c r="B168" s="282"/>
      <c r="C168" s="292"/>
      <c r="D168" s="292"/>
      <c r="E168" s="292"/>
      <c r="F168" s="303"/>
      <c r="G168" s="292"/>
      <c r="H168" s="292"/>
      <c r="I168" s="292"/>
      <c r="J168" s="292"/>
      <c r="K168" s="282"/>
    </row>
    <row r="169" s="1" customFormat="1" ht="18.75" customHeight="1">
      <c r="B169" s="254"/>
      <c r="C169" s="254"/>
      <c r="D169" s="254"/>
      <c r="E169" s="254"/>
      <c r="F169" s="254"/>
      <c r="G169" s="254"/>
      <c r="H169" s="254"/>
      <c r="I169" s="254"/>
      <c r="J169" s="254"/>
      <c r="K169" s="254"/>
    </row>
    <row r="170" s="1" customFormat="1" ht="7.5" customHeight="1">
      <c r="B170" s="233"/>
      <c r="C170" s="234"/>
      <c r="D170" s="234"/>
      <c r="E170" s="234"/>
      <c r="F170" s="234"/>
      <c r="G170" s="234"/>
      <c r="H170" s="234"/>
      <c r="I170" s="234"/>
      <c r="J170" s="234"/>
      <c r="K170" s="235"/>
    </row>
    <row r="171" s="1" customFormat="1" ht="45" customHeight="1">
      <c r="B171" s="236"/>
      <c r="C171" s="237" t="s">
        <v>773</v>
      </c>
      <c r="D171" s="237"/>
      <c r="E171" s="237"/>
      <c r="F171" s="237"/>
      <c r="G171" s="237"/>
      <c r="H171" s="237"/>
      <c r="I171" s="237"/>
      <c r="J171" s="237"/>
      <c r="K171" s="238"/>
    </row>
    <row r="172" s="1" customFormat="1" ht="17.25" customHeight="1">
      <c r="B172" s="236"/>
      <c r="C172" s="261" t="s">
        <v>701</v>
      </c>
      <c r="D172" s="261"/>
      <c r="E172" s="261"/>
      <c r="F172" s="261" t="s">
        <v>702</v>
      </c>
      <c r="G172" s="304"/>
      <c r="H172" s="305" t="s">
        <v>54</v>
      </c>
      <c r="I172" s="305" t="s">
        <v>57</v>
      </c>
      <c r="J172" s="261" t="s">
        <v>703</v>
      </c>
      <c r="K172" s="238"/>
    </row>
    <row r="173" s="1" customFormat="1" ht="17.25" customHeight="1">
      <c r="B173" s="239"/>
      <c r="C173" s="263" t="s">
        <v>704</v>
      </c>
      <c r="D173" s="263"/>
      <c r="E173" s="263"/>
      <c r="F173" s="264" t="s">
        <v>705</v>
      </c>
      <c r="G173" s="306"/>
      <c r="H173" s="307"/>
      <c r="I173" s="307"/>
      <c r="J173" s="263" t="s">
        <v>706</v>
      </c>
      <c r="K173" s="241"/>
    </row>
    <row r="174" s="1" customFormat="1" ht="5.25" customHeight="1">
      <c r="B174" s="271"/>
      <c r="C174" s="266"/>
      <c r="D174" s="266"/>
      <c r="E174" s="266"/>
      <c r="F174" s="266"/>
      <c r="G174" s="267"/>
      <c r="H174" s="266"/>
      <c r="I174" s="266"/>
      <c r="J174" s="266"/>
      <c r="K174" s="294"/>
    </row>
    <row r="175" s="1" customFormat="1" ht="15" customHeight="1">
      <c r="B175" s="271"/>
      <c r="C175" s="246" t="s">
        <v>710</v>
      </c>
      <c r="D175" s="246"/>
      <c r="E175" s="246"/>
      <c r="F175" s="269" t="s">
        <v>707</v>
      </c>
      <c r="G175" s="246"/>
      <c r="H175" s="246" t="s">
        <v>747</v>
      </c>
      <c r="I175" s="246" t="s">
        <v>709</v>
      </c>
      <c r="J175" s="246">
        <v>120</v>
      </c>
      <c r="K175" s="294"/>
    </row>
    <row r="176" s="1" customFormat="1" ht="15" customHeight="1">
      <c r="B176" s="271"/>
      <c r="C176" s="246" t="s">
        <v>756</v>
      </c>
      <c r="D176" s="246"/>
      <c r="E176" s="246"/>
      <c r="F176" s="269" t="s">
        <v>707</v>
      </c>
      <c r="G176" s="246"/>
      <c r="H176" s="246" t="s">
        <v>757</v>
      </c>
      <c r="I176" s="246" t="s">
        <v>709</v>
      </c>
      <c r="J176" s="246" t="s">
        <v>758</v>
      </c>
      <c r="K176" s="294"/>
    </row>
    <row r="177" s="1" customFormat="1" ht="15" customHeight="1">
      <c r="B177" s="271"/>
      <c r="C177" s="246" t="s">
        <v>655</v>
      </c>
      <c r="D177" s="246"/>
      <c r="E177" s="246"/>
      <c r="F177" s="269" t="s">
        <v>707</v>
      </c>
      <c r="G177" s="246"/>
      <c r="H177" s="246" t="s">
        <v>774</v>
      </c>
      <c r="I177" s="246" t="s">
        <v>709</v>
      </c>
      <c r="J177" s="246" t="s">
        <v>758</v>
      </c>
      <c r="K177" s="294"/>
    </row>
    <row r="178" s="1" customFormat="1" ht="15" customHeight="1">
      <c r="B178" s="271"/>
      <c r="C178" s="246" t="s">
        <v>712</v>
      </c>
      <c r="D178" s="246"/>
      <c r="E178" s="246"/>
      <c r="F178" s="269" t="s">
        <v>713</v>
      </c>
      <c r="G178" s="246"/>
      <c r="H178" s="246" t="s">
        <v>774</v>
      </c>
      <c r="I178" s="246" t="s">
        <v>709</v>
      </c>
      <c r="J178" s="246">
        <v>50</v>
      </c>
      <c r="K178" s="294"/>
    </row>
    <row r="179" s="1" customFormat="1" ht="15" customHeight="1">
      <c r="B179" s="271"/>
      <c r="C179" s="246" t="s">
        <v>715</v>
      </c>
      <c r="D179" s="246"/>
      <c r="E179" s="246"/>
      <c r="F179" s="269" t="s">
        <v>707</v>
      </c>
      <c r="G179" s="246"/>
      <c r="H179" s="246" t="s">
        <v>774</v>
      </c>
      <c r="I179" s="246" t="s">
        <v>717</v>
      </c>
      <c r="J179" s="246"/>
      <c r="K179" s="294"/>
    </row>
    <row r="180" s="1" customFormat="1" ht="15" customHeight="1">
      <c r="B180" s="271"/>
      <c r="C180" s="246" t="s">
        <v>726</v>
      </c>
      <c r="D180" s="246"/>
      <c r="E180" s="246"/>
      <c r="F180" s="269" t="s">
        <v>713</v>
      </c>
      <c r="G180" s="246"/>
      <c r="H180" s="246" t="s">
        <v>774</v>
      </c>
      <c r="I180" s="246" t="s">
        <v>709</v>
      </c>
      <c r="J180" s="246">
        <v>50</v>
      </c>
      <c r="K180" s="294"/>
    </row>
    <row r="181" s="1" customFormat="1" ht="15" customHeight="1">
      <c r="B181" s="271"/>
      <c r="C181" s="246" t="s">
        <v>734</v>
      </c>
      <c r="D181" s="246"/>
      <c r="E181" s="246"/>
      <c r="F181" s="269" t="s">
        <v>713</v>
      </c>
      <c r="G181" s="246"/>
      <c r="H181" s="246" t="s">
        <v>774</v>
      </c>
      <c r="I181" s="246" t="s">
        <v>709</v>
      </c>
      <c r="J181" s="246">
        <v>50</v>
      </c>
      <c r="K181" s="294"/>
    </row>
    <row r="182" s="1" customFormat="1" ht="15" customHeight="1">
      <c r="B182" s="271"/>
      <c r="C182" s="246" t="s">
        <v>732</v>
      </c>
      <c r="D182" s="246"/>
      <c r="E182" s="246"/>
      <c r="F182" s="269" t="s">
        <v>713</v>
      </c>
      <c r="G182" s="246"/>
      <c r="H182" s="246" t="s">
        <v>774</v>
      </c>
      <c r="I182" s="246" t="s">
        <v>709</v>
      </c>
      <c r="J182" s="246">
        <v>50</v>
      </c>
      <c r="K182" s="294"/>
    </row>
    <row r="183" s="1" customFormat="1" ht="15" customHeight="1">
      <c r="B183" s="271"/>
      <c r="C183" s="246" t="s">
        <v>96</v>
      </c>
      <c r="D183" s="246"/>
      <c r="E183" s="246"/>
      <c r="F183" s="269" t="s">
        <v>707</v>
      </c>
      <c r="G183" s="246"/>
      <c r="H183" s="246" t="s">
        <v>775</v>
      </c>
      <c r="I183" s="246" t="s">
        <v>776</v>
      </c>
      <c r="J183" s="246"/>
      <c r="K183" s="294"/>
    </row>
    <row r="184" s="1" customFormat="1" ht="15" customHeight="1">
      <c r="B184" s="271"/>
      <c r="C184" s="246" t="s">
        <v>57</v>
      </c>
      <c r="D184" s="246"/>
      <c r="E184" s="246"/>
      <c r="F184" s="269" t="s">
        <v>707</v>
      </c>
      <c r="G184" s="246"/>
      <c r="H184" s="246" t="s">
        <v>777</v>
      </c>
      <c r="I184" s="246" t="s">
        <v>778</v>
      </c>
      <c r="J184" s="246">
        <v>1</v>
      </c>
      <c r="K184" s="294"/>
    </row>
    <row r="185" s="1" customFormat="1" ht="15" customHeight="1">
      <c r="B185" s="271"/>
      <c r="C185" s="246" t="s">
        <v>53</v>
      </c>
      <c r="D185" s="246"/>
      <c r="E185" s="246"/>
      <c r="F185" s="269" t="s">
        <v>707</v>
      </c>
      <c r="G185" s="246"/>
      <c r="H185" s="246" t="s">
        <v>779</v>
      </c>
      <c r="I185" s="246" t="s">
        <v>709</v>
      </c>
      <c r="J185" s="246">
        <v>20</v>
      </c>
      <c r="K185" s="294"/>
    </row>
    <row r="186" s="1" customFormat="1" ht="15" customHeight="1">
      <c r="B186" s="271"/>
      <c r="C186" s="246" t="s">
        <v>54</v>
      </c>
      <c r="D186" s="246"/>
      <c r="E186" s="246"/>
      <c r="F186" s="269" t="s">
        <v>707</v>
      </c>
      <c r="G186" s="246"/>
      <c r="H186" s="246" t="s">
        <v>780</v>
      </c>
      <c r="I186" s="246" t="s">
        <v>709</v>
      </c>
      <c r="J186" s="246">
        <v>255</v>
      </c>
      <c r="K186" s="294"/>
    </row>
    <row r="187" s="1" customFormat="1" ht="15" customHeight="1">
      <c r="B187" s="271"/>
      <c r="C187" s="246" t="s">
        <v>97</v>
      </c>
      <c r="D187" s="246"/>
      <c r="E187" s="246"/>
      <c r="F187" s="269" t="s">
        <v>707</v>
      </c>
      <c r="G187" s="246"/>
      <c r="H187" s="246" t="s">
        <v>671</v>
      </c>
      <c r="I187" s="246" t="s">
        <v>709</v>
      </c>
      <c r="J187" s="246">
        <v>10</v>
      </c>
      <c r="K187" s="294"/>
    </row>
    <row r="188" s="1" customFormat="1" ht="15" customHeight="1">
      <c r="B188" s="271"/>
      <c r="C188" s="246" t="s">
        <v>98</v>
      </c>
      <c r="D188" s="246"/>
      <c r="E188" s="246"/>
      <c r="F188" s="269" t="s">
        <v>707</v>
      </c>
      <c r="G188" s="246"/>
      <c r="H188" s="246" t="s">
        <v>781</v>
      </c>
      <c r="I188" s="246" t="s">
        <v>742</v>
      </c>
      <c r="J188" s="246"/>
      <c r="K188" s="294"/>
    </row>
    <row r="189" s="1" customFormat="1" ht="15" customHeight="1">
      <c r="B189" s="271"/>
      <c r="C189" s="246" t="s">
        <v>782</v>
      </c>
      <c r="D189" s="246"/>
      <c r="E189" s="246"/>
      <c r="F189" s="269" t="s">
        <v>707</v>
      </c>
      <c r="G189" s="246"/>
      <c r="H189" s="246" t="s">
        <v>783</v>
      </c>
      <c r="I189" s="246" t="s">
        <v>742</v>
      </c>
      <c r="J189" s="246"/>
      <c r="K189" s="294"/>
    </row>
    <row r="190" s="1" customFormat="1" ht="15" customHeight="1">
      <c r="B190" s="271"/>
      <c r="C190" s="246" t="s">
        <v>771</v>
      </c>
      <c r="D190" s="246"/>
      <c r="E190" s="246"/>
      <c r="F190" s="269" t="s">
        <v>707</v>
      </c>
      <c r="G190" s="246"/>
      <c r="H190" s="246" t="s">
        <v>784</v>
      </c>
      <c r="I190" s="246" t="s">
        <v>742</v>
      </c>
      <c r="J190" s="246"/>
      <c r="K190" s="294"/>
    </row>
    <row r="191" s="1" customFormat="1" ht="15" customHeight="1">
      <c r="B191" s="271"/>
      <c r="C191" s="246" t="s">
        <v>100</v>
      </c>
      <c r="D191" s="246"/>
      <c r="E191" s="246"/>
      <c r="F191" s="269" t="s">
        <v>713</v>
      </c>
      <c r="G191" s="246"/>
      <c r="H191" s="246" t="s">
        <v>785</v>
      </c>
      <c r="I191" s="246" t="s">
        <v>709</v>
      </c>
      <c r="J191" s="246">
        <v>50</v>
      </c>
      <c r="K191" s="294"/>
    </row>
    <row r="192" s="1" customFormat="1" ht="15" customHeight="1">
      <c r="B192" s="271"/>
      <c r="C192" s="246" t="s">
        <v>786</v>
      </c>
      <c r="D192" s="246"/>
      <c r="E192" s="246"/>
      <c r="F192" s="269" t="s">
        <v>713</v>
      </c>
      <c r="G192" s="246"/>
      <c r="H192" s="246" t="s">
        <v>787</v>
      </c>
      <c r="I192" s="246" t="s">
        <v>788</v>
      </c>
      <c r="J192" s="246"/>
      <c r="K192" s="294"/>
    </row>
    <row r="193" s="1" customFormat="1" ht="15" customHeight="1">
      <c r="B193" s="271"/>
      <c r="C193" s="246" t="s">
        <v>789</v>
      </c>
      <c r="D193" s="246"/>
      <c r="E193" s="246"/>
      <c r="F193" s="269" t="s">
        <v>713</v>
      </c>
      <c r="G193" s="246"/>
      <c r="H193" s="246" t="s">
        <v>790</v>
      </c>
      <c r="I193" s="246" t="s">
        <v>788</v>
      </c>
      <c r="J193" s="246"/>
      <c r="K193" s="294"/>
    </row>
    <row r="194" s="1" customFormat="1" ht="15" customHeight="1">
      <c r="B194" s="271"/>
      <c r="C194" s="246" t="s">
        <v>791</v>
      </c>
      <c r="D194" s="246"/>
      <c r="E194" s="246"/>
      <c r="F194" s="269" t="s">
        <v>713</v>
      </c>
      <c r="G194" s="246"/>
      <c r="H194" s="246" t="s">
        <v>792</v>
      </c>
      <c r="I194" s="246" t="s">
        <v>788</v>
      </c>
      <c r="J194" s="246"/>
      <c r="K194" s="294"/>
    </row>
    <row r="195" s="1" customFormat="1" ht="15" customHeight="1">
      <c r="B195" s="271"/>
      <c r="C195" s="308" t="s">
        <v>793</v>
      </c>
      <c r="D195" s="246"/>
      <c r="E195" s="246"/>
      <c r="F195" s="269" t="s">
        <v>713</v>
      </c>
      <c r="G195" s="246"/>
      <c r="H195" s="246" t="s">
        <v>794</v>
      </c>
      <c r="I195" s="246" t="s">
        <v>795</v>
      </c>
      <c r="J195" s="309" t="s">
        <v>796</v>
      </c>
      <c r="K195" s="294"/>
    </row>
    <row r="196" s="14" customFormat="1" ht="15" customHeight="1">
      <c r="B196" s="310"/>
      <c r="C196" s="311" t="s">
        <v>797</v>
      </c>
      <c r="D196" s="312"/>
      <c r="E196" s="312"/>
      <c r="F196" s="313" t="s">
        <v>713</v>
      </c>
      <c r="G196" s="312"/>
      <c r="H196" s="312" t="s">
        <v>798</v>
      </c>
      <c r="I196" s="312" t="s">
        <v>795</v>
      </c>
      <c r="J196" s="314" t="s">
        <v>796</v>
      </c>
      <c r="K196" s="315"/>
    </row>
    <row r="197" s="1" customFormat="1" ht="15" customHeight="1">
      <c r="B197" s="271"/>
      <c r="C197" s="308" t="s">
        <v>42</v>
      </c>
      <c r="D197" s="246"/>
      <c r="E197" s="246"/>
      <c r="F197" s="269" t="s">
        <v>707</v>
      </c>
      <c r="G197" s="246"/>
      <c r="H197" s="243" t="s">
        <v>799</v>
      </c>
      <c r="I197" s="246" t="s">
        <v>800</v>
      </c>
      <c r="J197" s="246"/>
      <c r="K197" s="294"/>
    </row>
    <row r="198" s="1" customFormat="1" ht="15" customHeight="1">
      <c r="B198" s="271"/>
      <c r="C198" s="308" t="s">
        <v>801</v>
      </c>
      <c r="D198" s="246"/>
      <c r="E198" s="246"/>
      <c r="F198" s="269" t="s">
        <v>707</v>
      </c>
      <c r="G198" s="246"/>
      <c r="H198" s="246" t="s">
        <v>802</v>
      </c>
      <c r="I198" s="246" t="s">
        <v>742</v>
      </c>
      <c r="J198" s="246"/>
      <c r="K198" s="294"/>
    </row>
    <row r="199" s="1" customFormat="1" ht="15" customHeight="1">
      <c r="B199" s="271"/>
      <c r="C199" s="308" t="s">
        <v>803</v>
      </c>
      <c r="D199" s="246"/>
      <c r="E199" s="246"/>
      <c r="F199" s="269" t="s">
        <v>707</v>
      </c>
      <c r="G199" s="246"/>
      <c r="H199" s="246" t="s">
        <v>804</v>
      </c>
      <c r="I199" s="246" t="s">
        <v>742</v>
      </c>
      <c r="J199" s="246"/>
      <c r="K199" s="294"/>
    </row>
    <row r="200" s="1" customFormat="1" ht="15" customHeight="1">
      <c r="B200" s="271"/>
      <c r="C200" s="308" t="s">
        <v>805</v>
      </c>
      <c r="D200" s="246"/>
      <c r="E200" s="246"/>
      <c r="F200" s="269" t="s">
        <v>713</v>
      </c>
      <c r="G200" s="246"/>
      <c r="H200" s="246" t="s">
        <v>806</v>
      </c>
      <c r="I200" s="246" t="s">
        <v>742</v>
      </c>
      <c r="J200" s="246"/>
      <c r="K200" s="294"/>
    </row>
    <row r="201" s="1" customFormat="1" ht="15" customHeight="1">
      <c r="B201" s="300"/>
      <c r="C201" s="316"/>
      <c r="D201" s="301"/>
      <c r="E201" s="301"/>
      <c r="F201" s="301"/>
      <c r="G201" s="301"/>
      <c r="H201" s="301"/>
      <c r="I201" s="301"/>
      <c r="J201" s="301"/>
      <c r="K201" s="302"/>
    </row>
    <row r="202" s="1" customFormat="1" ht="18.75" customHeight="1">
      <c r="B202" s="282"/>
      <c r="C202" s="292"/>
      <c r="D202" s="292"/>
      <c r="E202" s="292"/>
      <c r="F202" s="303"/>
      <c r="G202" s="292"/>
      <c r="H202" s="292"/>
      <c r="I202" s="292"/>
      <c r="J202" s="292"/>
      <c r="K202" s="282"/>
    </row>
    <row r="203" s="1" customFormat="1" ht="18.75" customHeight="1">
      <c r="B203" s="254"/>
      <c r="C203" s="254"/>
      <c r="D203" s="254"/>
      <c r="E203" s="254"/>
      <c r="F203" s="254"/>
      <c r="G203" s="254"/>
      <c r="H203" s="254"/>
      <c r="I203" s="254"/>
      <c r="J203" s="254"/>
      <c r="K203" s="254"/>
    </row>
    <row r="204" s="1" customFormat="1" ht="13.5">
      <c r="B204" s="233"/>
      <c r="C204" s="234"/>
      <c r="D204" s="234"/>
      <c r="E204" s="234"/>
      <c r="F204" s="234"/>
      <c r="G204" s="234"/>
      <c r="H204" s="234"/>
      <c r="I204" s="234"/>
      <c r="J204" s="234"/>
      <c r="K204" s="235"/>
    </row>
    <row r="205" s="1" customFormat="1" ht="21" customHeight="1">
      <c r="B205" s="236"/>
      <c r="C205" s="237" t="s">
        <v>807</v>
      </c>
      <c r="D205" s="237"/>
      <c r="E205" s="237"/>
      <c r="F205" s="237"/>
      <c r="G205" s="237"/>
      <c r="H205" s="237"/>
      <c r="I205" s="237"/>
      <c r="J205" s="237"/>
      <c r="K205" s="238"/>
    </row>
    <row r="206" s="1" customFormat="1" ht="25.5" customHeight="1">
      <c r="B206" s="236"/>
      <c r="C206" s="317" t="s">
        <v>808</v>
      </c>
      <c r="D206" s="317"/>
      <c r="E206" s="317"/>
      <c r="F206" s="317" t="s">
        <v>809</v>
      </c>
      <c r="G206" s="318"/>
      <c r="H206" s="317" t="s">
        <v>810</v>
      </c>
      <c r="I206" s="317"/>
      <c r="J206" s="317"/>
      <c r="K206" s="238"/>
    </row>
    <row r="207" s="1" customFormat="1" ht="5.25" customHeight="1">
      <c r="B207" s="271"/>
      <c r="C207" s="266"/>
      <c r="D207" s="266"/>
      <c r="E207" s="266"/>
      <c r="F207" s="266"/>
      <c r="G207" s="292"/>
      <c r="H207" s="266"/>
      <c r="I207" s="266"/>
      <c r="J207" s="266"/>
      <c r="K207" s="294"/>
    </row>
    <row r="208" s="1" customFormat="1" ht="15" customHeight="1">
      <c r="B208" s="271"/>
      <c r="C208" s="246" t="s">
        <v>800</v>
      </c>
      <c r="D208" s="246"/>
      <c r="E208" s="246"/>
      <c r="F208" s="269" t="s">
        <v>43</v>
      </c>
      <c r="G208" s="246"/>
      <c r="H208" s="246" t="s">
        <v>811</v>
      </c>
      <c r="I208" s="246"/>
      <c r="J208" s="246"/>
      <c r="K208" s="294"/>
    </row>
    <row r="209" s="1" customFormat="1" ht="15" customHeight="1">
      <c r="B209" s="271"/>
      <c r="C209" s="246"/>
      <c r="D209" s="246"/>
      <c r="E209" s="246"/>
      <c r="F209" s="269" t="s">
        <v>44</v>
      </c>
      <c r="G209" s="246"/>
      <c r="H209" s="246" t="s">
        <v>812</v>
      </c>
      <c r="I209" s="246"/>
      <c r="J209" s="246"/>
      <c r="K209" s="294"/>
    </row>
    <row r="210" s="1" customFormat="1" ht="15" customHeight="1">
      <c r="B210" s="271"/>
      <c r="C210" s="246"/>
      <c r="D210" s="246"/>
      <c r="E210" s="246"/>
      <c r="F210" s="269" t="s">
        <v>47</v>
      </c>
      <c r="G210" s="246"/>
      <c r="H210" s="246" t="s">
        <v>813</v>
      </c>
      <c r="I210" s="246"/>
      <c r="J210" s="246"/>
      <c r="K210" s="294"/>
    </row>
    <row r="211" s="1" customFormat="1" ht="15" customHeight="1">
      <c r="B211" s="271"/>
      <c r="C211" s="246"/>
      <c r="D211" s="246"/>
      <c r="E211" s="246"/>
      <c r="F211" s="269" t="s">
        <v>45</v>
      </c>
      <c r="G211" s="246"/>
      <c r="H211" s="246" t="s">
        <v>814</v>
      </c>
      <c r="I211" s="246"/>
      <c r="J211" s="246"/>
      <c r="K211" s="294"/>
    </row>
    <row r="212" s="1" customFormat="1" ht="15" customHeight="1">
      <c r="B212" s="271"/>
      <c r="C212" s="246"/>
      <c r="D212" s="246"/>
      <c r="E212" s="246"/>
      <c r="F212" s="269" t="s">
        <v>46</v>
      </c>
      <c r="G212" s="246"/>
      <c r="H212" s="246" t="s">
        <v>815</v>
      </c>
      <c r="I212" s="246"/>
      <c r="J212" s="246"/>
      <c r="K212" s="294"/>
    </row>
    <row r="213" s="1" customFormat="1" ht="15" customHeight="1">
      <c r="B213" s="271"/>
      <c r="C213" s="246"/>
      <c r="D213" s="246"/>
      <c r="E213" s="246"/>
      <c r="F213" s="269"/>
      <c r="G213" s="246"/>
      <c r="H213" s="246"/>
      <c r="I213" s="246"/>
      <c r="J213" s="246"/>
      <c r="K213" s="294"/>
    </row>
    <row r="214" s="1" customFormat="1" ht="15" customHeight="1">
      <c r="B214" s="271"/>
      <c r="C214" s="246" t="s">
        <v>754</v>
      </c>
      <c r="D214" s="246"/>
      <c r="E214" s="246"/>
      <c r="F214" s="269" t="s">
        <v>79</v>
      </c>
      <c r="G214" s="246"/>
      <c r="H214" s="246" t="s">
        <v>816</v>
      </c>
      <c r="I214" s="246"/>
      <c r="J214" s="246"/>
      <c r="K214" s="294"/>
    </row>
    <row r="215" s="1" customFormat="1" ht="15" customHeight="1">
      <c r="B215" s="271"/>
      <c r="C215" s="246"/>
      <c r="D215" s="246"/>
      <c r="E215" s="246"/>
      <c r="F215" s="269" t="s">
        <v>649</v>
      </c>
      <c r="G215" s="246"/>
      <c r="H215" s="246" t="s">
        <v>650</v>
      </c>
      <c r="I215" s="246"/>
      <c r="J215" s="246"/>
      <c r="K215" s="294"/>
    </row>
    <row r="216" s="1" customFormat="1" ht="15" customHeight="1">
      <c r="B216" s="271"/>
      <c r="C216" s="246"/>
      <c r="D216" s="246"/>
      <c r="E216" s="246"/>
      <c r="F216" s="269" t="s">
        <v>647</v>
      </c>
      <c r="G216" s="246"/>
      <c r="H216" s="246" t="s">
        <v>817</v>
      </c>
      <c r="I216" s="246"/>
      <c r="J216" s="246"/>
      <c r="K216" s="294"/>
    </row>
    <row r="217" s="1" customFormat="1" ht="15" customHeight="1">
      <c r="B217" s="319"/>
      <c r="C217" s="246"/>
      <c r="D217" s="246"/>
      <c r="E217" s="246"/>
      <c r="F217" s="269" t="s">
        <v>651</v>
      </c>
      <c r="G217" s="308"/>
      <c r="H217" s="298" t="s">
        <v>652</v>
      </c>
      <c r="I217" s="298"/>
      <c r="J217" s="298"/>
      <c r="K217" s="320"/>
    </row>
    <row r="218" s="1" customFormat="1" ht="15" customHeight="1">
      <c r="B218" s="319"/>
      <c r="C218" s="246"/>
      <c r="D218" s="246"/>
      <c r="E218" s="246"/>
      <c r="F218" s="269" t="s">
        <v>653</v>
      </c>
      <c r="G218" s="308"/>
      <c r="H218" s="298" t="s">
        <v>818</v>
      </c>
      <c r="I218" s="298"/>
      <c r="J218" s="298"/>
      <c r="K218" s="320"/>
    </row>
    <row r="219" s="1" customFormat="1" ht="15" customHeight="1">
      <c r="B219" s="319"/>
      <c r="C219" s="246"/>
      <c r="D219" s="246"/>
      <c r="E219" s="246"/>
      <c r="F219" s="269"/>
      <c r="G219" s="308"/>
      <c r="H219" s="298"/>
      <c r="I219" s="298"/>
      <c r="J219" s="298"/>
      <c r="K219" s="320"/>
    </row>
    <row r="220" s="1" customFormat="1" ht="15" customHeight="1">
      <c r="B220" s="319"/>
      <c r="C220" s="246" t="s">
        <v>778</v>
      </c>
      <c r="D220" s="246"/>
      <c r="E220" s="246"/>
      <c r="F220" s="269">
        <v>1</v>
      </c>
      <c r="G220" s="308"/>
      <c r="H220" s="298" t="s">
        <v>819</v>
      </c>
      <c r="I220" s="298"/>
      <c r="J220" s="298"/>
      <c r="K220" s="320"/>
    </row>
    <row r="221" s="1" customFormat="1" ht="15" customHeight="1">
      <c r="B221" s="319"/>
      <c r="C221" s="246"/>
      <c r="D221" s="246"/>
      <c r="E221" s="246"/>
      <c r="F221" s="269">
        <v>2</v>
      </c>
      <c r="G221" s="308"/>
      <c r="H221" s="298" t="s">
        <v>820</v>
      </c>
      <c r="I221" s="298"/>
      <c r="J221" s="298"/>
      <c r="K221" s="320"/>
    </row>
    <row r="222" s="1" customFormat="1" ht="15" customHeight="1">
      <c r="B222" s="319"/>
      <c r="C222" s="246"/>
      <c r="D222" s="246"/>
      <c r="E222" s="246"/>
      <c r="F222" s="269">
        <v>3</v>
      </c>
      <c r="G222" s="308"/>
      <c r="H222" s="298" t="s">
        <v>821</v>
      </c>
      <c r="I222" s="298"/>
      <c r="J222" s="298"/>
      <c r="K222" s="320"/>
    </row>
    <row r="223" s="1" customFormat="1" ht="15" customHeight="1">
      <c r="B223" s="319"/>
      <c r="C223" s="246"/>
      <c r="D223" s="246"/>
      <c r="E223" s="246"/>
      <c r="F223" s="269">
        <v>4</v>
      </c>
      <c r="G223" s="308"/>
      <c r="H223" s="298" t="s">
        <v>822</v>
      </c>
      <c r="I223" s="298"/>
      <c r="J223" s="298"/>
      <c r="K223" s="320"/>
    </row>
    <row r="224" s="1" customFormat="1" ht="12.75" customHeight="1">
      <c r="B224" s="321"/>
      <c r="C224" s="322"/>
      <c r="D224" s="322"/>
      <c r="E224" s="322"/>
      <c r="F224" s="322"/>
      <c r="G224" s="322"/>
      <c r="H224" s="322"/>
      <c r="I224" s="322"/>
      <c r="J224" s="322"/>
      <c r="K224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2025-02-26T10:06:45Z</dcterms:created>
  <dcterms:modified xsi:type="dcterms:W3CDTF">2025-02-26T10:06:49Z</dcterms:modified>
</cp:coreProperties>
</file>