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ZRN" sheetId="2" r:id="rId2"/>
    <sheet name="02 - VRN" sheetId="3" r:id="rId3"/>
    <sheet name="Pokyny pro vyplnění" sheetId="4" r:id="rId4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ZRN'!$C$84:$K$259</definedName>
    <definedName name="_xlnm.Print_Area" localSheetId="1">'01 - ZRN'!$C$4:$J$41,'01 - ZRN'!$C$47:$J$64,'01 - ZRN'!$C$70:$K$259</definedName>
    <definedName name="_xlnm.Print_Titles" localSheetId="1">'01 - ZRN'!$84:$84</definedName>
    <definedName name="_xlnm._FilterDatabase" localSheetId="2" hidden="1">'02 - VRN'!$C$84:$K$91</definedName>
    <definedName name="_xlnm.Print_Area" localSheetId="2">'02 - VRN'!$C$4:$J$41,'02 - VRN'!$C$47:$J$64,'02 - VRN'!$C$70:$K$91</definedName>
    <definedName name="_xlnm.Print_Titles" localSheetId="2">'02 - VRN'!$84:$84</definedName>
  </definedNames>
  <calcPr/>
</workbook>
</file>

<file path=xl/calcChain.xml><?xml version="1.0" encoding="utf-8"?>
<calcChain xmlns="http://schemas.openxmlformats.org/spreadsheetml/2006/main">
  <c i="3" l="1" r="J39"/>
  <c r="J38"/>
  <c i="1" r="AY57"/>
  <c i="3" r="J37"/>
  <c i="1" r="AX57"/>
  <c i="3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2" r="J39"/>
  <c r="J38"/>
  <c i="1" r="AY56"/>
  <c i="2" r="J37"/>
  <c i="1" r="AX56"/>
  <c i="2" r="BI258"/>
  <c r="BH258"/>
  <c r="BG258"/>
  <c r="BF258"/>
  <c r="T258"/>
  <c r="R258"/>
  <c r="P258"/>
  <c r="BI252"/>
  <c r="BH252"/>
  <c r="BG252"/>
  <c r="BF252"/>
  <c r="T252"/>
  <c r="R252"/>
  <c r="P252"/>
  <c r="BI249"/>
  <c r="BH249"/>
  <c r="BG249"/>
  <c r="BF249"/>
  <c r="T249"/>
  <c r="R249"/>
  <c r="P249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73"/>
  <c i="1" r="L50"/>
  <c r="AM50"/>
  <c r="AM49"/>
  <c r="L49"/>
  <c r="AM47"/>
  <c r="L47"/>
  <c r="L45"/>
  <c r="L44"/>
  <c i="2" r="J160"/>
  <c r="J243"/>
  <c r="BK226"/>
  <c r="J126"/>
  <c r="J196"/>
  <c r="J174"/>
  <c r="BK136"/>
  <c r="BK218"/>
  <c r="BK132"/>
  <c r="J90"/>
  <c r="BK204"/>
  <c r="J170"/>
  <c r="J92"/>
  <c i="3" r="J90"/>
  <c i="2" r="J252"/>
  <c r="J156"/>
  <c r="BK112"/>
  <c r="BK180"/>
  <c r="J104"/>
  <c r="BK234"/>
  <c r="BK198"/>
  <c r="J172"/>
  <c r="BK100"/>
  <c r="F36"/>
  <c r="J168"/>
  <c r="BK124"/>
  <c r="J94"/>
  <c r="BK228"/>
  <c r="BK168"/>
  <c r="J134"/>
  <c r="J190"/>
  <c r="BK178"/>
  <c r="J154"/>
  <c r="J120"/>
  <c r="J258"/>
  <c r="J166"/>
  <c r="BK116"/>
  <c r="BK92"/>
  <c r="BK208"/>
  <c r="BK200"/>
  <c r="J194"/>
  <c r="J180"/>
  <c r="J144"/>
  <c r="BK88"/>
  <c i="3" r="BK86"/>
  <c i="2" r="J214"/>
  <c r="J150"/>
  <c r="BK108"/>
  <c r="J234"/>
  <c r="BK222"/>
  <c r="BK144"/>
  <c r="BK166"/>
  <c r="J116"/>
  <c r="J178"/>
  <c r="BK114"/>
  <c r="BK243"/>
  <c r="J206"/>
  <c r="BK196"/>
  <c r="BK174"/>
  <c r="J124"/>
  <c r="F39"/>
  <c r="BK156"/>
  <c r="BK110"/>
  <c r="J230"/>
  <c r="BK164"/>
  <c r="J114"/>
  <c r="BK186"/>
  <c r="BK134"/>
  <c r="BK90"/>
  <c r="J136"/>
  <c r="BK96"/>
  <c r="J210"/>
  <c r="J202"/>
  <c r="BK190"/>
  <c r="J138"/>
  <c r="F37"/>
  <c r="J212"/>
  <c r="J132"/>
  <c r="BK232"/>
  <c r="BK214"/>
  <c r="J102"/>
  <c r="J184"/>
  <c r="BK150"/>
  <c r="J96"/>
  <c r="J158"/>
  <c r="BK98"/>
  <c r="BK210"/>
  <c r="BK202"/>
  <c r="BK184"/>
  <c r="J142"/>
  <c i="3" r="J88"/>
  <c i="2" r="BK154"/>
  <c r="J128"/>
  <c r="BK86"/>
  <c r="J232"/>
  <c r="J220"/>
  <c r="J122"/>
  <c r="J108"/>
  <c r="BK216"/>
  <c r="J140"/>
  <c r="BK104"/>
  <c r="BK230"/>
  <c r="J222"/>
  <c r="BK142"/>
  <c r="J88"/>
  <c r="BK182"/>
  <c r="BK140"/>
  <c r="J86"/>
  <c r="BK138"/>
  <c r="BK252"/>
  <c r="J208"/>
  <c r="J198"/>
  <c r="J182"/>
  <c r="J106"/>
  <c r="J36"/>
  <c r="J236"/>
  <c r="J162"/>
  <c r="BK249"/>
  <c r="BK176"/>
  <c r="BK122"/>
  <c r="J240"/>
  <c r="J228"/>
  <c r="J218"/>
  <c r="BK146"/>
  <c r="BK192"/>
  <c r="BK170"/>
  <c r="J146"/>
  <c r="J100"/>
  <c r="BK220"/>
  <c r="BK162"/>
  <c r="J110"/>
  <c r="BK238"/>
  <c r="BK206"/>
  <c r="J200"/>
  <c r="J186"/>
  <c r="J152"/>
  <c r="J249"/>
  <c i="3" r="J86"/>
  <c i="2" r="BK130"/>
  <c i="1" r="AS55"/>
  <c i="2" r="BK212"/>
  <c r="BK188"/>
  <c r="J164"/>
  <c r="J98"/>
  <c i="3" r="BK88"/>
  <c i="2" r="BK172"/>
  <c r="J148"/>
  <c r="BK118"/>
  <c r="BK236"/>
  <c r="J226"/>
  <c r="BK158"/>
  <c r="J130"/>
  <c r="BK194"/>
  <c r="BK160"/>
  <c r="BK258"/>
  <c r="BK128"/>
  <c r="J216"/>
  <c r="BK106"/>
  <c r="BK240"/>
  <c r="J204"/>
  <c r="J192"/>
  <c r="BK102"/>
  <c r="J112"/>
  <c r="J238"/>
  <c r="J224"/>
  <c r="BK152"/>
  <c r="J118"/>
  <c r="J188"/>
  <c r="BK148"/>
  <c i="3" r="BK90"/>
  <c i="2" r="BK120"/>
  <c r="BK224"/>
  <c r="BK94"/>
  <c r="J176"/>
  <c r="BK126"/>
  <c r="F38"/>
  <c l="1" r="BK85"/>
  <c r="J85"/>
  <c r="J63"/>
  <c r="P85"/>
  <c i="1" r="AU56"/>
  <c i="2" r="R85"/>
  <c r="T85"/>
  <c i="3" r="BK85"/>
  <c r="J85"/>
  <c r="J63"/>
  <c r="P85"/>
  <c i="1" r="AU57"/>
  <c i="3" r="R85"/>
  <c r="T85"/>
  <c r="E50"/>
  <c r="BE86"/>
  <c r="F82"/>
  <c r="J56"/>
  <c r="BE88"/>
  <c r="BE90"/>
  <c i="2" r="BE252"/>
  <c r="J79"/>
  <c r="BE104"/>
  <c r="BE122"/>
  <c r="BE140"/>
  <c r="BE148"/>
  <c r="BE150"/>
  <c r="BE168"/>
  <c r="BE178"/>
  <c r="BE182"/>
  <c r="BE186"/>
  <c r="BE188"/>
  <c r="BE190"/>
  <c r="BE200"/>
  <c r="BE202"/>
  <c r="BE204"/>
  <c r="BE206"/>
  <c r="BE208"/>
  <c r="BE238"/>
  <c r="F82"/>
  <c r="BE88"/>
  <c r="BE94"/>
  <c r="BE108"/>
  <c r="BE134"/>
  <c r="BE156"/>
  <c r="BE160"/>
  <c r="BE164"/>
  <c r="BE218"/>
  <c r="BE222"/>
  <c r="BE258"/>
  <c i="1" r="AW56"/>
  <c i="2" r="BE98"/>
  <c r="BE102"/>
  <c r="BE106"/>
  <c r="BE114"/>
  <c r="BE118"/>
  <c r="BE124"/>
  <c r="BE132"/>
  <c r="BE144"/>
  <c r="BE152"/>
  <c r="BE172"/>
  <c r="BE180"/>
  <c r="BE184"/>
  <c r="BE192"/>
  <c r="BE194"/>
  <c r="BE196"/>
  <c r="BE198"/>
  <c i="1" r="BB56"/>
  <c i="2" r="BE86"/>
  <c r="BE90"/>
  <c r="BE96"/>
  <c r="BE110"/>
  <c r="BE116"/>
  <c r="BE120"/>
  <c r="BE128"/>
  <c r="BE138"/>
  <c r="BE166"/>
  <c r="BE174"/>
  <c r="BE176"/>
  <c r="BE210"/>
  <c r="BE212"/>
  <c r="BE214"/>
  <c r="BE216"/>
  <c r="BE220"/>
  <c r="BE224"/>
  <c r="BE226"/>
  <c r="BE228"/>
  <c r="BE230"/>
  <c r="BE232"/>
  <c r="BE234"/>
  <c r="BE236"/>
  <c r="BE240"/>
  <c r="BE243"/>
  <c r="BE249"/>
  <c i="1" r="BC56"/>
  <c r="BA56"/>
  <c i="2" r="E50"/>
  <c r="BE92"/>
  <c r="BE100"/>
  <c r="BE112"/>
  <c r="BE126"/>
  <c r="BE130"/>
  <c r="BE136"/>
  <c r="BE142"/>
  <c r="BE146"/>
  <c r="BE154"/>
  <c r="BE158"/>
  <c r="BE162"/>
  <c r="BE170"/>
  <c i="1" r="BD56"/>
  <c i="3" r="F38"/>
  <c i="1" r="BC57"/>
  <c r="BC55"/>
  <c r="BC54"/>
  <c r="AY54"/>
  <c i="2" r="J32"/>
  <c i="3" r="J36"/>
  <c i="1" r="AW57"/>
  <c i="3" r="F36"/>
  <c i="1" r="BA57"/>
  <c r="BA55"/>
  <c r="BA54"/>
  <c r="AW54"/>
  <c r="AK30"/>
  <c i="3" r="F37"/>
  <c i="1" r="BB57"/>
  <c r="BB55"/>
  <c r="AX55"/>
  <c r="AS54"/>
  <c i="3" r="F39"/>
  <c i="1" r="BD57"/>
  <c r="BD55"/>
  <c r="BD54"/>
  <c r="W33"/>
  <c l="1" r="AG56"/>
  <c i="3" r="J32"/>
  <c i="1" r="AG57"/>
  <c r="AG55"/>
  <c r="AG54"/>
  <c r="AK26"/>
  <c r="AU55"/>
  <c r="AU54"/>
  <c i="2" r="F35"/>
  <c i="1" r="AZ56"/>
  <c r="BB54"/>
  <c r="AX54"/>
  <c i="3" r="F35"/>
  <c i="1" r="AZ57"/>
  <c i="2" r="J35"/>
  <c i="1" r="AV56"/>
  <c r="AT56"/>
  <c r="AN56"/>
  <c r="AW55"/>
  <c r="W32"/>
  <c r="W30"/>
  <c i="3" r="J35"/>
  <c i="1" r="AV57"/>
  <c r="AT57"/>
  <c r="AN57"/>
  <c r="AY55"/>
  <c i="3" l="1" r="J41"/>
  <c i="2" r="J41"/>
  <c i="1" r="W31"/>
  <c r="AZ55"/>
  <c r="AZ54"/>
  <c r="W29"/>
  <c l="1" r="AV54"/>
  <c r="AK29"/>
  <c r="AK35"/>
  <c r="AV55"/>
  <c r="AT55"/>
  <c r="AN5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<sst xmlns="http://schemas.openxmlformats.org/spreadsheetml/2006/main">
  <si>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</si>
  <si>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</si>
  <si>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</si>
  <si>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</si>
  <si>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</si>
  <si>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{37d7821d-7d50-4702-9e50-07f720e065f4}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</si>
  <si>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</si>
  <si>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</si>
  <si>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</si>
  <si>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</si>
  <si>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</si>
  <si>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</si>
  <si>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</si>
  <si>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</si>
  <si>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</si>
  <si>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</si>
  <si>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</si>
  <si>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Údržba vyšší zeleně v obvodu OŘ UNL 2025-2026</t>
  </si>
  <si>
    <t>0,1</t>
  </si>
  <si>
    <t>KSO:</t>
  </si>
  <si>
    <t/>
  </si>
  <si>
    <t>CC-CZ:</t>
  </si>
  <si>
    <t>1</t>
  </si>
  <si>
    <t>Místo:</t>
  </si>
  <si>
    <t>obvod ST Ústí n.L.</t>
  </si>
  <si>
    <t>Datum:</t>
  </si>
  <si>
    <t>17. 2. 2025</t>
  </si>
  <si>
    <t>10</t>
  </si>
  <si>
    <t>100</t>
  </si>
  <si>
    <t>Zadavatel:</t>
  </si>
  <si>
    <t>IČ:</t>
  </si>
  <si>
    <t>709 94 234</t>
  </si>
  <si>
    <t>Správa železnic, s.o., OŘ Ústí n.L., ST Ústí n.L.</t>
  </si>
  <si>
    <t>DIČ:</t>
  </si>
  <si>
    <t>CZ 709 94 234</t>
  </si>
  <si>
    <t>Účastník:</t>
  </si>
  <si>
    <t>Vyplň údaj</t>
  </si>
  <si>
    <t>Projektant:</t>
  </si>
  <si>
    <t xml:space="preserve"> </t>
  </si>
  <si>
    <t>True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</si>
  <si>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</si>
  <si>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</si>
  <si>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</si>
  <si>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</si>
  <si>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</si>
  <si>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</si>
  <si>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</si>
  <si>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</si>
  <si>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</si>
  <si>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</si>
  <si>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</si>
  <si>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</si>
  <si>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</si>
  <si>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</si>
  <si>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</si>
  <si>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</si>
  <si>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</si>
  <si>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</si>
  <si>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</si>
  <si>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</si>
  <si>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</si>
  <si>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</si>
  <si>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</si>
  <si>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</si>
  <si>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</si>
  <si>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</si>
  <si>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</si>
  <si>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</si>
  <si>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</si>
  <si>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</si>
  <si>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</si>
  <si>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</si>
  <si>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</si>
  <si>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</si>
  <si>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</si>
  <si>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</si>
  <si>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</si>
  <si>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</si>
  <si>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</si>
  <si>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</si>
  <si>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</si>
  <si>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</si>
  <si>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OBLAST č 1 - Správa tratí Ústí nad Labem</t>
  </si>
  <si>
    <t>STA</t>
  </si>
  <si>
    <t>{fb799faf-82a5-493b-83d7-51116026d832}</t>
  </si>
  <si>
    <t>2</t>
  </si>
  <si>
    <t>/</t>
  </si>
  <si>
    <t>01</t>
  </si>
  <si>
    <t>ZRN</t>
  </si>
  <si>
    <t>Soupis</t>
  </si>
  <si>
    <t>{0e46dd1e-9ae2-426e-b94c-43d3cda19bab}</t>
  </si>
  <si>
    <t>02</t>
  </si>
  <si>
    <t>VRN</t>
  </si>
  <si>
    <t>{15829348-cb53-40a4-ad96-88971c3e1e39}</t>
  </si>
  <si>
    <t>KRYCÍ LIST SOUPISU PRACÍ</t>
  </si>
  <si>
    <t>Objekt:</t>
  </si>
  <si>
    <t>1 - OBLAST č 1 - Správa tratí Ústí nad Labem</t>
  </si>
  <si>
    <t>Soupis:</t>
  </si>
  <si>
    <t>01 - ZRN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</si>
  <si>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</si>
  <si>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</si>
  <si>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</si>
  <si>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</si>
  <si>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</si>
  <si>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</si>
  <si>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</si>
  <si>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</si>
  <si>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</si>
  <si>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</si>
  <si>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</si>
  <si>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</si>
  <si>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</si>
  <si>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</si>
  <si>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</si>
  <si>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</si>
  <si>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</si>
  <si>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</si>
  <si>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</si>
  <si>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</si>
  <si>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</si>
  <si>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Sborník UOŽI 01 2025</t>
  </si>
  <si>
    <t>4</t>
  </si>
  <si>
    <t>ROZPOCET</t>
  </si>
  <si>
    <t>-805671041</t>
  </si>
  <si>
    <t>PP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</si>
  <si>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</si>
  <si>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</si>
  <si>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</si>
  <si>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-604960694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</si>
  <si>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</si>
  <si>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3</t>
  </si>
  <si>
    <t>5904005110</t>
  </si>
  <si>
    <t>Vysečení travního porostu strojně kolovou nebo kolejovou mechanizací se sekacím adaptérem</t>
  </si>
  <si>
    <t>ha</t>
  </si>
  <si>
    <t>516687055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</si>
  <si>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</si>
  <si>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5904031020</t>
  </si>
  <si>
    <t>Odstranění smíšené vegetace strojně kolovou nebo kolejovou mechanizací s mulčovacím adaptérem o objemu křovin přes 50 %</t>
  </si>
  <si>
    <t>1851611295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</si>
  <si>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</si>
  <si>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</t>
  </si>
  <si>
    <t>5904031010</t>
  </si>
  <si>
    <t>Odstranění smíšené vegetace strojně kolovou nebo kolejovou mechanizací s mulčovacím adaptérem o objemu křovin do 50 %</t>
  </si>
  <si>
    <t>-528937598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</si>
  <si>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</si>
  <si>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6</t>
  </si>
  <si>
    <t>5904010010</t>
  </si>
  <si>
    <t>Odklizení travního porostu ručně</t>
  </si>
  <si>
    <t>-2083079405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</si>
  <si>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</si>
  <si>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7</t>
  </si>
  <si>
    <t>5904020010</t>
  </si>
  <si>
    <t>Vyřezání křovin porost řídký 1 až 5 kusů stonků na m2 plochy sklon terénu do 1:2</t>
  </si>
  <si>
    <t>-704412115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</si>
  <si>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</si>
  <si>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8</t>
  </si>
  <si>
    <t>5904020020</t>
  </si>
  <si>
    <t>Vyřezání křovin porost řídký 1 až 5 kusů stonků na m2 plochy sklon terénu přes 1:2</t>
  </si>
  <si>
    <t>-1152273137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</si>
  <si>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</si>
  <si>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</si>
  <si>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5904020110</t>
  </si>
  <si>
    <t>Vyřezání křovin porost hustý 6 a více kusů stonků na m2 plochy sklon terénu do 1:2</t>
  </si>
  <si>
    <t>1294865962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</si>
  <si>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</si>
  <si>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</si>
  <si>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</si>
  <si>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-1425658139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</si>
  <si>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</si>
  <si>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</si>
  <si>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5904025010</t>
  </si>
  <si>
    <t>Ořez větví místně ručně do výšky nad terénem do 2 m</t>
  </si>
  <si>
    <t>hod</t>
  </si>
  <si>
    <t>1194897231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</si>
  <si>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</si>
  <si>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5904025020</t>
  </si>
  <si>
    <t>Ořez větví místně ručně do výšky nad terénem přes 2 m</t>
  </si>
  <si>
    <t>-1495079468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</si>
  <si>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</si>
  <si>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</si>
  <si>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5904025110</t>
  </si>
  <si>
    <t>Ořez větví místně ručně kontinuálně strojně v šíři 3 metry od osy koleje</t>
  </si>
  <si>
    <t>km</t>
  </si>
  <si>
    <t>-777271423</t>
  </si>
  <si>
    <t>Ořez větví místně ručně kontinuálně strojně v šíři 3 metry od osy koleje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</si>
  <si>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14</t>
  </si>
  <si>
    <t>5904030010</t>
  </si>
  <si>
    <t>Likvidace porostu odhrnutí včetně kořenů</t>
  </si>
  <si>
    <t>549955092</t>
  </si>
  <si>
    <t>Likvidace porostu odhrnutí včetně kořenů Poznámka: 1. V cenách jsou započteny náklady na naložení na dopravní prostředek a uložení na skládku. 2. V cenách nejsou obsaženy náklady na dopravu a skládkovné.</t>
  </si>
  <si>
    <t>15</t>
  </si>
  <si>
    <t>5904035010</t>
  </si>
  <si>
    <t>Kácení stromů se sklonem terénu do 1:2 obvodem kmene od 31 do 63 cm</t>
  </si>
  <si>
    <t>kus</t>
  </si>
  <si>
    <t>-1498821318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</si>
  <si>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</si>
  <si>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16</t>
  </si>
  <si>
    <t>5904035020</t>
  </si>
  <si>
    <t>Kácení stromů se sklonem terénu do 1:2 obvodem kmene přes 63 do 80 cm</t>
  </si>
  <si>
    <t>-856969233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</si>
  <si>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</si>
  <si>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17</t>
  </si>
  <si>
    <t>5904035030</t>
  </si>
  <si>
    <t>Kácení stromů se sklonem terénu do 1:2 obvodem kmene přes 80 do 157 cm</t>
  </si>
  <si>
    <t>581842833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</si>
  <si>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</si>
  <si>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18</t>
  </si>
  <si>
    <t>5904035040</t>
  </si>
  <si>
    <t>Kácení stromů se sklonem terénu do 1:2 obvodem kmene přes 157 do 220 cm</t>
  </si>
  <si>
    <t>-1123368409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</si>
  <si>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</si>
  <si>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</t>
  </si>
  <si>
    <t>5904035050</t>
  </si>
  <si>
    <t>Kácení stromů se sklonem terénu do 1:2 obvodem kmene přes 220 do 283 cm</t>
  </si>
  <si>
    <t>1007492099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</si>
  <si>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</si>
  <si>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20</t>
  </si>
  <si>
    <t>5904035060</t>
  </si>
  <si>
    <t>Kácení stromů se sklonem terénu do 1:2 obvodem kmene přes 283 cm</t>
  </si>
  <si>
    <t>1552811591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</si>
  <si>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</si>
  <si>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5904035110</t>
  </si>
  <si>
    <t>Kácení stromů se sklonem terénu přes 1:2 obvodem kmene od 31 do 63 cm</t>
  </si>
  <si>
    <t>-2147218190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</si>
  <si>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</si>
  <si>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22</t>
  </si>
  <si>
    <t>5904035120</t>
  </si>
  <si>
    <t>Kácení stromů se sklonem terénu přes 1:2 obvodem kmene přes 63 do 80 cm</t>
  </si>
  <si>
    <t>-1415860888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</si>
  <si>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</si>
  <si>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</si>
  <si>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5904035130</t>
  </si>
  <si>
    <t>Kácení stromů se sklonem terénu přes 1:2 obvodem kmene přes 80 do 157 cm</t>
  </si>
  <si>
    <t>510999680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</si>
  <si>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</si>
  <si>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24</t>
  </si>
  <si>
    <t>5904035140</t>
  </si>
  <si>
    <t>Kácení stromů se sklonem terénu přes 1:2 obvodem kmene přes 157 do 220 cm</t>
  </si>
  <si>
    <t>648200466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</si>
  <si>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</si>
  <si>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</si>
  <si>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5904035150</t>
  </si>
  <si>
    <t>Kácení stromů se sklonem terénu přes 1:2 obvodem kmene přes 220 do 283 cm</t>
  </si>
  <si>
    <t>-336440984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</si>
  <si>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</si>
  <si>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</si>
  <si>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5904035160</t>
  </si>
  <si>
    <t>Kácení stromů se sklonem terénu přes 1:2 obvodem kmene přes 283 cm</t>
  </si>
  <si>
    <t>133507902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</si>
  <si>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</si>
  <si>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27</t>
  </si>
  <si>
    <t>5904040010</t>
  </si>
  <si>
    <t>Rizikové kácení stromů listnatých se sklonem terénu do 1:2 obvodem kmene od 31 do 63 cm</t>
  </si>
  <si>
    <t>-613717734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</si>
  <si>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</si>
  <si>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28</t>
  </si>
  <si>
    <t>5904040020</t>
  </si>
  <si>
    <t>Rizikové kácení stromů listnatých se sklonem terénu do 1:2 obvodem kmene přes 63 do 80 cm</t>
  </si>
  <si>
    <t>18163158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</si>
  <si>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</si>
  <si>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29</t>
  </si>
  <si>
    <t>5904040030</t>
  </si>
  <si>
    <t>Rizikové kácení stromů listnatých se sklonem terénu do 1:2 obvodem kmene přes 80 do 157 cm</t>
  </si>
  <si>
    <t>-1483187445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</si>
  <si>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</si>
  <si>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30</t>
  </si>
  <si>
    <t>5904040040</t>
  </si>
  <si>
    <t>Rizikové kácení stromů listnatých se sklonem terénu do 1:2 obvodem kmene přes 157 do 220 cm</t>
  </si>
  <si>
    <t>854485010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</si>
  <si>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</si>
  <si>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</si>
  <si>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5904040050</t>
  </si>
  <si>
    <t>Rizikové kácení stromů listnatých se sklonem terénu do 1:2 obvodem kmene přes 220 do 283 cm</t>
  </si>
  <si>
    <t>-46313049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</si>
  <si>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</si>
  <si>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</t>
  </si>
  <si>
    <t>5904040060</t>
  </si>
  <si>
    <t>Rizikové kácení stromů listnatých se sklonem terénu do 1:2 obvodem kmene přes 283 cm</t>
  </si>
  <si>
    <t>-22612323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</si>
  <si>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</si>
  <si>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</si>
  <si>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5904040110</t>
  </si>
  <si>
    <t>Rizikové kácení stromů listnatých se sklonem terénu přes 1:2 obvodem kmene od 31 do 63 cm</t>
  </si>
  <si>
    <t>1898812106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</si>
  <si>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</si>
  <si>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</t>
  </si>
  <si>
    <t>5904040120</t>
  </si>
  <si>
    <t>Rizikové kácení stromů listnatých se sklonem terénu přes 1:2 obvodem kmene přes 63 do 80 cm</t>
  </si>
  <si>
    <t>-1111834520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</si>
  <si>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</si>
  <si>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</si>
  <si>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5904040130</t>
  </si>
  <si>
    <t>Rizikové kácení stromů listnatých se sklonem terénu přes 1:2 obvodem kmene přes 80 do 157 cm</t>
  </si>
  <si>
    <t>-1542673288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</si>
  <si>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</si>
  <si>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</t>
  </si>
  <si>
    <t>5904040140</t>
  </si>
  <si>
    <t>Rizikové kácení stromů listnatých se sklonem terénu přes 1:2 obvodem kmene přes 157 do 220 cm</t>
  </si>
  <si>
    <t>228387093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</si>
  <si>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</si>
  <si>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</si>
  <si>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5904040150</t>
  </si>
  <si>
    <t>Rizikové kácení stromů listnatých se sklonem terénu přes 1:2 obvodem kmene přes 220 do 283 cm</t>
  </si>
  <si>
    <t>-409753688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</si>
  <si>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</si>
  <si>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</t>
  </si>
  <si>
    <t>5904040160</t>
  </si>
  <si>
    <t>Rizikové kácení stromů listnatých se sklonem terénu přes 1:2 obvodem kmene přes 283 cm</t>
  </si>
  <si>
    <t>1918613762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</si>
  <si>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</si>
  <si>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</si>
  <si>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5904040210</t>
  </si>
  <si>
    <t>Rizikové kácení stromů jehličnatých se sklonem terénu do 1:2 obvodem kmene od 31 do 63 cm</t>
  </si>
  <si>
    <t>-1310343540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</si>
  <si>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</si>
  <si>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40</t>
  </si>
  <si>
    <t>5904040220</t>
  </si>
  <si>
    <t>Rizikové kácení stromů jehličnatých se sklonem terénu do 1:2 obvodem kmene přes 63 do 80 cm</t>
  </si>
  <si>
    <t>-286402202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</si>
  <si>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</si>
  <si>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</si>
  <si>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5904040230</t>
  </si>
  <si>
    <t>Rizikové kácení stromů jehličnatých se sklonem terénu do 1:2 obvodem kmene přes 80 do 157 cm</t>
  </si>
  <si>
    <t>375077435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</si>
  <si>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</si>
  <si>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42</t>
  </si>
  <si>
    <t>5904040240</t>
  </si>
  <si>
    <t>Rizikové kácení stromů jehličnatých se sklonem terénu do 1:2 obvodem kmene přes 157 do 220 cm</t>
  </si>
  <si>
    <t>904031318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</si>
  <si>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</si>
  <si>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</si>
  <si>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5904040250</t>
  </si>
  <si>
    <t>Rizikové kácení stromů jehličnatých se sklonem terénu do 1:2 obvodem kmene přes 220 do 283 cm</t>
  </si>
  <si>
    <t>-1335223195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</si>
  <si>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</si>
  <si>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</t>
  </si>
  <si>
    <t>5904040260</t>
  </si>
  <si>
    <t>Rizikové kácení stromů jehličnatých se sklonem terénu do 1:2 obvodem kmene přes 283 cm</t>
  </si>
  <si>
    <t>-823130902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</si>
  <si>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</si>
  <si>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</si>
  <si>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5904040310</t>
  </si>
  <si>
    <t>Rizikové kácení stromů jehličnatých se sklonem terénu přes 1:2 obvodem kmene od 31 do 63 cm</t>
  </si>
  <si>
    <t>1221371874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</si>
  <si>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</si>
  <si>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46</t>
  </si>
  <si>
    <t>5904040320</t>
  </si>
  <si>
    <t>Rizikové kácení stromů jehličnatých se sklonem terénu přes 1:2 obvodem kmene přes 63 do 80 cm</t>
  </si>
  <si>
    <t>1593946890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</si>
  <si>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</si>
  <si>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</si>
  <si>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5904040330</t>
  </si>
  <si>
    <t>Rizikové kácení stromů jehličnatých se sklonem terénu přes 1:2 obvodem kmene přes 80 do 157 cm</t>
  </si>
  <si>
    <t>1891581819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</si>
  <si>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</si>
  <si>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48</t>
  </si>
  <si>
    <t>5904040340</t>
  </si>
  <si>
    <t>Rizikové kácení stromů jehličnatých se sklonem terénu přes 1:2 obvodem kmene přes 157 do 220 cm</t>
  </si>
  <si>
    <t>-1077409784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</si>
  <si>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</si>
  <si>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</si>
  <si>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5904040350</t>
  </si>
  <si>
    <t>Rizikové kácení stromů jehličnatých se sklonem terénu přes 1:2 obvodem kmene přes 220 do 283 cm</t>
  </si>
  <si>
    <t>364903174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</si>
  <si>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</si>
  <si>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50</t>
  </si>
  <si>
    <t>5904040360</t>
  </si>
  <si>
    <t>Rizikové kácení stromů jehličnatých se sklonem terénu přes 1:2 obvodem kmene přes 283 cm</t>
  </si>
  <si>
    <t>-1609220571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</si>
  <si>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</si>
  <si>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51</t>
  </si>
  <si>
    <t>5904045010</t>
  </si>
  <si>
    <t>Odstranění pařezu mechanicky průměru do 10 cm</t>
  </si>
  <si>
    <t>1542254896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</si>
  <si>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</si>
  <si>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52</t>
  </si>
  <si>
    <t>5904045020</t>
  </si>
  <si>
    <t>Odstranění pařezu mechanicky průměru přes 10 cm do 30 cm</t>
  </si>
  <si>
    <t>1359083850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</si>
  <si>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</si>
  <si>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53</t>
  </si>
  <si>
    <t>5904045030</t>
  </si>
  <si>
    <t>Odstranění pařezu mechanicky průměru přes 30 cm do 60 cm</t>
  </si>
  <si>
    <t>-1799840164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</si>
  <si>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</si>
  <si>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54</t>
  </si>
  <si>
    <t>5904045040</t>
  </si>
  <si>
    <t>Odstranění pařezu mechanicky průměru přes 60 cm do 100 cm</t>
  </si>
  <si>
    <t>464865400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</si>
  <si>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</si>
  <si>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</si>
  <si>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5904045050</t>
  </si>
  <si>
    <t>Odstranění pařezu mechanicky průměru přes 100 cm</t>
  </si>
  <si>
    <t>861765827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</si>
  <si>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</si>
  <si>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56</t>
  </si>
  <si>
    <t>5904045110</t>
  </si>
  <si>
    <t>Odstranění pařezu biologicky průměru do 10 cm</t>
  </si>
  <si>
    <t>133475376</t>
  </si>
  <si>
    <t>Odstranění pařezu biologicky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</si>
  <si>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57</t>
  </si>
  <si>
    <t>5904045120</t>
  </si>
  <si>
    <t>Odstranění pařezu biologicky průměru přes 10 cm do 30 cm</t>
  </si>
  <si>
    <t>868537593</t>
  </si>
  <si>
    <t>Odstranění pařezu biologicky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</si>
  <si>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58</t>
  </si>
  <si>
    <t>5904045130</t>
  </si>
  <si>
    <t>Odstranění pařezu biologicky průměru přes 30 cm do 60 cm</t>
  </si>
  <si>
    <t>1485922493</t>
  </si>
  <si>
    <t>Odstranění pařezu biologicky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</si>
  <si>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</t>
  </si>
  <si>
    <t>5904045140</t>
  </si>
  <si>
    <t>Odstranění pařezu biologicky průměru přes 60 cm do 100 cm</t>
  </si>
  <si>
    <t>-2091793637</t>
  </si>
  <si>
    <t>Odstranění pařezu biologicky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</si>
  <si>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60</t>
  </si>
  <si>
    <t>5904045150</t>
  </si>
  <si>
    <t>Odstranění pařezu biologicky průměru přes 100 cm</t>
  </si>
  <si>
    <t>2027216017</t>
  </si>
  <si>
    <t>Odstranění pařezu biologicky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</si>
  <si>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61</t>
  </si>
  <si>
    <t>5904050010</t>
  </si>
  <si>
    <t>Ošetření řezné plochy pařezu herbicidem průměru do 10 cm</t>
  </si>
  <si>
    <t>-1720274107</t>
  </si>
  <si>
    <t>Ošetření řezné plochy pařezu herbicidem průměru do 10 cm Poznámka: 1. V cenách jsou započteny náklady aplikace roztoku na pařez pro omezení růstu výmladnosti a náklady na dodávku obarveného herbicidu.</t>
  </si>
  <si>
    <t>62</t>
  </si>
  <si>
    <t>5904050020</t>
  </si>
  <si>
    <t>Ošetření řezné plochy pařezu herbicidem průměru přes 10 cm do 30 cm</t>
  </si>
  <si>
    <t>447477444</t>
  </si>
  <si>
    <t>Ošetření řezné plochy pařezu herbicidem průměru přes 10 cm do 30 cm Poznámka: 1. V cenách jsou započteny náklady aplikace roztoku na pařez pro omezení růstu výmladnosti a náklady na dodávku obarveného herbicidu.</t>
  </si>
  <si>
    <t>63</t>
  </si>
  <si>
    <t>5904050030</t>
  </si>
  <si>
    <t>Ošetření řezné plochy pařezu herbicidem průměru přes 30 cm do 60 cm</t>
  </si>
  <si>
    <t>402108545</t>
  </si>
  <si>
    <t>Ošetření řezné plochy pařezu herbicidem průměru přes 30 cm do 60 cm Poznámka: 1. V cenách jsou započteny náklady aplikace roztoku na pařez pro omezení růstu výmladnosti a náklady na dodávku obarveného herbicidu.</t>
  </si>
  <si>
    <t>64</t>
  </si>
  <si>
    <t>5904050040</t>
  </si>
  <si>
    <t>Ošetření řezné plochy pařezu herbicidem průměru přes 60 cm do 100 cm</t>
  </si>
  <si>
    <t>-2003408311</t>
  </si>
  <si>
    <t>Ošetření řezné plochy pařezu herbicidem průměru přes 60 cm do 100 cm Poznámka: 1. V cenách jsou započteny náklady aplikace roztoku na pařez pro omezení růstu výmladnosti a náklady na dodávku obarveného herbicidu.</t>
  </si>
  <si>
    <t>65</t>
  </si>
  <si>
    <t>5904050050</t>
  </si>
  <si>
    <t>Ošetření řezné plochy pařezu herbicidem průměru přes 100 cm</t>
  </si>
  <si>
    <t>1896382175</t>
  </si>
  <si>
    <t>Ošetření řezné plochy pařezu herbicidem průměru přes 100 cm Poznámka: 1. V cenách jsou započteny náklady aplikace roztoku na pařez pro omezení růstu výmladnosti a náklady na dodávku obarveného herbicidu.</t>
  </si>
  <si>
    <t>66</t>
  </si>
  <si>
    <t>5904060010</t>
  </si>
  <si>
    <t>Hubení náletové a pařezové vegetace strojním postřikovačem mimo profil KL jednostranně šíře záběru do 2 m</t>
  </si>
  <si>
    <t>631634863</t>
  </si>
  <si>
    <t>Hubení náletové a pařezové vegetace strojním postřikovačem mimo profil KL jednostranně šíře záběru do 2 m Poznámka: 1. V cenách jsou započteny náklady na postřik náletové dřevité vegetace nebo pařezové výmladnosti aplikací herbicidu. 2. V cenách nejsou obsaženy náklady na vodu a dodávku herbicidu.</t>
  </si>
  <si>
    <t>67</t>
  </si>
  <si>
    <t>5904060020</t>
  </si>
  <si>
    <t>Hubení náletové a pařezové vegetace strojním postřikovačem mimo profil KL jednostranně šíře záběru do 4 m</t>
  </si>
  <si>
    <t>-481972664</t>
  </si>
  <si>
    <t>Hubení náletové a pařezové vegetace strojním postřikovačem mimo profil KL jednostranně šíře záběru do 4 m Poznámka: 1. V cenách jsou započteny náklady na postřik náletové dřevité vegetace nebo pařezové výmladnosti aplikací herbicidu. 2. V cenách nejsou obsaženy náklady na vodu a dodávku herbicidu.</t>
  </si>
  <si>
    <t>68</t>
  </si>
  <si>
    <t>5904060030</t>
  </si>
  <si>
    <t>Hubení náletové a pařezové vegetace strojním postřikovačem mimo profil KL jednostranně šíře záběru do 6 m</t>
  </si>
  <si>
    <t>512013765</t>
  </si>
  <si>
    <t>Hubení náletové a pařezové vegetace strojním postřikovačem mimo profil KL jednostranně šíře záběru do 6 m Poznámka: 1. V cenách jsou započteny náklady na postřik náletové dřevité vegetace nebo pařezové výmladnosti aplikací herbicidu. 2. V cenách nejsou obsaženy náklady na vodu a dodávku herbicidu.</t>
  </si>
  <si>
    <t>69</t>
  </si>
  <si>
    <t>5904065010</t>
  </si>
  <si>
    <t>Výsadba stromů listnatých</t>
  </si>
  <si>
    <t>572652021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</si>
  <si>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</si>
  <si>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70</t>
  </si>
  <si>
    <t>5904065020</t>
  </si>
  <si>
    <t>Výsadba stromů jehličnatých</t>
  </si>
  <si>
    <t>-422776476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</si>
  <si>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</si>
  <si>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71</t>
  </si>
  <si>
    <t>5904070010</t>
  </si>
  <si>
    <t>Ošetřování stromů do doby jejich samostatného růstu</t>
  </si>
  <si>
    <t>1648704143</t>
  </si>
  <si>
    <t>Ošetřování stromů do doby jejich samostatného růstu Poznámka: 1. V cenách jsou započteny náklady na hnojení, zalévání, okopávání a odplevelení, sestřih větví, opravu stability opěry včetně nákladů na hnojivo a vodu.</t>
  </si>
  <si>
    <t>72</t>
  </si>
  <si>
    <t>5904075010</t>
  </si>
  <si>
    <t>Výsadba keřů listnatých</t>
  </si>
  <si>
    <t>1620695997</t>
  </si>
  <si>
    <t>Výsadba keřů listnatých Poznámka: 1. V cenách jsou započteny náklady na výkop jámy, osazení, zásyp, zajištění ukotvením, ochrana před okusem a vysycháním, úpravu terénu vodu a hnojivo. 2. V cenách nejsou obsaženy náklady na dodávku keřů.</t>
  </si>
  <si>
    <t>73</t>
  </si>
  <si>
    <t>5904075020</t>
  </si>
  <si>
    <t>Výsadba keřů jehličnatých</t>
  </si>
  <si>
    <t>-588444528</t>
  </si>
  <si>
    <t>Výsadba keřů jehličnatých Poznámka: 1. V cenách jsou započteny náklady na výkop jámy, osazení, zásyp, zajištění ukotvením, ochrana před okusem a vysycháním, úpravu terénu vodu a hnojivo. 2. V cenách nejsou obsaženy náklady na dodávku keřů.</t>
  </si>
  <si>
    <t>74</t>
  </si>
  <si>
    <t>5904080010</t>
  </si>
  <si>
    <t>Ošetřování keřů do doby jejich samostatného růstu</t>
  </si>
  <si>
    <t>-1226160979</t>
  </si>
  <si>
    <t>Ošetřování keřů do doby jejich samostatného růstu Poznámka: 1. V cenách jsou započteny náklady na hnojení, zalévání, okopávání a odplevelení, sestřih větví, opravu stability opěry včetně nákladů na hnojivo a vodu.</t>
  </si>
  <si>
    <t>75</t>
  </si>
  <si>
    <t>5999005060</t>
  </si>
  <si>
    <t>Třídění ostatního materiálu</t>
  </si>
  <si>
    <t>t</t>
  </si>
  <si>
    <t>1055688638</t>
  </si>
  <si>
    <t>Třídění ostatního materiálu Poznámka: 1. V cenách jsou započteny náklady na manipulaci, vytřídění a uložení materiálu na úložiště nebo do skladu.</t>
  </si>
  <si>
    <t>76</t>
  </si>
  <si>
    <t>9902900100</t>
  </si>
  <si>
    <t>Naložení sypanin, drobného kusového materiálu, suti</t>
  </si>
  <si>
    <t>2133681691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</si>
  <si>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</si>
  <si>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77</t>
  </si>
  <si>
    <t>9902900200</t>
  </si>
  <si>
    <t>Naložení objemnějšího kusového materiálu, vybouraných hmot</t>
  </si>
  <si>
    <t>487276337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</si>
  <si>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</si>
  <si>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78</t>
  </si>
  <si>
    <t>9902100100</t>
  </si>
  <si>
    <t>Doprava materiálu těžkou mechanizací nosnosti přes 3,5 t sypanin (kameniva, písku, suti, dlažebních kostek, atd.) do 10 km</t>
  </si>
  <si>
    <t>1659775361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</si>
  <si>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</si>
  <si>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VV</t>
  </si>
  <si>
    <t>50+50+50+50</t>
  </si>
  <si>
    <t>79</t>
  </si>
  <si>
    <t>9902109200</t>
  </si>
  <si>
    <t>Doprava materiálu těžkou mechanizací nosnosti přes 3,5 t sypanin (kameniva, písku, suti, dlažebních kostek, atd.) příplatek za každých dalších 10 km</t>
  </si>
  <si>
    <t>-1888511651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</si>
  <si>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</si>
  <si>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50*1</t>
  </si>
  <si>
    <t>50*2</t>
  </si>
  <si>
    <t>50*3</t>
  </si>
  <si>
    <t>Součet</t>
  </si>
  <si>
    <t>80</t>
  </si>
  <si>
    <t>9902200100</t>
  </si>
  <si>
    <t>Doprava materiálu těžkou mechanizací nosnosti přes 3,5 t objemnějšího kusového materiálu (prefabrikátů, stožárů, výhybek, rozvaděčů, vybouraných hmot atd.) do 10 km</t>
  </si>
  <si>
    <t>-1248252034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</si>
  <si>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</si>
  <si>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81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</si>
  <si>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</si>
  <si>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</si>
  <si>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1462700930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</si>
  <si>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</si>
  <si>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82</t>
  </si>
  <si>
    <t>9909000100</t>
  </si>
  <si>
    <t>Poplatek za uložení suti nebo hmot na oficiální skládku</t>
  </si>
  <si>
    <t>-1985585554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</si>
  <si>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</si>
  <si>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02 - VRN</t>
  </si>
  <si>
    <t>031101001</t>
  </si>
  <si>
    <t>Zařízení a vybavení staveniště vyjma dále jmenované práce včetně opatření na ochranu sousedních pozemků, informační tabule, dopravního značení na staveništi aj. při velikosti nákladů do 1 mil. Kč</t>
  </si>
  <si>
    <t>kpl</t>
  </si>
  <si>
    <t>1979736885</t>
  </si>
  <si>
    <t>032104001</t>
  </si>
  <si>
    <t>Územní vlivy práce na těžce přístupných místech</t>
  </si>
  <si>
    <t>-1882984214</t>
  </si>
  <si>
    <t>024101301</t>
  </si>
  <si>
    <t>Inženýrská činnost posudky (např. statické aj.) a dozory</t>
  </si>
  <si>
    <t>-2010803887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</si>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</sst>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20</v>
      </c>
      <c r="AO7" s="20"/>
      <c r="AP7" s="20"/>
      <c r="AQ7" s="20"/>
      <c r="AR7" s="18"/>
      <c r="BE7" s="29"/>
      <c r="BS7" s="15" t="s">
        <v>22</v>
      </c>
    </row>
    <row r="8" s="1" customFormat="1" ht="12" customHeight="1">
      <c r="B8" s="19"/>
      <c r="C8" s="20"/>
      <c r="D8" s="30" t="s">
        <v>23</v>
      </c>
      <c r="E8" s="20"/>
      <c r="F8" s="20"/>
      <c r="G8" s="20"/>
      <c r="H8" s="20"/>
      <c r="I8" s="20"/>
      <c r="J8" s="20"/>
      <c r="K8" s="25" t="s">
        <v>24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25</v>
      </c>
      <c r="AL8" s="20"/>
      <c r="AM8" s="20"/>
      <c r="AN8" s="31" t="s">
        <v>26</v>
      </c>
      <c r="AO8" s="20"/>
      <c r="AP8" s="20"/>
      <c r="AQ8" s="20"/>
      <c r="AR8" s="18"/>
      <c r="BE8" s="29"/>
      <c r="BS8" s="15" t="s">
        <v>27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28</v>
      </c>
    </row>
    <row r="10" s="1" customFormat="1" ht="12" customHeight="1">
      <c r="B10" s="19"/>
      <c r="C10" s="20"/>
      <c r="D10" s="30" t="s">
        <v>29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30</v>
      </c>
      <c r="AL10" s="20"/>
      <c r="AM10" s="20"/>
      <c r="AN10" s="25" t="s">
        <v>31</v>
      </c>
      <c r="AO10" s="20"/>
      <c r="AP10" s="20"/>
      <c r="AQ10" s="20"/>
      <c r="AR10" s="18"/>
      <c r="BE10" s="29"/>
      <c r="BS10" s="15" t="s">
        <v>18</v>
      </c>
    </row>
    <row r="11" s="1" customFormat="1" ht="18.48" customHeight="1">
      <c r="B11" s="19"/>
      <c r="C11" s="20"/>
      <c r="D11" s="20"/>
      <c r="E11" s="25" t="s">
        <v>32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33</v>
      </c>
      <c r="AL11" s="20"/>
      <c r="AM11" s="20"/>
      <c r="AN11" s="25" t="s">
        <v>34</v>
      </c>
      <c r="AO11" s="20"/>
      <c r="AP11" s="20"/>
      <c r="AQ11" s="20"/>
      <c r="AR11" s="18"/>
      <c r="BE11" s="29"/>
      <c r="BS11" s="15" t="s">
        <v>18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s="1" customFormat="1" ht="12" customHeight="1">
      <c r="B13" s="19"/>
      <c r="C13" s="20"/>
      <c r="D13" s="30" t="s">
        <v>35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30</v>
      </c>
      <c r="AL13" s="20"/>
      <c r="AM13" s="20"/>
      <c r="AN13" s="32" t="s">
        <v>36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36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33</v>
      </c>
      <c r="AL14" s="20"/>
      <c r="AM14" s="20"/>
      <c r="AN14" s="32" t="s">
        <v>36</v>
      </c>
      <c r="AO14" s="20"/>
      <c r="AP14" s="20"/>
      <c r="AQ14" s="20"/>
      <c r="AR14" s="18"/>
      <c r="BE14" s="29"/>
      <c r="BS14" s="15" t="s">
        <v>18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30</v>
      </c>
      <c r="AL16" s="20"/>
      <c r="AM16" s="20"/>
      <c r="AN16" s="25" t="s">
        <v>20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38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33</v>
      </c>
      <c r="AL17" s="20"/>
      <c r="AM17" s="20"/>
      <c r="AN17" s="25" t="s">
        <v>20</v>
      </c>
      <c r="AO17" s="20"/>
      <c r="AP17" s="20"/>
      <c r="AQ17" s="20"/>
      <c r="AR17" s="18"/>
      <c r="BE17" s="29"/>
      <c r="BS17" s="15" t="s">
        <v>39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40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30</v>
      </c>
      <c r="AL19" s="20"/>
      <c r="AM19" s="20"/>
      <c r="AN19" s="25" t="s">
        <v>20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41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33</v>
      </c>
      <c r="AL20" s="20"/>
      <c r="AM20" s="20"/>
      <c r="AN20" s="25" t="s">
        <v>20</v>
      </c>
      <c r="AO20" s="20"/>
      <c r="AP20" s="20"/>
      <c r="AQ20" s="20"/>
      <c r="AR20" s="18"/>
      <c r="BE20" s="29"/>
      <c r="BS20" s="15" t="s">
        <v>39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43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48</v>
      </c>
      <c r="E29" s="45"/>
      <c r="F29" s="30" t="s">
        <v>49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50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51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52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55</v>
      </c>
      <c r="U35" s="52"/>
      <c r="V35" s="52"/>
      <c r="W35" s="52"/>
      <c r="X35" s="54" t="s">
        <v>56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650220007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vyšší zeleně v obvodu OŘ UNL 2025-2026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23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obvod ST Ústí n.L.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25</v>
      </c>
      <c r="AJ47" s="38"/>
      <c r="AK47" s="38"/>
      <c r="AL47" s="38"/>
      <c r="AM47" s="70" t="str">
        <f>IF(AN8= "","",AN8)</f>
        <v>17. 2. 2025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29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s.o., OŘ Ústí n.L., ST Ústí n.L.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37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58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35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40</v>
      </c>
      <c r="AJ50" s="38"/>
      <c r="AK50" s="38"/>
      <c r="AL50" s="38"/>
      <c r="AM50" s="71" t="str">
        <f>IF(E20="","",E20)</f>
        <v>Tomáš Šrédl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59</v>
      </c>
      <c r="D52" s="85"/>
      <c r="E52" s="85"/>
      <c r="F52" s="85"/>
      <c r="G52" s="85"/>
      <c r="H52" s="86"/>
      <c r="I52" s="87" t="s">
        <v>60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61</v>
      </c>
      <c r="AH52" s="85"/>
      <c r="AI52" s="85"/>
      <c r="AJ52" s="85"/>
      <c r="AK52" s="85"/>
      <c r="AL52" s="85"/>
      <c r="AM52" s="85"/>
      <c r="AN52" s="87" t="s">
        <v>62</v>
      </c>
      <c r="AO52" s="85"/>
      <c r="AP52" s="85"/>
      <c r="AQ52" s="89" t="s">
        <v>63</v>
      </c>
      <c r="AR52" s="42"/>
      <c r="AS52" s="90" t="s">
        <v>64</v>
      </c>
      <c r="AT52" s="91" t="s">
        <v>65</v>
      </c>
      <c r="AU52" s="91" t="s">
        <v>66</v>
      </c>
      <c r="AV52" s="91" t="s">
        <v>67</v>
      </c>
      <c r="AW52" s="91" t="s">
        <v>68</v>
      </c>
      <c r="AX52" s="91" t="s">
        <v>69</v>
      </c>
      <c r="AY52" s="91" t="s">
        <v>70</v>
      </c>
      <c r="AZ52" s="91" t="s">
        <v>71</v>
      </c>
      <c r="BA52" s="91" t="s">
        <v>72</v>
      </c>
      <c r="BB52" s="91" t="s">
        <v>73</v>
      </c>
      <c r="BC52" s="91" t="s">
        <v>74</v>
      </c>
      <c r="BD52" s="92" t="s">
        <v>75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76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20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77</v>
      </c>
      <c r="BT54" s="107" t="s">
        <v>78</v>
      </c>
      <c r="BU54" s="108" t="s">
        <v>79</v>
      </c>
      <c r="BV54" s="107" t="s">
        <v>80</v>
      </c>
      <c r="BW54" s="107" t="s">
        <v>5</v>
      </c>
      <c r="BX54" s="107" t="s">
        <v>81</v>
      </c>
      <c r="CL54" s="107" t="s">
        <v>20</v>
      </c>
    </row>
    <row r="55" s="7" customFormat="1" ht="24.75" customHeight="1">
      <c r="A55" s="7"/>
      <c r="B55" s="109"/>
      <c r="C55" s="110"/>
      <c r="D55" s="111" t="s">
        <v>22</v>
      </c>
      <c r="E55" s="111"/>
      <c r="F55" s="111"/>
      <c r="G55" s="111"/>
      <c r="H55" s="111"/>
      <c r="I55" s="112"/>
      <c r="J55" s="111" t="s">
        <v>82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ROUND(SUM(AG56:AG57),2)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83</v>
      </c>
      <c r="AR55" s="116"/>
      <c r="AS55" s="117">
        <f>ROUND(SUM(AS56:AS57),2)</f>
        <v>0</v>
      </c>
      <c r="AT55" s="118">
        <f>ROUND(SUM(AV55:AW55),2)</f>
        <v>0</v>
      </c>
      <c r="AU55" s="119">
        <f>ROUND(SUM(AU56:AU57),5)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ROUND(SUM(AZ56:AZ57),2)</f>
        <v>0</v>
      </c>
      <c r="BA55" s="118">
        <f>ROUND(SUM(BA56:BA57),2)</f>
        <v>0</v>
      </c>
      <c r="BB55" s="118">
        <f>ROUND(SUM(BB56:BB57),2)</f>
        <v>0</v>
      </c>
      <c r="BC55" s="118">
        <f>ROUND(SUM(BC56:BC57),2)</f>
        <v>0</v>
      </c>
      <c r="BD55" s="120">
        <f>ROUND(SUM(BD56:BD57),2)</f>
        <v>0</v>
      </c>
      <c r="BE55" s="7"/>
      <c r="BS55" s="121" t="s">
        <v>77</v>
      </c>
      <c r="BT55" s="121" t="s">
        <v>22</v>
      </c>
      <c r="BU55" s="121" t="s">
        <v>79</v>
      </c>
      <c r="BV55" s="121" t="s">
        <v>80</v>
      </c>
      <c r="BW55" s="121" t="s">
        <v>84</v>
      </c>
      <c r="BX55" s="121" t="s">
        <v>5</v>
      </c>
      <c r="CL55" s="121" t="s">
        <v>20</v>
      </c>
      <c r="CM55" s="121" t="s">
        <v>85</v>
      </c>
    </row>
    <row r="56" s="4" customFormat="1" ht="16.5" customHeight="1">
      <c r="A56" s="122" t="s">
        <v>86</v>
      </c>
      <c r="B56" s="61"/>
      <c r="C56" s="123"/>
      <c r="D56" s="123"/>
      <c r="E56" s="124" t="s">
        <v>87</v>
      </c>
      <c r="F56" s="124"/>
      <c r="G56" s="124"/>
      <c r="H56" s="124"/>
      <c r="I56" s="124"/>
      <c r="J56" s="123"/>
      <c r="K56" s="124" t="s">
        <v>88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'01 - ZRN'!J32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89</v>
      </c>
      <c r="AR56" s="63"/>
      <c r="AS56" s="127">
        <v>0</v>
      </c>
      <c r="AT56" s="128">
        <f>ROUND(SUM(AV56:AW56),2)</f>
        <v>0</v>
      </c>
      <c r="AU56" s="129">
        <f>'01 - ZRN'!P85</f>
        <v>0</v>
      </c>
      <c r="AV56" s="128">
        <f>'01 - ZRN'!J35</f>
        <v>0</v>
      </c>
      <c r="AW56" s="128">
        <f>'01 - ZRN'!J36</f>
        <v>0</v>
      </c>
      <c r="AX56" s="128">
        <f>'01 - ZRN'!J37</f>
        <v>0</v>
      </c>
      <c r="AY56" s="128">
        <f>'01 - ZRN'!J38</f>
        <v>0</v>
      </c>
      <c r="AZ56" s="128">
        <f>'01 - ZRN'!F35</f>
        <v>0</v>
      </c>
      <c r="BA56" s="128">
        <f>'01 - ZRN'!F36</f>
        <v>0</v>
      </c>
      <c r="BB56" s="128">
        <f>'01 - ZRN'!F37</f>
        <v>0</v>
      </c>
      <c r="BC56" s="128">
        <f>'01 - ZRN'!F38</f>
        <v>0</v>
      </c>
      <c r="BD56" s="130">
        <f>'01 - ZRN'!F39</f>
        <v>0</v>
      </c>
      <c r="BE56" s="4"/>
      <c r="BT56" s="131" t="s">
        <v>85</v>
      </c>
      <c r="BV56" s="131" t="s">
        <v>80</v>
      </c>
      <c r="BW56" s="131" t="s">
        <v>90</v>
      </c>
      <c r="BX56" s="131" t="s">
        <v>84</v>
      </c>
      <c r="CL56" s="131" t="s">
        <v>20</v>
      </c>
    </row>
    <row r="57" s="4" customFormat="1" ht="16.5" customHeight="1">
      <c r="A57" s="122" t="s">
        <v>86</v>
      </c>
      <c r="B57" s="61"/>
      <c r="C57" s="123"/>
      <c r="D57" s="123"/>
      <c r="E57" s="124" t="s">
        <v>91</v>
      </c>
      <c r="F57" s="124"/>
      <c r="G57" s="124"/>
      <c r="H57" s="124"/>
      <c r="I57" s="124"/>
      <c r="J57" s="123"/>
      <c r="K57" s="124" t="s">
        <v>92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'02 - VRN'!J32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89</v>
      </c>
      <c r="AR57" s="63"/>
      <c r="AS57" s="132">
        <v>0</v>
      </c>
      <c r="AT57" s="133">
        <f>ROUND(SUM(AV57:AW57),2)</f>
        <v>0</v>
      </c>
      <c r="AU57" s="134">
        <f>'02 - VRN'!P85</f>
        <v>0</v>
      </c>
      <c r="AV57" s="133">
        <f>'02 - VRN'!J35</f>
        <v>0</v>
      </c>
      <c r="AW57" s="133">
        <f>'02 - VRN'!J36</f>
        <v>0</v>
      </c>
      <c r="AX57" s="133">
        <f>'02 - VRN'!J37</f>
        <v>0</v>
      </c>
      <c r="AY57" s="133">
        <f>'02 - VRN'!J38</f>
        <v>0</v>
      </c>
      <c r="AZ57" s="133">
        <f>'02 - VRN'!F35</f>
        <v>0</v>
      </c>
      <c r="BA57" s="133">
        <f>'02 - VRN'!F36</f>
        <v>0</v>
      </c>
      <c r="BB57" s="133">
        <f>'02 - VRN'!F37</f>
        <v>0</v>
      </c>
      <c r="BC57" s="133">
        <f>'02 - VRN'!F38</f>
        <v>0</v>
      </c>
      <c r="BD57" s="135">
        <f>'02 - VRN'!F39</f>
        <v>0</v>
      </c>
      <c r="BE57" s="4"/>
      <c r="BT57" s="131" t="s">
        <v>85</v>
      </c>
      <c r="BV57" s="131" t="s">
        <v>80</v>
      </c>
      <c r="BW57" s="131" t="s">
        <v>93</v>
      </c>
      <c r="BX57" s="131" t="s">
        <v>84</v>
      </c>
      <c r="CL57" s="131" t="s">
        <v>20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Nz+D+XzKfpmwbsjEWCuCFvqs6R4sYDm+A3JtTSkCCrnIyDKqPpgZTheeBKRSMVlFcJXPXonDbmDb/Uyu5fOnzQ==" hashValue="bPy5MufnxtAZCA9TU6MBEVgFPU621r4TJzbRguB6z5Apz7RWBisSYVBHqnr5H2R086kSQLuFWOjrXxT5CPmPa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G54:AM54"/>
    <mergeCell ref="AN54:AP54"/>
    <mergeCell ref="AR2:BE2"/>
  </mergeCells>
  <hyperlinks>
    <hyperlink ref="A56" location="'01 - ZRN'!C2" display="/"/>
    <hyperlink ref="A57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85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zakázky'!K6</f>
        <v>Údržba vyšší zeleně v obvodu OŘ UNL 2025-2026</v>
      </c>
      <c r="F7" s="140"/>
      <c r="G7" s="140"/>
      <c r="H7" s="140"/>
      <c r="L7" s="18"/>
    </row>
    <row r="8" s="1" customFormat="1" ht="12" customHeight="1">
      <c r="B8" s="18"/>
      <c r="D8" s="140" t="s">
        <v>95</v>
      </c>
      <c r="L8" s="18"/>
    </row>
    <row r="9" s="2" customFormat="1" ht="16.5" customHeight="1">
      <c r="A9" s="36"/>
      <c r="B9" s="42"/>
      <c r="C9" s="36"/>
      <c r="D9" s="36"/>
      <c r="E9" s="141" t="s">
        <v>96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98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19</v>
      </c>
      <c r="E13" s="36"/>
      <c r="F13" s="131" t="s">
        <v>20</v>
      </c>
      <c r="G13" s="36"/>
      <c r="H13" s="36"/>
      <c r="I13" s="140" t="s">
        <v>21</v>
      </c>
      <c r="J13" s="131" t="s">
        <v>20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23</v>
      </c>
      <c r="E14" s="36"/>
      <c r="F14" s="131" t="s">
        <v>24</v>
      </c>
      <c r="G14" s="36"/>
      <c r="H14" s="36"/>
      <c r="I14" s="140" t="s">
        <v>25</v>
      </c>
      <c r="J14" s="144" t="str">
        <f>'Rekapitulace zakázky'!AN8</f>
        <v>17. 2. 2025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29</v>
      </c>
      <c r="E16" s="36"/>
      <c r="F16" s="36"/>
      <c r="G16" s="36"/>
      <c r="H16" s="36"/>
      <c r="I16" s="140" t="s">
        <v>30</v>
      </c>
      <c r="J16" s="131" t="s">
        <v>31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32</v>
      </c>
      <c r="F17" s="36"/>
      <c r="G17" s="36"/>
      <c r="H17" s="36"/>
      <c r="I17" s="140" t="s">
        <v>33</v>
      </c>
      <c r="J17" s="131" t="s">
        <v>34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35</v>
      </c>
      <c r="E19" s="36"/>
      <c r="F19" s="36"/>
      <c r="G19" s="36"/>
      <c r="H19" s="36"/>
      <c r="I19" s="140" t="s">
        <v>30</v>
      </c>
      <c r="J19" s="31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0" t="s">
        <v>33</v>
      </c>
      <c r="J20" s="31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37</v>
      </c>
      <c r="E22" s="36"/>
      <c r="F22" s="36"/>
      <c r="G22" s="36"/>
      <c r="H22" s="36"/>
      <c r="I22" s="140" t="s">
        <v>30</v>
      </c>
      <c r="J22" s="131" t="s">
        <v>20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38</v>
      </c>
      <c r="F23" s="36"/>
      <c r="G23" s="36"/>
      <c r="H23" s="36"/>
      <c r="I23" s="140" t="s">
        <v>33</v>
      </c>
      <c r="J23" s="131" t="s">
        <v>20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40</v>
      </c>
      <c r="E25" s="36"/>
      <c r="F25" s="36"/>
      <c r="G25" s="36"/>
      <c r="H25" s="36"/>
      <c r="I25" s="140" t="s">
        <v>30</v>
      </c>
      <c r="J25" s="131" t="s">
        <v>20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41</v>
      </c>
      <c r="F26" s="36"/>
      <c r="G26" s="36"/>
      <c r="H26" s="36"/>
      <c r="I26" s="140" t="s">
        <v>33</v>
      </c>
      <c r="J26" s="131" t="s">
        <v>20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42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44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46</v>
      </c>
      <c r="G34" s="36"/>
      <c r="H34" s="36"/>
      <c r="I34" s="152" t="s">
        <v>45</v>
      </c>
      <c r="J34" s="152" t="s">
        <v>47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48</v>
      </c>
      <c r="E35" s="140" t="s">
        <v>49</v>
      </c>
      <c r="F35" s="154">
        <f>ROUND((SUM(BE85:BE259)),  2)</f>
        <v>0</v>
      </c>
      <c r="G35" s="36"/>
      <c r="H35" s="36"/>
      <c r="I35" s="155">
        <v>0.20999999999999999</v>
      </c>
      <c r="J35" s="154">
        <f>ROUND(((SUM(BE85:BE259))*I35),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50</v>
      </c>
      <c r="F36" s="154">
        <f>ROUND((SUM(BF85:BF259)),  2)</f>
        <v>0</v>
      </c>
      <c r="G36" s="36"/>
      <c r="H36" s="36"/>
      <c r="I36" s="155">
        <v>0.12</v>
      </c>
      <c r="J36" s="154">
        <f>ROUND(((SUM(BF85:BF259))*I36),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51</v>
      </c>
      <c r="F37" s="154">
        <f>ROUND((SUM(BG85:BG259)),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52</v>
      </c>
      <c r="F38" s="154">
        <f>ROUND((SUM(BH85:BH259)),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53</v>
      </c>
      <c r="F39" s="154">
        <f>ROUND((SUM(BI85:BI259)),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54</v>
      </c>
      <c r="E41" s="158"/>
      <c r="F41" s="158"/>
      <c r="G41" s="159" t="s">
        <v>55</v>
      </c>
      <c r="H41" s="160" t="s">
        <v>56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Údržba vyšší zeleně v obvodu OŘ UNL 2025-2026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01 - ZRN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23</v>
      </c>
      <c r="D56" s="38"/>
      <c r="E56" s="38"/>
      <c r="F56" s="25" t="str">
        <f>F14</f>
        <v>obvod ST Ústí n.L.</v>
      </c>
      <c r="G56" s="38"/>
      <c r="H56" s="38"/>
      <c r="I56" s="30" t="s">
        <v>25</v>
      </c>
      <c r="J56" s="70" t="str">
        <f>IF(J14="","",J14)</f>
        <v>17. 2. 2025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29</v>
      </c>
      <c r="D58" s="38"/>
      <c r="E58" s="38"/>
      <c r="F58" s="25" t="str">
        <f>E17</f>
        <v>Správa železnic, s.o., OŘ Ústí n.L., ST Ústí n.L.</v>
      </c>
      <c r="G58" s="38"/>
      <c r="H58" s="38"/>
      <c r="I58" s="30" t="s">
        <v>37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35</v>
      </c>
      <c r="D59" s="38"/>
      <c r="E59" s="38"/>
      <c r="F59" s="25" t="str">
        <f>IF(E20="","",E20)</f>
        <v>Vyplň údaj</v>
      </c>
      <c r="G59" s="38"/>
      <c r="H59" s="38"/>
      <c r="I59" s="30" t="s">
        <v>40</v>
      </c>
      <c r="J59" s="34" t="str">
        <f>E26</f>
        <v>Tomáš Šrédl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100</v>
      </c>
      <c r="D61" s="169"/>
      <c r="E61" s="169"/>
      <c r="F61" s="169"/>
      <c r="G61" s="169"/>
      <c r="H61" s="169"/>
      <c r="I61" s="169"/>
      <c r="J61" s="170" t="s">
        <v>101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76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102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103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Údržba vyšší zeleně v obvodu OŘ UNL 2025-2026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95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96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97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01 - ZRN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23</v>
      </c>
      <c r="D79" s="38"/>
      <c r="E79" s="38"/>
      <c r="F79" s="25" t="str">
        <f>F14</f>
        <v>obvod ST Ústí n.L.</v>
      </c>
      <c r="G79" s="38"/>
      <c r="H79" s="38"/>
      <c r="I79" s="30" t="s">
        <v>25</v>
      </c>
      <c r="J79" s="70" t="str">
        <f>IF(J14="","",J14)</f>
        <v>17. 2. 2025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E17</f>
        <v>Správa železnic, s.o., OŘ Ústí n.L., ST Ústí n.L.</v>
      </c>
      <c r="G81" s="38"/>
      <c r="H81" s="38"/>
      <c r="I81" s="30" t="s">
        <v>37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35</v>
      </c>
      <c r="D82" s="38"/>
      <c r="E82" s="38"/>
      <c r="F82" s="25" t="str">
        <f>IF(E20="","",E20)</f>
        <v>Vyplň údaj</v>
      </c>
      <c r="G82" s="38"/>
      <c r="H82" s="38"/>
      <c r="I82" s="30" t="s">
        <v>40</v>
      </c>
      <c r="J82" s="34" t="str">
        <f>E26</f>
        <v>Tomáš Šrédl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104</v>
      </c>
      <c r="D84" s="175" t="s">
        <v>63</v>
      </c>
      <c r="E84" s="175" t="s">
        <v>59</v>
      </c>
      <c r="F84" s="175" t="s">
        <v>60</v>
      </c>
      <c r="G84" s="175" t="s">
        <v>105</v>
      </c>
      <c r="H84" s="175" t="s">
        <v>106</v>
      </c>
      <c r="I84" s="175" t="s">
        <v>107</v>
      </c>
      <c r="J84" s="175" t="s">
        <v>101</v>
      </c>
      <c r="K84" s="176" t="s">
        <v>108</v>
      </c>
      <c r="L84" s="177"/>
      <c r="M84" s="90" t="s">
        <v>20</v>
      </c>
      <c r="N84" s="91" t="s">
        <v>48</v>
      </c>
      <c r="O84" s="91" t="s">
        <v>109</v>
      </c>
      <c r="P84" s="91" t="s">
        <v>110</v>
      </c>
      <c r="Q84" s="91" t="s">
        <v>111</v>
      </c>
      <c r="R84" s="91" t="s">
        <v>112</v>
      </c>
      <c r="S84" s="91" t="s">
        <v>113</v>
      </c>
      <c r="T84" s="92" t="s">
        <v>114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115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SUM(P86:P259)</f>
        <v>0</v>
      </c>
      <c r="Q85" s="94"/>
      <c r="R85" s="180">
        <f>SUM(R86:R259)</f>
        <v>0</v>
      </c>
      <c r="S85" s="94"/>
      <c r="T85" s="181">
        <f>SUM(T86:T259)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77</v>
      </c>
      <c r="AU85" s="15" t="s">
        <v>102</v>
      </c>
      <c r="BK85" s="182">
        <f>SUM(BK86:BK259)</f>
        <v>0</v>
      </c>
    </row>
    <row r="86" s="2" customFormat="1" ht="21.75" customHeight="1">
      <c r="A86" s="36"/>
      <c r="B86" s="37"/>
      <c r="C86" s="183" t="s">
        <v>22</v>
      </c>
      <c r="D86" s="183" t="s">
        <v>116</v>
      </c>
      <c r="E86" s="184" t="s">
        <v>117</v>
      </c>
      <c r="F86" s="185" t="s">
        <v>118</v>
      </c>
      <c r="G86" s="186" t="s">
        <v>119</v>
      </c>
      <c r="H86" s="187">
        <v>100</v>
      </c>
      <c r="I86" s="188"/>
      <c r="J86" s="189">
        <f>ROUND(I86*H86,2)</f>
        <v>0</v>
      </c>
      <c r="K86" s="185" t="s">
        <v>120</v>
      </c>
      <c r="L86" s="42"/>
      <c r="M86" s="190" t="s">
        <v>20</v>
      </c>
      <c r="N86" s="191" t="s">
        <v>49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121</v>
      </c>
      <c r="AT86" s="194" t="s">
        <v>116</v>
      </c>
      <c r="AU86" s="194" t="s">
        <v>78</v>
      </c>
      <c r="AY86" s="15" t="s">
        <v>122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22</v>
      </c>
      <c r="BK86" s="195">
        <f>ROUND(I86*H86,2)</f>
        <v>0</v>
      </c>
      <c r="BL86" s="15" t="s">
        <v>121</v>
      </c>
      <c r="BM86" s="194" t="s">
        <v>123</v>
      </c>
    </row>
    <row r="87" s="2" customFormat="1">
      <c r="A87" s="36"/>
      <c r="B87" s="37"/>
      <c r="C87" s="38"/>
      <c r="D87" s="196" t="s">
        <v>124</v>
      </c>
      <c r="E87" s="38"/>
      <c r="F87" s="197" t="s">
        <v>125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124</v>
      </c>
      <c r="AU87" s="15" t="s">
        <v>78</v>
      </c>
    </row>
    <row r="88" s="2" customFormat="1" ht="21.75" customHeight="1">
      <c r="A88" s="36"/>
      <c r="B88" s="37"/>
      <c r="C88" s="183" t="s">
        <v>85</v>
      </c>
      <c r="D88" s="183" t="s">
        <v>116</v>
      </c>
      <c r="E88" s="184" t="s">
        <v>126</v>
      </c>
      <c r="F88" s="185" t="s">
        <v>127</v>
      </c>
      <c r="G88" s="186" t="s">
        <v>119</v>
      </c>
      <c r="H88" s="187">
        <v>100</v>
      </c>
      <c r="I88" s="188"/>
      <c r="J88" s="189">
        <f>ROUND(I88*H88,2)</f>
        <v>0</v>
      </c>
      <c r="K88" s="185" t="s">
        <v>120</v>
      </c>
      <c r="L88" s="42"/>
      <c r="M88" s="190" t="s">
        <v>20</v>
      </c>
      <c r="N88" s="191" t="s">
        <v>49</v>
      </c>
      <c r="O88" s="82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4" t="s">
        <v>121</v>
      </c>
      <c r="AT88" s="194" t="s">
        <v>116</v>
      </c>
      <c r="AU88" s="194" t="s">
        <v>78</v>
      </c>
      <c r="AY88" s="15" t="s">
        <v>122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5" t="s">
        <v>22</v>
      </c>
      <c r="BK88" s="195">
        <f>ROUND(I88*H88,2)</f>
        <v>0</v>
      </c>
      <c r="BL88" s="15" t="s">
        <v>121</v>
      </c>
      <c r="BM88" s="194" t="s">
        <v>128</v>
      </c>
    </row>
    <row r="89" s="2" customFormat="1">
      <c r="A89" s="36"/>
      <c r="B89" s="37"/>
      <c r="C89" s="38"/>
      <c r="D89" s="196" t="s">
        <v>124</v>
      </c>
      <c r="E89" s="38"/>
      <c r="F89" s="197" t="s">
        <v>129</v>
      </c>
      <c r="G89" s="38"/>
      <c r="H89" s="38"/>
      <c r="I89" s="198"/>
      <c r="J89" s="38"/>
      <c r="K89" s="38"/>
      <c r="L89" s="42"/>
      <c r="M89" s="199"/>
      <c r="N89" s="20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124</v>
      </c>
      <c r="AU89" s="15" t="s">
        <v>78</v>
      </c>
    </row>
    <row r="90" s="2" customFormat="1" ht="24.15" customHeight="1">
      <c r="A90" s="36"/>
      <c r="B90" s="37"/>
      <c r="C90" s="183" t="s">
        <v>130</v>
      </c>
      <c r="D90" s="183" t="s">
        <v>116</v>
      </c>
      <c r="E90" s="184" t="s">
        <v>131</v>
      </c>
      <c r="F90" s="185" t="s">
        <v>132</v>
      </c>
      <c r="G90" s="186" t="s">
        <v>133</v>
      </c>
      <c r="H90" s="187">
        <v>1</v>
      </c>
      <c r="I90" s="188"/>
      <c r="J90" s="189">
        <f>ROUND(I90*H90,2)</f>
        <v>0</v>
      </c>
      <c r="K90" s="185" t="s">
        <v>120</v>
      </c>
      <c r="L90" s="42"/>
      <c r="M90" s="190" t="s">
        <v>20</v>
      </c>
      <c r="N90" s="191" t="s">
        <v>49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121</v>
      </c>
      <c r="AT90" s="194" t="s">
        <v>116</v>
      </c>
      <c r="AU90" s="194" t="s">
        <v>78</v>
      </c>
      <c r="AY90" s="15" t="s">
        <v>122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22</v>
      </c>
      <c r="BK90" s="195">
        <f>ROUND(I90*H90,2)</f>
        <v>0</v>
      </c>
      <c r="BL90" s="15" t="s">
        <v>121</v>
      </c>
      <c r="BM90" s="194" t="s">
        <v>134</v>
      </c>
    </row>
    <row r="91" s="2" customFormat="1">
      <c r="A91" s="36"/>
      <c r="B91" s="37"/>
      <c r="C91" s="38"/>
      <c r="D91" s="196" t="s">
        <v>124</v>
      </c>
      <c r="E91" s="38"/>
      <c r="F91" s="197" t="s">
        <v>135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124</v>
      </c>
      <c r="AU91" s="15" t="s">
        <v>78</v>
      </c>
    </row>
    <row r="92" s="2" customFormat="1" ht="37.8" customHeight="1">
      <c r="A92" s="36"/>
      <c r="B92" s="37"/>
      <c r="C92" s="183" t="s">
        <v>121</v>
      </c>
      <c r="D92" s="183" t="s">
        <v>116</v>
      </c>
      <c r="E92" s="184" t="s">
        <v>136</v>
      </c>
      <c r="F92" s="185" t="s">
        <v>137</v>
      </c>
      <c r="G92" s="186" t="s">
        <v>133</v>
      </c>
      <c r="H92" s="187">
        <v>1</v>
      </c>
      <c r="I92" s="188"/>
      <c r="J92" s="189">
        <f>ROUND(I92*H92,2)</f>
        <v>0</v>
      </c>
      <c r="K92" s="185" t="s">
        <v>120</v>
      </c>
      <c r="L92" s="42"/>
      <c r="M92" s="190" t="s">
        <v>20</v>
      </c>
      <c r="N92" s="191" t="s">
        <v>49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121</v>
      </c>
      <c r="AT92" s="194" t="s">
        <v>116</v>
      </c>
      <c r="AU92" s="194" t="s">
        <v>78</v>
      </c>
      <c r="AY92" s="15" t="s">
        <v>122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22</v>
      </c>
      <c r="BK92" s="195">
        <f>ROUND(I92*H92,2)</f>
        <v>0</v>
      </c>
      <c r="BL92" s="15" t="s">
        <v>121</v>
      </c>
      <c r="BM92" s="194" t="s">
        <v>138</v>
      </c>
    </row>
    <row r="93" s="2" customFormat="1">
      <c r="A93" s="36"/>
      <c r="B93" s="37"/>
      <c r="C93" s="38"/>
      <c r="D93" s="196" t="s">
        <v>124</v>
      </c>
      <c r="E93" s="38"/>
      <c r="F93" s="197" t="s">
        <v>139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124</v>
      </c>
      <c r="AU93" s="15" t="s">
        <v>78</v>
      </c>
    </row>
    <row r="94" s="2" customFormat="1" ht="37.8" customHeight="1">
      <c r="A94" s="36"/>
      <c r="B94" s="37"/>
      <c r="C94" s="183" t="s">
        <v>140</v>
      </c>
      <c r="D94" s="183" t="s">
        <v>116</v>
      </c>
      <c r="E94" s="184" t="s">
        <v>141</v>
      </c>
      <c r="F94" s="185" t="s">
        <v>142</v>
      </c>
      <c r="G94" s="186" t="s">
        <v>133</v>
      </c>
      <c r="H94" s="187">
        <v>1</v>
      </c>
      <c r="I94" s="188"/>
      <c r="J94" s="189">
        <f>ROUND(I94*H94,2)</f>
        <v>0</v>
      </c>
      <c r="K94" s="185" t="s">
        <v>120</v>
      </c>
      <c r="L94" s="42"/>
      <c r="M94" s="190" t="s">
        <v>20</v>
      </c>
      <c r="N94" s="191" t="s">
        <v>49</v>
      </c>
      <c r="O94" s="82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121</v>
      </c>
      <c r="AT94" s="194" t="s">
        <v>116</v>
      </c>
      <c r="AU94" s="194" t="s">
        <v>78</v>
      </c>
      <c r="AY94" s="15" t="s">
        <v>122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22</v>
      </c>
      <c r="BK94" s="195">
        <f>ROUND(I94*H94,2)</f>
        <v>0</v>
      </c>
      <c r="BL94" s="15" t="s">
        <v>121</v>
      </c>
      <c r="BM94" s="194" t="s">
        <v>143</v>
      </c>
    </row>
    <row r="95" s="2" customFormat="1">
      <c r="A95" s="36"/>
      <c r="B95" s="37"/>
      <c r="C95" s="38"/>
      <c r="D95" s="196" t="s">
        <v>124</v>
      </c>
      <c r="E95" s="38"/>
      <c r="F95" s="197" t="s">
        <v>144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124</v>
      </c>
      <c r="AU95" s="15" t="s">
        <v>78</v>
      </c>
    </row>
    <row r="96" s="2" customFormat="1" ht="16.5" customHeight="1">
      <c r="A96" s="36"/>
      <c r="B96" s="37"/>
      <c r="C96" s="183" t="s">
        <v>145</v>
      </c>
      <c r="D96" s="183" t="s">
        <v>116</v>
      </c>
      <c r="E96" s="184" t="s">
        <v>146</v>
      </c>
      <c r="F96" s="185" t="s">
        <v>147</v>
      </c>
      <c r="G96" s="186" t="s">
        <v>119</v>
      </c>
      <c r="H96" s="187">
        <v>100</v>
      </c>
      <c r="I96" s="188"/>
      <c r="J96" s="189">
        <f>ROUND(I96*H96,2)</f>
        <v>0</v>
      </c>
      <c r="K96" s="185" t="s">
        <v>120</v>
      </c>
      <c r="L96" s="42"/>
      <c r="M96" s="190" t="s">
        <v>20</v>
      </c>
      <c r="N96" s="191" t="s">
        <v>49</v>
      </c>
      <c r="O96" s="82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4" t="s">
        <v>121</v>
      </c>
      <c r="AT96" s="194" t="s">
        <v>116</v>
      </c>
      <c r="AU96" s="194" t="s">
        <v>78</v>
      </c>
      <c r="AY96" s="15" t="s">
        <v>122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5" t="s">
        <v>22</v>
      </c>
      <c r="BK96" s="195">
        <f>ROUND(I96*H96,2)</f>
        <v>0</v>
      </c>
      <c r="BL96" s="15" t="s">
        <v>121</v>
      </c>
      <c r="BM96" s="194" t="s">
        <v>148</v>
      </c>
    </row>
    <row r="97" s="2" customFormat="1">
      <c r="A97" s="36"/>
      <c r="B97" s="37"/>
      <c r="C97" s="38"/>
      <c r="D97" s="196" t="s">
        <v>124</v>
      </c>
      <c r="E97" s="38"/>
      <c r="F97" s="197" t="s">
        <v>149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124</v>
      </c>
      <c r="AU97" s="15" t="s">
        <v>78</v>
      </c>
    </row>
    <row r="98" s="2" customFormat="1" ht="24.15" customHeight="1">
      <c r="A98" s="36"/>
      <c r="B98" s="37"/>
      <c r="C98" s="183" t="s">
        <v>150</v>
      </c>
      <c r="D98" s="183" t="s">
        <v>116</v>
      </c>
      <c r="E98" s="184" t="s">
        <v>151</v>
      </c>
      <c r="F98" s="185" t="s">
        <v>152</v>
      </c>
      <c r="G98" s="186" t="s">
        <v>119</v>
      </c>
      <c r="H98" s="187">
        <v>1700</v>
      </c>
      <c r="I98" s="188"/>
      <c r="J98" s="189">
        <f>ROUND(I98*H98,2)</f>
        <v>0</v>
      </c>
      <c r="K98" s="185" t="s">
        <v>120</v>
      </c>
      <c r="L98" s="42"/>
      <c r="M98" s="190" t="s">
        <v>20</v>
      </c>
      <c r="N98" s="191" t="s">
        <v>49</v>
      </c>
      <c r="O98" s="82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4" t="s">
        <v>121</v>
      </c>
      <c r="AT98" s="194" t="s">
        <v>116</v>
      </c>
      <c r="AU98" s="194" t="s">
        <v>78</v>
      </c>
      <c r="AY98" s="15" t="s">
        <v>122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5" t="s">
        <v>22</v>
      </c>
      <c r="BK98" s="195">
        <f>ROUND(I98*H98,2)</f>
        <v>0</v>
      </c>
      <c r="BL98" s="15" t="s">
        <v>121</v>
      </c>
      <c r="BM98" s="194" t="s">
        <v>153</v>
      </c>
    </row>
    <row r="99" s="2" customFormat="1">
      <c r="A99" s="36"/>
      <c r="B99" s="37"/>
      <c r="C99" s="38"/>
      <c r="D99" s="196" t="s">
        <v>124</v>
      </c>
      <c r="E99" s="38"/>
      <c r="F99" s="197" t="s">
        <v>154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124</v>
      </c>
      <c r="AU99" s="15" t="s">
        <v>78</v>
      </c>
    </row>
    <row r="100" s="2" customFormat="1" ht="24.15" customHeight="1">
      <c r="A100" s="36"/>
      <c r="B100" s="37"/>
      <c r="C100" s="183" t="s">
        <v>155</v>
      </c>
      <c r="D100" s="183" t="s">
        <v>116</v>
      </c>
      <c r="E100" s="184" t="s">
        <v>156</v>
      </c>
      <c r="F100" s="185" t="s">
        <v>157</v>
      </c>
      <c r="G100" s="186" t="s">
        <v>119</v>
      </c>
      <c r="H100" s="187">
        <v>1700</v>
      </c>
      <c r="I100" s="188"/>
      <c r="J100" s="189">
        <f>ROUND(I100*H100,2)</f>
        <v>0</v>
      </c>
      <c r="K100" s="185" t="s">
        <v>120</v>
      </c>
      <c r="L100" s="42"/>
      <c r="M100" s="190" t="s">
        <v>20</v>
      </c>
      <c r="N100" s="191" t="s">
        <v>49</v>
      </c>
      <c r="O100" s="82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4" t="s">
        <v>121</v>
      </c>
      <c r="AT100" s="194" t="s">
        <v>116</v>
      </c>
      <c r="AU100" s="194" t="s">
        <v>78</v>
      </c>
      <c r="AY100" s="15" t="s">
        <v>122</v>
      </c>
      <c r="BE100" s="195">
        <f>IF(N100="základní",J100,0)</f>
        <v>0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15" t="s">
        <v>22</v>
      </c>
      <c r="BK100" s="195">
        <f>ROUND(I100*H100,2)</f>
        <v>0</v>
      </c>
      <c r="BL100" s="15" t="s">
        <v>121</v>
      </c>
      <c r="BM100" s="194" t="s">
        <v>158</v>
      </c>
    </row>
    <row r="101" s="2" customFormat="1">
      <c r="A101" s="36"/>
      <c r="B101" s="37"/>
      <c r="C101" s="38"/>
      <c r="D101" s="196" t="s">
        <v>124</v>
      </c>
      <c r="E101" s="38"/>
      <c r="F101" s="197" t="s">
        <v>159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124</v>
      </c>
      <c r="AU101" s="15" t="s">
        <v>78</v>
      </c>
    </row>
    <row r="102" s="2" customFormat="1" ht="24.15" customHeight="1">
      <c r="A102" s="36"/>
      <c r="B102" s="37"/>
      <c r="C102" s="183" t="s">
        <v>160</v>
      </c>
      <c r="D102" s="183" t="s">
        <v>116</v>
      </c>
      <c r="E102" s="184" t="s">
        <v>161</v>
      </c>
      <c r="F102" s="185" t="s">
        <v>162</v>
      </c>
      <c r="G102" s="186" t="s">
        <v>119</v>
      </c>
      <c r="H102" s="187">
        <v>1700</v>
      </c>
      <c r="I102" s="188"/>
      <c r="J102" s="189">
        <f>ROUND(I102*H102,2)</f>
        <v>0</v>
      </c>
      <c r="K102" s="185" t="s">
        <v>120</v>
      </c>
      <c r="L102" s="42"/>
      <c r="M102" s="190" t="s">
        <v>20</v>
      </c>
      <c r="N102" s="191" t="s">
        <v>49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121</v>
      </c>
      <c r="AT102" s="194" t="s">
        <v>116</v>
      </c>
      <c r="AU102" s="194" t="s">
        <v>78</v>
      </c>
      <c r="AY102" s="15" t="s">
        <v>122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22</v>
      </c>
      <c r="BK102" s="195">
        <f>ROUND(I102*H102,2)</f>
        <v>0</v>
      </c>
      <c r="BL102" s="15" t="s">
        <v>121</v>
      </c>
      <c r="BM102" s="194" t="s">
        <v>163</v>
      </c>
    </row>
    <row r="103" s="2" customFormat="1">
      <c r="A103" s="36"/>
      <c r="B103" s="37"/>
      <c r="C103" s="38"/>
      <c r="D103" s="196" t="s">
        <v>124</v>
      </c>
      <c r="E103" s="38"/>
      <c r="F103" s="197" t="s">
        <v>164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124</v>
      </c>
      <c r="AU103" s="15" t="s">
        <v>78</v>
      </c>
    </row>
    <row r="104" s="2" customFormat="1" ht="24.15" customHeight="1">
      <c r="A104" s="36"/>
      <c r="B104" s="37"/>
      <c r="C104" s="183" t="s">
        <v>27</v>
      </c>
      <c r="D104" s="183" t="s">
        <v>116</v>
      </c>
      <c r="E104" s="184" t="s">
        <v>165</v>
      </c>
      <c r="F104" s="185" t="s">
        <v>166</v>
      </c>
      <c r="G104" s="186" t="s">
        <v>119</v>
      </c>
      <c r="H104" s="187">
        <v>1700</v>
      </c>
      <c r="I104" s="188"/>
      <c r="J104" s="189">
        <f>ROUND(I104*H104,2)</f>
        <v>0</v>
      </c>
      <c r="K104" s="185" t="s">
        <v>120</v>
      </c>
      <c r="L104" s="42"/>
      <c r="M104" s="190" t="s">
        <v>20</v>
      </c>
      <c r="N104" s="191" t="s">
        <v>49</v>
      </c>
      <c r="O104" s="82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4" t="s">
        <v>121</v>
      </c>
      <c r="AT104" s="194" t="s">
        <v>116</v>
      </c>
      <c r="AU104" s="194" t="s">
        <v>78</v>
      </c>
      <c r="AY104" s="15" t="s">
        <v>122</v>
      </c>
      <c r="BE104" s="195">
        <f>IF(N104="základní",J104,0)</f>
        <v>0</v>
      </c>
      <c r="BF104" s="195">
        <f>IF(N104="snížená",J104,0)</f>
        <v>0</v>
      </c>
      <c r="BG104" s="195">
        <f>IF(N104="zákl. přenesená",J104,0)</f>
        <v>0</v>
      </c>
      <c r="BH104" s="195">
        <f>IF(N104="sníž. přenesená",J104,0)</f>
        <v>0</v>
      </c>
      <c r="BI104" s="195">
        <f>IF(N104="nulová",J104,0)</f>
        <v>0</v>
      </c>
      <c r="BJ104" s="15" t="s">
        <v>22</v>
      </c>
      <c r="BK104" s="195">
        <f>ROUND(I104*H104,2)</f>
        <v>0</v>
      </c>
      <c r="BL104" s="15" t="s">
        <v>121</v>
      </c>
      <c r="BM104" s="194" t="s">
        <v>167</v>
      </c>
    </row>
    <row r="105" s="2" customFormat="1">
      <c r="A105" s="36"/>
      <c r="B105" s="37"/>
      <c r="C105" s="38"/>
      <c r="D105" s="196" t="s">
        <v>124</v>
      </c>
      <c r="E105" s="38"/>
      <c r="F105" s="197" t="s">
        <v>168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124</v>
      </c>
      <c r="AU105" s="15" t="s">
        <v>78</v>
      </c>
    </row>
    <row r="106" s="2" customFormat="1" ht="21.75" customHeight="1">
      <c r="A106" s="36"/>
      <c r="B106" s="37"/>
      <c r="C106" s="183" t="s">
        <v>169</v>
      </c>
      <c r="D106" s="183" t="s">
        <v>116</v>
      </c>
      <c r="E106" s="184" t="s">
        <v>170</v>
      </c>
      <c r="F106" s="185" t="s">
        <v>171</v>
      </c>
      <c r="G106" s="186" t="s">
        <v>172</v>
      </c>
      <c r="H106" s="187">
        <v>100</v>
      </c>
      <c r="I106" s="188"/>
      <c r="J106" s="189">
        <f>ROUND(I106*H106,2)</f>
        <v>0</v>
      </c>
      <c r="K106" s="185" t="s">
        <v>120</v>
      </c>
      <c r="L106" s="42"/>
      <c r="M106" s="190" t="s">
        <v>20</v>
      </c>
      <c r="N106" s="191" t="s">
        <v>49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121</v>
      </c>
      <c r="AT106" s="194" t="s">
        <v>116</v>
      </c>
      <c r="AU106" s="194" t="s">
        <v>78</v>
      </c>
      <c r="AY106" s="15" t="s">
        <v>122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22</v>
      </c>
      <c r="BK106" s="195">
        <f>ROUND(I106*H106,2)</f>
        <v>0</v>
      </c>
      <c r="BL106" s="15" t="s">
        <v>121</v>
      </c>
      <c r="BM106" s="194" t="s">
        <v>173</v>
      </c>
    </row>
    <row r="107" s="2" customFormat="1">
      <c r="A107" s="36"/>
      <c r="B107" s="37"/>
      <c r="C107" s="38"/>
      <c r="D107" s="196" t="s">
        <v>124</v>
      </c>
      <c r="E107" s="38"/>
      <c r="F107" s="197" t="s">
        <v>174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124</v>
      </c>
      <c r="AU107" s="15" t="s">
        <v>78</v>
      </c>
    </row>
    <row r="108" s="2" customFormat="1" ht="21.75" customHeight="1">
      <c r="A108" s="36"/>
      <c r="B108" s="37"/>
      <c r="C108" s="183" t="s">
        <v>8</v>
      </c>
      <c r="D108" s="183" t="s">
        <v>116</v>
      </c>
      <c r="E108" s="184" t="s">
        <v>175</v>
      </c>
      <c r="F108" s="185" t="s">
        <v>176</v>
      </c>
      <c r="G108" s="186" t="s">
        <v>172</v>
      </c>
      <c r="H108" s="187">
        <v>100</v>
      </c>
      <c r="I108" s="188"/>
      <c r="J108" s="189">
        <f>ROUND(I108*H108,2)</f>
        <v>0</v>
      </c>
      <c r="K108" s="185" t="s">
        <v>120</v>
      </c>
      <c r="L108" s="42"/>
      <c r="M108" s="190" t="s">
        <v>20</v>
      </c>
      <c r="N108" s="191" t="s">
        <v>49</v>
      </c>
      <c r="O108" s="82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4" t="s">
        <v>121</v>
      </c>
      <c r="AT108" s="194" t="s">
        <v>116</v>
      </c>
      <c r="AU108" s="194" t="s">
        <v>78</v>
      </c>
      <c r="AY108" s="15" t="s">
        <v>122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15" t="s">
        <v>22</v>
      </c>
      <c r="BK108" s="195">
        <f>ROUND(I108*H108,2)</f>
        <v>0</v>
      </c>
      <c r="BL108" s="15" t="s">
        <v>121</v>
      </c>
      <c r="BM108" s="194" t="s">
        <v>177</v>
      </c>
    </row>
    <row r="109" s="2" customFormat="1">
      <c r="A109" s="36"/>
      <c r="B109" s="37"/>
      <c r="C109" s="38"/>
      <c r="D109" s="196" t="s">
        <v>124</v>
      </c>
      <c r="E109" s="38"/>
      <c r="F109" s="197" t="s">
        <v>178</v>
      </c>
      <c r="G109" s="38"/>
      <c r="H109" s="38"/>
      <c r="I109" s="198"/>
      <c r="J109" s="38"/>
      <c r="K109" s="38"/>
      <c r="L109" s="42"/>
      <c r="M109" s="199"/>
      <c r="N109" s="20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124</v>
      </c>
      <c r="AU109" s="15" t="s">
        <v>78</v>
      </c>
    </row>
    <row r="110" s="2" customFormat="1" ht="24.15" customHeight="1">
      <c r="A110" s="36"/>
      <c r="B110" s="37"/>
      <c r="C110" s="183" t="s">
        <v>179</v>
      </c>
      <c r="D110" s="183" t="s">
        <v>116</v>
      </c>
      <c r="E110" s="184" t="s">
        <v>180</v>
      </c>
      <c r="F110" s="185" t="s">
        <v>181</v>
      </c>
      <c r="G110" s="186" t="s">
        <v>182</v>
      </c>
      <c r="H110" s="187">
        <v>1</v>
      </c>
      <c r="I110" s="188"/>
      <c r="J110" s="189">
        <f>ROUND(I110*H110,2)</f>
        <v>0</v>
      </c>
      <c r="K110" s="185" t="s">
        <v>120</v>
      </c>
      <c r="L110" s="42"/>
      <c r="M110" s="190" t="s">
        <v>20</v>
      </c>
      <c r="N110" s="191" t="s">
        <v>49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121</v>
      </c>
      <c r="AT110" s="194" t="s">
        <v>116</v>
      </c>
      <c r="AU110" s="194" t="s">
        <v>78</v>
      </c>
      <c r="AY110" s="15" t="s">
        <v>122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22</v>
      </c>
      <c r="BK110" s="195">
        <f>ROUND(I110*H110,2)</f>
        <v>0</v>
      </c>
      <c r="BL110" s="15" t="s">
        <v>121</v>
      </c>
      <c r="BM110" s="194" t="s">
        <v>183</v>
      </c>
    </row>
    <row r="111" s="2" customFormat="1">
      <c r="A111" s="36"/>
      <c r="B111" s="37"/>
      <c r="C111" s="38"/>
      <c r="D111" s="196" t="s">
        <v>124</v>
      </c>
      <c r="E111" s="38"/>
      <c r="F111" s="197" t="s">
        <v>184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124</v>
      </c>
      <c r="AU111" s="15" t="s">
        <v>78</v>
      </c>
    </row>
    <row r="112" s="2" customFormat="1" ht="16.5" customHeight="1">
      <c r="A112" s="36"/>
      <c r="B112" s="37"/>
      <c r="C112" s="183" t="s">
        <v>185</v>
      </c>
      <c r="D112" s="183" t="s">
        <v>116</v>
      </c>
      <c r="E112" s="184" t="s">
        <v>186</v>
      </c>
      <c r="F112" s="185" t="s">
        <v>187</v>
      </c>
      <c r="G112" s="186" t="s">
        <v>119</v>
      </c>
      <c r="H112" s="187">
        <v>200</v>
      </c>
      <c r="I112" s="188"/>
      <c r="J112" s="189">
        <f>ROUND(I112*H112,2)</f>
        <v>0</v>
      </c>
      <c r="K112" s="185" t="s">
        <v>120</v>
      </c>
      <c r="L112" s="42"/>
      <c r="M112" s="190" t="s">
        <v>20</v>
      </c>
      <c r="N112" s="191" t="s">
        <v>49</v>
      </c>
      <c r="O112" s="82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4" t="s">
        <v>121</v>
      </c>
      <c r="AT112" s="194" t="s">
        <v>116</v>
      </c>
      <c r="AU112" s="194" t="s">
        <v>78</v>
      </c>
      <c r="AY112" s="15" t="s">
        <v>122</v>
      </c>
      <c r="BE112" s="195">
        <f>IF(N112="základní",J112,0)</f>
        <v>0</v>
      </c>
      <c r="BF112" s="195">
        <f>IF(N112="snížená",J112,0)</f>
        <v>0</v>
      </c>
      <c r="BG112" s="195">
        <f>IF(N112="zákl. přenesená",J112,0)</f>
        <v>0</v>
      </c>
      <c r="BH112" s="195">
        <f>IF(N112="sníž. přenesená",J112,0)</f>
        <v>0</v>
      </c>
      <c r="BI112" s="195">
        <f>IF(N112="nulová",J112,0)</f>
        <v>0</v>
      </c>
      <c r="BJ112" s="15" t="s">
        <v>22</v>
      </c>
      <c r="BK112" s="195">
        <f>ROUND(I112*H112,2)</f>
        <v>0</v>
      </c>
      <c r="BL112" s="15" t="s">
        <v>121</v>
      </c>
      <c r="BM112" s="194" t="s">
        <v>188</v>
      </c>
    </row>
    <row r="113" s="2" customFormat="1">
      <c r="A113" s="36"/>
      <c r="B113" s="37"/>
      <c r="C113" s="38"/>
      <c r="D113" s="196" t="s">
        <v>124</v>
      </c>
      <c r="E113" s="38"/>
      <c r="F113" s="197" t="s">
        <v>189</v>
      </c>
      <c r="G113" s="38"/>
      <c r="H113" s="38"/>
      <c r="I113" s="198"/>
      <c r="J113" s="38"/>
      <c r="K113" s="38"/>
      <c r="L113" s="42"/>
      <c r="M113" s="199"/>
      <c r="N113" s="200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124</v>
      </c>
      <c r="AU113" s="15" t="s">
        <v>78</v>
      </c>
    </row>
    <row r="114" s="2" customFormat="1" ht="24.15" customHeight="1">
      <c r="A114" s="36"/>
      <c r="B114" s="37"/>
      <c r="C114" s="183" t="s">
        <v>190</v>
      </c>
      <c r="D114" s="183" t="s">
        <v>116</v>
      </c>
      <c r="E114" s="184" t="s">
        <v>191</v>
      </c>
      <c r="F114" s="185" t="s">
        <v>192</v>
      </c>
      <c r="G114" s="186" t="s">
        <v>193</v>
      </c>
      <c r="H114" s="187">
        <v>500</v>
      </c>
      <c r="I114" s="188"/>
      <c r="J114" s="189">
        <f>ROUND(I114*H114,2)</f>
        <v>0</v>
      </c>
      <c r="K114" s="185" t="s">
        <v>120</v>
      </c>
      <c r="L114" s="42"/>
      <c r="M114" s="190" t="s">
        <v>20</v>
      </c>
      <c r="N114" s="191" t="s">
        <v>49</v>
      </c>
      <c r="O114" s="82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4" t="s">
        <v>121</v>
      </c>
      <c r="AT114" s="194" t="s">
        <v>116</v>
      </c>
      <c r="AU114" s="194" t="s">
        <v>78</v>
      </c>
      <c r="AY114" s="15" t="s">
        <v>122</v>
      </c>
      <c r="BE114" s="195">
        <f>IF(N114="základní",J114,0)</f>
        <v>0</v>
      </c>
      <c r="BF114" s="195">
        <f>IF(N114="snížená",J114,0)</f>
        <v>0</v>
      </c>
      <c r="BG114" s="195">
        <f>IF(N114="zákl. přenesená",J114,0)</f>
        <v>0</v>
      </c>
      <c r="BH114" s="195">
        <f>IF(N114="sníž. přenesená",J114,0)</f>
        <v>0</v>
      </c>
      <c r="BI114" s="195">
        <f>IF(N114="nulová",J114,0)</f>
        <v>0</v>
      </c>
      <c r="BJ114" s="15" t="s">
        <v>22</v>
      </c>
      <c r="BK114" s="195">
        <f>ROUND(I114*H114,2)</f>
        <v>0</v>
      </c>
      <c r="BL114" s="15" t="s">
        <v>121</v>
      </c>
      <c r="BM114" s="194" t="s">
        <v>194</v>
      </c>
    </row>
    <row r="115" s="2" customFormat="1">
      <c r="A115" s="36"/>
      <c r="B115" s="37"/>
      <c r="C115" s="38"/>
      <c r="D115" s="196" t="s">
        <v>124</v>
      </c>
      <c r="E115" s="38"/>
      <c r="F115" s="197" t="s">
        <v>195</v>
      </c>
      <c r="G115" s="38"/>
      <c r="H115" s="38"/>
      <c r="I115" s="198"/>
      <c r="J115" s="38"/>
      <c r="K115" s="38"/>
      <c r="L115" s="42"/>
      <c r="M115" s="199"/>
      <c r="N115" s="200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124</v>
      </c>
      <c r="AU115" s="15" t="s">
        <v>78</v>
      </c>
    </row>
    <row r="116" s="2" customFormat="1" ht="24.15" customHeight="1">
      <c r="A116" s="36"/>
      <c r="B116" s="37"/>
      <c r="C116" s="183" t="s">
        <v>196</v>
      </c>
      <c r="D116" s="183" t="s">
        <v>116</v>
      </c>
      <c r="E116" s="184" t="s">
        <v>197</v>
      </c>
      <c r="F116" s="185" t="s">
        <v>198</v>
      </c>
      <c r="G116" s="186" t="s">
        <v>193</v>
      </c>
      <c r="H116" s="187">
        <v>500</v>
      </c>
      <c r="I116" s="188"/>
      <c r="J116" s="189">
        <f>ROUND(I116*H116,2)</f>
        <v>0</v>
      </c>
      <c r="K116" s="185" t="s">
        <v>120</v>
      </c>
      <c r="L116" s="42"/>
      <c r="M116" s="190" t="s">
        <v>20</v>
      </c>
      <c r="N116" s="191" t="s">
        <v>49</v>
      </c>
      <c r="O116" s="82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4" t="s">
        <v>121</v>
      </c>
      <c r="AT116" s="194" t="s">
        <v>116</v>
      </c>
      <c r="AU116" s="194" t="s">
        <v>78</v>
      </c>
      <c r="AY116" s="15" t="s">
        <v>122</v>
      </c>
      <c r="BE116" s="195">
        <f>IF(N116="základní",J116,0)</f>
        <v>0</v>
      </c>
      <c r="BF116" s="195">
        <f>IF(N116="snížená",J116,0)</f>
        <v>0</v>
      </c>
      <c r="BG116" s="195">
        <f>IF(N116="zákl. přenesená",J116,0)</f>
        <v>0</v>
      </c>
      <c r="BH116" s="195">
        <f>IF(N116="sníž. přenesená",J116,0)</f>
        <v>0</v>
      </c>
      <c r="BI116" s="195">
        <f>IF(N116="nulová",J116,0)</f>
        <v>0</v>
      </c>
      <c r="BJ116" s="15" t="s">
        <v>22</v>
      </c>
      <c r="BK116" s="195">
        <f>ROUND(I116*H116,2)</f>
        <v>0</v>
      </c>
      <c r="BL116" s="15" t="s">
        <v>121</v>
      </c>
      <c r="BM116" s="194" t="s">
        <v>199</v>
      </c>
    </row>
    <row r="117" s="2" customFormat="1">
      <c r="A117" s="36"/>
      <c r="B117" s="37"/>
      <c r="C117" s="38"/>
      <c r="D117" s="196" t="s">
        <v>124</v>
      </c>
      <c r="E117" s="38"/>
      <c r="F117" s="197" t="s">
        <v>200</v>
      </c>
      <c r="G117" s="38"/>
      <c r="H117" s="38"/>
      <c r="I117" s="198"/>
      <c r="J117" s="38"/>
      <c r="K117" s="38"/>
      <c r="L117" s="42"/>
      <c r="M117" s="199"/>
      <c r="N117" s="200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124</v>
      </c>
      <c r="AU117" s="15" t="s">
        <v>78</v>
      </c>
    </row>
    <row r="118" s="2" customFormat="1" ht="24.15" customHeight="1">
      <c r="A118" s="36"/>
      <c r="B118" s="37"/>
      <c r="C118" s="183" t="s">
        <v>201</v>
      </c>
      <c r="D118" s="183" t="s">
        <v>116</v>
      </c>
      <c r="E118" s="184" t="s">
        <v>202</v>
      </c>
      <c r="F118" s="185" t="s">
        <v>203</v>
      </c>
      <c r="G118" s="186" t="s">
        <v>193</v>
      </c>
      <c r="H118" s="187">
        <v>330</v>
      </c>
      <c r="I118" s="188"/>
      <c r="J118" s="189">
        <f>ROUND(I118*H118,2)</f>
        <v>0</v>
      </c>
      <c r="K118" s="185" t="s">
        <v>120</v>
      </c>
      <c r="L118" s="42"/>
      <c r="M118" s="190" t="s">
        <v>20</v>
      </c>
      <c r="N118" s="191" t="s">
        <v>49</v>
      </c>
      <c r="O118" s="82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4" t="s">
        <v>121</v>
      </c>
      <c r="AT118" s="194" t="s">
        <v>116</v>
      </c>
      <c r="AU118" s="194" t="s">
        <v>78</v>
      </c>
      <c r="AY118" s="15" t="s">
        <v>122</v>
      </c>
      <c r="BE118" s="195">
        <f>IF(N118="základní",J118,0)</f>
        <v>0</v>
      </c>
      <c r="BF118" s="195">
        <f>IF(N118="snížená",J118,0)</f>
        <v>0</v>
      </c>
      <c r="BG118" s="195">
        <f>IF(N118="zákl. přenesená",J118,0)</f>
        <v>0</v>
      </c>
      <c r="BH118" s="195">
        <f>IF(N118="sníž. přenesená",J118,0)</f>
        <v>0</v>
      </c>
      <c r="BI118" s="195">
        <f>IF(N118="nulová",J118,0)</f>
        <v>0</v>
      </c>
      <c r="BJ118" s="15" t="s">
        <v>22</v>
      </c>
      <c r="BK118" s="195">
        <f>ROUND(I118*H118,2)</f>
        <v>0</v>
      </c>
      <c r="BL118" s="15" t="s">
        <v>121</v>
      </c>
      <c r="BM118" s="194" t="s">
        <v>204</v>
      </c>
    </row>
    <row r="119" s="2" customFormat="1">
      <c r="A119" s="36"/>
      <c r="B119" s="37"/>
      <c r="C119" s="38"/>
      <c r="D119" s="196" t="s">
        <v>124</v>
      </c>
      <c r="E119" s="38"/>
      <c r="F119" s="197" t="s">
        <v>205</v>
      </c>
      <c r="G119" s="38"/>
      <c r="H119" s="38"/>
      <c r="I119" s="198"/>
      <c r="J119" s="38"/>
      <c r="K119" s="38"/>
      <c r="L119" s="42"/>
      <c r="M119" s="199"/>
      <c r="N119" s="20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124</v>
      </c>
      <c r="AU119" s="15" t="s">
        <v>78</v>
      </c>
    </row>
    <row r="120" s="2" customFormat="1" ht="24.15" customHeight="1">
      <c r="A120" s="36"/>
      <c r="B120" s="37"/>
      <c r="C120" s="183" t="s">
        <v>206</v>
      </c>
      <c r="D120" s="183" t="s">
        <v>116</v>
      </c>
      <c r="E120" s="184" t="s">
        <v>207</v>
      </c>
      <c r="F120" s="185" t="s">
        <v>208</v>
      </c>
      <c r="G120" s="186" t="s">
        <v>193</v>
      </c>
      <c r="H120" s="187">
        <v>20</v>
      </c>
      <c r="I120" s="188"/>
      <c r="J120" s="189">
        <f>ROUND(I120*H120,2)</f>
        <v>0</v>
      </c>
      <c r="K120" s="185" t="s">
        <v>120</v>
      </c>
      <c r="L120" s="42"/>
      <c r="M120" s="190" t="s">
        <v>20</v>
      </c>
      <c r="N120" s="191" t="s">
        <v>49</v>
      </c>
      <c r="O120" s="82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4" t="s">
        <v>121</v>
      </c>
      <c r="AT120" s="194" t="s">
        <v>116</v>
      </c>
      <c r="AU120" s="194" t="s">
        <v>78</v>
      </c>
      <c r="AY120" s="15" t="s">
        <v>122</v>
      </c>
      <c r="BE120" s="195">
        <f>IF(N120="základní",J120,0)</f>
        <v>0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5" t="s">
        <v>22</v>
      </c>
      <c r="BK120" s="195">
        <f>ROUND(I120*H120,2)</f>
        <v>0</v>
      </c>
      <c r="BL120" s="15" t="s">
        <v>121</v>
      </c>
      <c r="BM120" s="194" t="s">
        <v>209</v>
      </c>
    </row>
    <row r="121" s="2" customFormat="1">
      <c r="A121" s="36"/>
      <c r="B121" s="37"/>
      <c r="C121" s="38"/>
      <c r="D121" s="196" t="s">
        <v>124</v>
      </c>
      <c r="E121" s="38"/>
      <c r="F121" s="197" t="s">
        <v>210</v>
      </c>
      <c r="G121" s="38"/>
      <c r="H121" s="38"/>
      <c r="I121" s="198"/>
      <c r="J121" s="38"/>
      <c r="K121" s="38"/>
      <c r="L121" s="42"/>
      <c r="M121" s="199"/>
      <c r="N121" s="200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124</v>
      </c>
      <c r="AU121" s="15" t="s">
        <v>78</v>
      </c>
    </row>
    <row r="122" s="2" customFormat="1" ht="24.15" customHeight="1">
      <c r="A122" s="36"/>
      <c r="B122" s="37"/>
      <c r="C122" s="183" t="s">
        <v>211</v>
      </c>
      <c r="D122" s="183" t="s">
        <v>116</v>
      </c>
      <c r="E122" s="184" t="s">
        <v>212</v>
      </c>
      <c r="F122" s="185" t="s">
        <v>213</v>
      </c>
      <c r="G122" s="186" t="s">
        <v>193</v>
      </c>
      <c r="H122" s="187">
        <v>4</v>
      </c>
      <c r="I122" s="188"/>
      <c r="J122" s="189">
        <f>ROUND(I122*H122,2)</f>
        <v>0</v>
      </c>
      <c r="K122" s="185" t="s">
        <v>120</v>
      </c>
      <c r="L122" s="42"/>
      <c r="M122" s="190" t="s">
        <v>20</v>
      </c>
      <c r="N122" s="191" t="s">
        <v>49</v>
      </c>
      <c r="O122" s="82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4" t="s">
        <v>121</v>
      </c>
      <c r="AT122" s="194" t="s">
        <v>116</v>
      </c>
      <c r="AU122" s="194" t="s">
        <v>78</v>
      </c>
      <c r="AY122" s="15" t="s">
        <v>122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5" t="s">
        <v>22</v>
      </c>
      <c r="BK122" s="195">
        <f>ROUND(I122*H122,2)</f>
        <v>0</v>
      </c>
      <c r="BL122" s="15" t="s">
        <v>121</v>
      </c>
      <c r="BM122" s="194" t="s">
        <v>214</v>
      </c>
    </row>
    <row r="123" s="2" customFormat="1">
      <c r="A123" s="36"/>
      <c r="B123" s="37"/>
      <c r="C123" s="38"/>
      <c r="D123" s="196" t="s">
        <v>124</v>
      </c>
      <c r="E123" s="38"/>
      <c r="F123" s="197" t="s">
        <v>215</v>
      </c>
      <c r="G123" s="38"/>
      <c r="H123" s="38"/>
      <c r="I123" s="198"/>
      <c r="J123" s="38"/>
      <c r="K123" s="38"/>
      <c r="L123" s="42"/>
      <c r="M123" s="199"/>
      <c r="N123" s="200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124</v>
      </c>
      <c r="AU123" s="15" t="s">
        <v>78</v>
      </c>
    </row>
    <row r="124" s="2" customFormat="1" ht="24.15" customHeight="1">
      <c r="A124" s="36"/>
      <c r="B124" s="37"/>
      <c r="C124" s="183" t="s">
        <v>216</v>
      </c>
      <c r="D124" s="183" t="s">
        <v>116</v>
      </c>
      <c r="E124" s="184" t="s">
        <v>217</v>
      </c>
      <c r="F124" s="185" t="s">
        <v>218</v>
      </c>
      <c r="G124" s="186" t="s">
        <v>193</v>
      </c>
      <c r="H124" s="187">
        <v>1</v>
      </c>
      <c r="I124" s="188"/>
      <c r="J124" s="189">
        <f>ROUND(I124*H124,2)</f>
        <v>0</v>
      </c>
      <c r="K124" s="185" t="s">
        <v>120</v>
      </c>
      <c r="L124" s="42"/>
      <c r="M124" s="190" t="s">
        <v>20</v>
      </c>
      <c r="N124" s="191" t="s">
        <v>49</v>
      </c>
      <c r="O124" s="82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4" t="s">
        <v>121</v>
      </c>
      <c r="AT124" s="194" t="s">
        <v>116</v>
      </c>
      <c r="AU124" s="194" t="s">
        <v>78</v>
      </c>
      <c r="AY124" s="15" t="s">
        <v>122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5" t="s">
        <v>22</v>
      </c>
      <c r="BK124" s="195">
        <f>ROUND(I124*H124,2)</f>
        <v>0</v>
      </c>
      <c r="BL124" s="15" t="s">
        <v>121</v>
      </c>
      <c r="BM124" s="194" t="s">
        <v>219</v>
      </c>
    </row>
    <row r="125" s="2" customFormat="1">
      <c r="A125" s="36"/>
      <c r="B125" s="37"/>
      <c r="C125" s="38"/>
      <c r="D125" s="196" t="s">
        <v>124</v>
      </c>
      <c r="E125" s="38"/>
      <c r="F125" s="197" t="s">
        <v>220</v>
      </c>
      <c r="G125" s="38"/>
      <c r="H125" s="38"/>
      <c r="I125" s="198"/>
      <c r="J125" s="38"/>
      <c r="K125" s="38"/>
      <c r="L125" s="42"/>
      <c r="M125" s="199"/>
      <c r="N125" s="20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124</v>
      </c>
      <c r="AU125" s="15" t="s">
        <v>78</v>
      </c>
    </row>
    <row r="126" s="2" customFormat="1" ht="24.15" customHeight="1">
      <c r="A126" s="36"/>
      <c r="B126" s="37"/>
      <c r="C126" s="183" t="s">
        <v>7</v>
      </c>
      <c r="D126" s="183" t="s">
        <v>116</v>
      </c>
      <c r="E126" s="184" t="s">
        <v>221</v>
      </c>
      <c r="F126" s="185" t="s">
        <v>222</v>
      </c>
      <c r="G126" s="186" t="s">
        <v>193</v>
      </c>
      <c r="H126" s="187">
        <v>500</v>
      </c>
      <c r="I126" s="188"/>
      <c r="J126" s="189">
        <f>ROUND(I126*H126,2)</f>
        <v>0</v>
      </c>
      <c r="K126" s="185" t="s">
        <v>120</v>
      </c>
      <c r="L126" s="42"/>
      <c r="M126" s="190" t="s">
        <v>20</v>
      </c>
      <c r="N126" s="191" t="s">
        <v>49</v>
      </c>
      <c r="O126" s="82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4" t="s">
        <v>121</v>
      </c>
      <c r="AT126" s="194" t="s">
        <v>116</v>
      </c>
      <c r="AU126" s="194" t="s">
        <v>78</v>
      </c>
      <c r="AY126" s="15" t="s">
        <v>122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5" t="s">
        <v>22</v>
      </c>
      <c r="BK126" s="195">
        <f>ROUND(I126*H126,2)</f>
        <v>0</v>
      </c>
      <c r="BL126" s="15" t="s">
        <v>121</v>
      </c>
      <c r="BM126" s="194" t="s">
        <v>223</v>
      </c>
    </row>
    <row r="127" s="2" customFormat="1">
      <c r="A127" s="36"/>
      <c r="B127" s="37"/>
      <c r="C127" s="38"/>
      <c r="D127" s="196" t="s">
        <v>124</v>
      </c>
      <c r="E127" s="38"/>
      <c r="F127" s="197" t="s">
        <v>224</v>
      </c>
      <c r="G127" s="38"/>
      <c r="H127" s="38"/>
      <c r="I127" s="198"/>
      <c r="J127" s="38"/>
      <c r="K127" s="38"/>
      <c r="L127" s="42"/>
      <c r="M127" s="199"/>
      <c r="N127" s="200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124</v>
      </c>
      <c r="AU127" s="15" t="s">
        <v>78</v>
      </c>
    </row>
    <row r="128" s="2" customFormat="1" ht="24.15" customHeight="1">
      <c r="A128" s="36"/>
      <c r="B128" s="37"/>
      <c r="C128" s="183" t="s">
        <v>225</v>
      </c>
      <c r="D128" s="183" t="s">
        <v>116</v>
      </c>
      <c r="E128" s="184" t="s">
        <v>226</v>
      </c>
      <c r="F128" s="185" t="s">
        <v>227</v>
      </c>
      <c r="G128" s="186" t="s">
        <v>193</v>
      </c>
      <c r="H128" s="187">
        <v>500</v>
      </c>
      <c r="I128" s="188"/>
      <c r="J128" s="189">
        <f>ROUND(I128*H128,2)</f>
        <v>0</v>
      </c>
      <c r="K128" s="185" t="s">
        <v>120</v>
      </c>
      <c r="L128" s="42"/>
      <c r="M128" s="190" t="s">
        <v>20</v>
      </c>
      <c r="N128" s="191" t="s">
        <v>49</v>
      </c>
      <c r="O128" s="82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4" t="s">
        <v>121</v>
      </c>
      <c r="AT128" s="194" t="s">
        <v>116</v>
      </c>
      <c r="AU128" s="194" t="s">
        <v>78</v>
      </c>
      <c r="AY128" s="15" t="s">
        <v>122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5" t="s">
        <v>22</v>
      </c>
      <c r="BK128" s="195">
        <f>ROUND(I128*H128,2)</f>
        <v>0</v>
      </c>
      <c r="BL128" s="15" t="s">
        <v>121</v>
      </c>
      <c r="BM128" s="194" t="s">
        <v>228</v>
      </c>
    </row>
    <row r="129" s="2" customFormat="1">
      <c r="A129" s="36"/>
      <c r="B129" s="37"/>
      <c r="C129" s="38"/>
      <c r="D129" s="196" t="s">
        <v>124</v>
      </c>
      <c r="E129" s="38"/>
      <c r="F129" s="197" t="s">
        <v>229</v>
      </c>
      <c r="G129" s="38"/>
      <c r="H129" s="38"/>
      <c r="I129" s="198"/>
      <c r="J129" s="38"/>
      <c r="K129" s="38"/>
      <c r="L129" s="42"/>
      <c r="M129" s="199"/>
      <c r="N129" s="200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124</v>
      </c>
      <c r="AU129" s="15" t="s">
        <v>78</v>
      </c>
    </row>
    <row r="130" s="2" customFormat="1" ht="24.15" customHeight="1">
      <c r="A130" s="36"/>
      <c r="B130" s="37"/>
      <c r="C130" s="183" t="s">
        <v>230</v>
      </c>
      <c r="D130" s="183" t="s">
        <v>116</v>
      </c>
      <c r="E130" s="184" t="s">
        <v>231</v>
      </c>
      <c r="F130" s="185" t="s">
        <v>232</v>
      </c>
      <c r="G130" s="186" t="s">
        <v>193</v>
      </c>
      <c r="H130" s="187">
        <v>340</v>
      </c>
      <c r="I130" s="188"/>
      <c r="J130" s="189">
        <f>ROUND(I130*H130,2)</f>
        <v>0</v>
      </c>
      <c r="K130" s="185" t="s">
        <v>120</v>
      </c>
      <c r="L130" s="42"/>
      <c r="M130" s="190" t="s">
        <v>20</v>
      </c>
      <c r="N130" s="191" t="s">
        <v>49</v>
      </c>
      <c r="O130" s="82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4" t="s">
        <v>121</v>
      </c>
      <c r="AT130" s="194" t="s">
        <v>116</v>
      </c>
      <c r="AU130" s="194" t="s">
        <v>78</v>
      </c>
      <c r="AY130" s="15" t="s">
        <v>122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5" t="s">
        <v>22</v>
      </c>
      <c r="BK130" s="195">
        <f>ROUND(I130*H130,2)</f>
        <v>0</v>
      </c>
      <c r="BL130" s="15" t="s">
        <v>121</v>
      </c>
      <c r="BM130" s="194" t="s">
        <v>233</v>
      </c>
    </row>
    <row r="131" s="2" customFormat="1">
      <c r="A131" s="36"/>
      <c r="B131" s="37"/>
      <c r="C131" s="38"/>
      <c r="D131" s="196" t="s">
        <v>124</v>
      </c>
      <c r="E131" s="38"/>
      <c r="F131" s="197" t="s">
        <v>234</v>
      </c>
      <c r="G131" s="38"/>
      <c r="H131" s="38"/>
      <c r="I131" s="198"/>
      <c r="J131" s="38"/>
      <c r="K131" s="38"/>
      <c r="L131" s="42"/>
      <c r="M131" s="199"/>
      <c r="N131" s="200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124</v>
      </c>
      <c r="AU131" s="15" t="s">
        <v>78</v>
      </c>
    </row>
    <row r="132" s="2" customFormat="1" ht="24.15" customHeight="1">
      <c r="A132" s="36"/>
      <c r="B132" s="37"/>
      <c r="C132" s="183" t="s">
        <v>235</v>
      </c>
      <c r="D132" s="183" t="s">
        <v>116</v>
      </c>
      <c r="E132" s="184" t="s">
        <v>236</v>
      </c>
      <c r="F132" s="185" t="s">
        <v>237</v>
      </c>
      <c r="G132" s="186" t="s">
        <v>193</v>
      </c>
      <c r="H132" s="187">
        <v>20</v>
      </c>
      <c r="I132" s="188"/>
      <c r="J132" s="189">
        <f>ROUND(I132*H132,2)</f>
        <v>0</v>
      </c>
      <c r="K132" s="185" t="s">
        <v>120</v>
      </c>
      <c r="L132" s="42"/>
      <c r="M132" s="190" t="s">
        <v>20</v>
      </c>
      <c r="N132" s="191" t="s">
        <v>49</v>
      </c>
      <c r="O132" s="82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4" t="s">
        <v>121</v>
      </c>
      <c r="AT132" s="194" t="s">
        <v>116</v>
      </c>
      <c r="AU132" s="194" t="s">
        <v>78</v>
      </c>
      <c r="AY132" s="15" t="s">
        <v>122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5" t="s">
        <v>22</v>
      </c>
      <c r="BK132" s="195">
        <f>ROUND(I132*H132,2)</f>
        <v>0</v>
      </c>
      <c r="BL132" s="15" t="s">
        <v>121</v>
      </c>
      <c r="BM132" s="194" t="s">
        <v>238</v>
      </c>
    </row>
    <row r="133" s="2" customFormat="1">
      <c r="A133" s="36"/>
      <c r="B133" s="37"/>
      <c r="C133" s="38"/>
      <c r="D133" s="196" t="s">
        <v>124</v>
      </c>
      <c r="E133" s="38"/>
      <c r="F133" s="197" t="s">
        <v>239</v>
      </c>
      <c r="G133" s="38"/>
      <c r="H133" s="38"/>
      <c r="I133" s="198"/>
      <c r="J133" s="38"/>
      <c r="K133" s="38"/>
      <c r="L133" s="42"/>
      <c r="M133" s="199"/>
      <c r="N133" s="200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124</v>
      </c>
      <c r="AU133" s="15" t="s">
        <v>78</v>
      </c>
    </row>
    <row r="134" s="2" customFormat="1" ht="24.15" customHeight="1">
      <c r="A134" s="36"/>
      <c r="B134" s="37"/>
      <c r="C134" s="183" t="s">
        <v>240</v>
      </c>
      <c r="D134" s="183" t="s">
        <v>116</v>
      </c>
      <c r="E134" s="184" t="s">
        <v>241</v>
      </c>
      <c r="F134" s="185" t="s">
        <v>242</v>
      </c>
      <c r="G134" s="186" t="s">
        <v>193</v>
      </c>
      <c r="H134" s="187">
        <v>2</v>
      </c>
      <c r="I134" s="188"/>
      <c r="J134" s="189">
        <f>ROUND(I134*H134,2)</f>
        <v>0</v>
      </c>
      <c r="K134" s="185" t="s">
        <v>120</v>
      </c>
      <c r="L134" s="42"/>
      <c r="M134" s="190" t="s">
        <v>20</v>
      </c>
      <c r="N134" s="191" t="s">
        <v>49</v>
      </c>
      <c r="O134" s="82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4" t="s">
        <v>121</v>
      </c>
      <c r="AT134" s="194" t="s">
        <v>116</v>
      </c>
      <c r="AU134" s="194" t="s">
        <v>78</v>
      </c>
      <c r="AY134" s="15" t="s">
        <v>122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5" t="s">
        <v>22</v>
      </c>
      <c r="BK134" s="195">
        <f>ROUND(I134*H134,2)</f>
        <v>0</v>
      </c>
      <c r="BL134" s="15" t="s">
        <v>121</v>
      </c>
      <c r="BM134" s="194" t="s">
        <v>243</v>
      </c>
    </row>
    <row r="135" s="2" customFormat="1">
      <c r="A135" s="36"/>
      <c r="B135" s="37"/>
      <c r="C135" s="38"/>
      <c r="D135" s="196" t="s">
        <v>124</v>
      </c>
      <c r="E135" s="38"/>
      <c r="F135" s="197" t="s">
        <v>244</v>
      </c>
      <c r="G135" s="38"/>
      <c r="H135" s="38"/>
      <c r="I135" s="198"/>
      <c r="J135" s="38"/>
      <c r="K135" s="38"/>
      <c r="L135" s="42"/>
      <c r="M135" s="199"/>
      <c r="N135" s="200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124</v>
      </c>
      <c r="AU135" s="15" t="s">
        <v>78</v>
      </c>
    </row>
    <row r="136" s="2" customFormat="1" ht="24.15" customHeight="1">
      <c r="A136" s="36"/>
      <c r="B136" s="37"/>
      <c r="C136" s="183" t="s">
        <v>245</v>
      </c>
      <c r="D136" s="183" t="s">
        <v>116</v>
      </c>
      <c r="E136" s="184" t="s">
        <v>246</v>
      </c>
      <c r="F136" s="185" t="s">
        <v>247</v>
      </c>
      <c r="G136" s="186" t="s">
        <v>193</v>
      </c>
      <c r="H136" s="187">
        <v>1</v>
      </c>
      <c r="I136" s="188"/>
      <c r="J136" s="189">
        <f>ROUND(I136*H136,2)</f>
        <v>0</v>
      </c>
      <c r="K136" s="185" t="s">
        <v>120</v>
      </c>
      <c r="L136" s="42"/>
      <c r="M136" s="190" t="s">
        <v>20</v>
      </c>
      <c r="N136" s="191" t="s">
        <v>49</v>
      </c>
      <c r="O136" s="82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4" t="s">
        <v>121</v>
      </c>
      <c r="AT136" s="194" t="s">
        <v>116</v>
      </c>
      <c r="AU136" s="194" t="s">
        <v>78</v>
      </c>
      <c r="AY136" s="15" t="s">
        <v>122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5" t="s">
        <v>22</v>
      </c>
      <c r="BK136" s="195">
        <f>ROUND(I136*H136,2)</f>
        <v>0</v>
      </c>
      <c r="BL136" s="15" t="s">
        <v>121</v>
      </c>
      <c r="BM136" s="194" t="s">
        <v>248</v>
      </c>
    </row>
    <row r="137" s="2" customFormat="1">
      <c r="A137" s="36"/>
      <c r="B137" s="37"/>
      <c r="C137" s="38"/>
      <c r="D137" s="196" t="s">
        <v>124</v>
      </c>
      <c r="E137" s="38"/>
      <c r="F137" s="197" t="s">
        <v>249</v>
      </c>
      <c r="G137" s="38"/>
      <c r="H137" s="38"/>
      <c r="I137" s="198"/>
      <c r="J137" s="38"/>
      <c r="K137" s="38"/>
      <c r="L137" s="42"/>
      <c r="M137" s="199"/>
      <c r="N137" s="200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124</v>
      </c>
      <c r="AU137" s="15" t="s">
        <v>78</v>
      </c>
    </row>
    <row r="138" s="2" customFormat="1" ht="33" customHeight="1">
      <c r="A138" s="36"/>
      <c r="B138" s="37"/>
      <c r="C138" s="183" t="s">
        <v>250</v>
      </c>
      <c r="D138" s="183" t="s">
        <v>116</v>
      </c>
      <c r="E138" s="184" t="s">
        <v>251</v>
      </c>
      <c r="F138" s="185" t="s">
        <v>252</v>
      </c>
      <c r="G138" s="186" t="s">
        <v>193</v>
      </c>
      <c r="H138" s="187">
        <v>400</v>
      </c>
      <c r="I138" s="188"/>
      <c r="J138" s="189">
        <f>ROUND(I138*H138,2)</f>
        <v>0</v>
      </c>
      <c r="K138" s="185" t="s">
        <v>120</v>
      </c>
      <c r="L138" s="42"/>
      <c r="M138" s="190" t="s">
        <v>20</v>
      </c>
      <c r="N138" s="191" t="s">
        <v>49</v>
      </c>
      <c r="O138" s="82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4" t="s">
        <v>121</v>
      </c>
      <c r="AT138" s="194" t="s">
        <v>116</v>
      </c>
      <c r="AU138" s="194" t="s">
        <v>78</v>
      </c>
      <c r="AY138" s="15" t="s">
        <v>122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5" t="s">
        <v>22</v>
      </c>
      <c r="BK138" s="195">
        <f>ROUND(I138*H138,2)</f>
        <v>0</v>
      </c>
      <c r="BL138" s="15" t="s">
        <v>121</v>
      </c>
      <c r="BM138" s="194" t="s">
        <v>253</v>
      </c>
    </row>
    <row r="139" s="2" customFormat="1">
      <c r="A139" s="36"/>
      <c r="B139" s="37"/>
      <c r="C139" s="38"/>
      <c r="D139" s="196" t="s">
        <v>124</v>
      </c>
      <c r="E139" s="38"/>
      <c r="F139" s="197" t="s">
        <v>254</v>
      </c>
      <c r="G139" s="38"/>
      <c r="H139" s="38"/>
      <c r="I139" s="198"/>
      <c r="J139" s="38"/>
      <c r="K139" s="38"/>
      <c r="L139" s="42"/>
      <c r="M139" s="199"/>
      <c r="N139" s="200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124</v>
      </c>
      <c r="AU139" s="15" t="s">
        <v>78</v>
      </c>
    </row>
    <row r="140" s="2" customFormat="1" ht="33" customHeight="1">
      <c r="A140" s="36"/>
      <c r="B140" s="37"/>
      <c r="C140" s="183" t="s">
        <v>255</v>
      </c>
      <c r="D140" s="183" t="s">
        <v>116</v>
      </c>
      <c r="E140" s="184" t="s">
        <v>256</v>
      </c>
      <c r="F140" s="185" t="s">
        <v>257</v>
      </c>
      <c r="G140" s="186" t="s">
        <v>193</v>
      </c>
      <c r="H140" s="187">
        <v>400</v>
      </c>
      <c r="I140" s="188"/>
      <c r="J140" s="189">
        <f>ROUND(I140*H140,2)</f>
        <v>0</v>
      </c>
      <c r="K140" s="185" t="s">
        <v>120</v>
      </c>
      <c r="L140" s="42"/>
      <c r="M140" s="190" t="s">
        <v>20</v>
      </c>
      <c r="N140" s="191" t="s">
        <v>49</v>
      </c>
      <c r="O140" s="82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4" t="s">
        <v>121</v>
      </c>
      <c r="AT140" s="194" t="s">
        <v>116</v>
      </c>
      <c r="AU140" s="194" t="s">
        <v>78</v>
      </c>
      <c r="AY140" s="15" t="s">
        <v>122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5" t="s">
        <v>22</v>
      </c>
      <c r="BK140" s="195">
        <f>ROUND(I140*H140,2)</f>
        <v>0</v>
      </c>
      <c r="BL140" s="15" t="s">
        <v>121</v>
      </c>
      <c r="BM140" s="194" t="s">
        <v>258</v>
      </c>
    </row>
    <row r="141" s="2" customFormat="1">
      <c r="A141" s="36"/>
      <c r="B141" s="37"/>
      <c r="C141" s="38"/>
      <c r="D141" s="196" t="s">
        <v>124</v>
      </c>
      <c r="E141" s="38"/>
      <c r="F141" s="197" t="s">
        <v>259</v>
      </c>
      <c r="G141" s="38"/>
      <c r="H141" s="38"/>
      <c r="I141" s="198"/>
      <c r="J141" s="38"/>
      <c r="K141" s="38"/>
      <c r="L141" s="42"/>
      <c r="M141" s="199"/>
      <c r="N141" s="200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124</v>
      </c>
      <c r="AU141" s="15" t="s">
        <v>78</v>
      </c>
    </row>
    <row r="142" s="2" customFormat="1" ht="33" customHeight="1">
      <c r="A142" s="36"/>
      <c r="B142" s="37"/>
      <c r="C142" s="183" t="s">
        <v>260</v>
      </c>
      <c r="D142" s="183" t="s">
        <v>116</v>
      </c>
      <c r="E142" s="184" t="s">
        <v>261</v>
      </c>
      <c r="F142" s="185" t="s">
        <v>262</v>
      </c>
      <c r="G142" s="186" t="s">
        <v>193</v>
      </c>
      <c r="H142" s="187">
        <v>320</v>
      </c>
      <c r="I142" s="188"/>
      <c r="J142" s="189">
        <f>ROUND(I142*H142,2)</f>
        <v>0</v>
      </c>
      <c r="K142" s="185" t="s">
        <v>120</v>
      </c>
      <c r="L142" s="42"/>
      <c r="M142" s="190" t="s">
        <v>20</v>
      </c>
      <c r="N142" s="191" t="s">
        <v>49</v>
      </c>
      <c r="O142" s="82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4" t="s">
        <v>121</v>
      </c>
      <c r="AT142" s="194" t="s">
        <v>116</v>
      </c>
      <c r="AU142" s="194" t="s">
        <v>78</v>
      </c>
      <c r="AY142" s="15" t="s">
        <v>122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5" t="s">
        <v>22</v>
      </c>
      <c r="BK142" s="195">
        <f>ROUND(I142*H142,2)</f>
        <v>0</v>
      </c>
      <c r="BL142" s="15" t="s">
        <v>121</v>
      </c>
      <c r="BM142" s="194" t="s">
        <v>263</v>
      </c>
    </row>
    <row r="143" s="2" customFormat="1">
      <c r="A143" s="36"/>
      <c r="B143" s="37"/>
      <c r="C143" s="38"/>
      <c r="D143" s="196" t="s">
        <v>124</v>
      </c>
      <c r="E143" s="38"/>
      <c r="F143" s="197" t="s">
        <v>264</v>
      </c>
      <c r="G143" s="38"/>
      <c r="H143" s="38"/>
      <c r="I143" s="198"/>
      <c r="J143" s="38"/>
      <c r="K143" s="38"/>
      <c r="L143" s="42"/>
      <c r="M143" s="199"/>
      <c r="N143" s="200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124</v>
      </c>
      <c r="AU143" s="15" t="s">
        <v>78</v>
      </c>
    </row>
    <row r="144" s="2" customFormat="1" ht="33" customHeight="1">
      <c r="A144" s="36"/>
      <c r="B144" s="37"/>
      <c r="C144" s="183" t="s">
        <v>265</v>
      </c>
      <c r="D144" s="183" t="s">
        <v>116</v>
      </c>
      <c r="E144" s="184" t="s">
        <v>266</v>
      </c>
      <c r="F144" s="185" t="s">
        <v>267</v>
      </c>
      <c r="G144" s="186" t="s">
        <v>193</v>
      </c>
      <c r="H144" s="187">
        <v>10</v>
      </c>
      <c r="I144" s="188"/>
      <c r="J144" s="189">
        <f>ROUND(I144*H144,2)</f>
        <v>0</v>
      </c>
      <c r="K144" s="185" t="s">
        <v>120</v>
      </c>
      <c r="L144" s="42"/>
      <c r="M144" s="190" t="s">
        <v>20</v>
      </c>
      <c r="N144" s="191" t="s">
        <v>49</v>
      </c>
      <c r="O144" s="82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4" t="s">
        <v>121</v>
      </c>
      <c r="AT144" s="194" t="s">
        <v>116</v>
      </c>
      <c r="AU144" s="194" t="s">
        <v>78</v>
      </c>
      <c r="AY144" s="15" t="s">
        <v>122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5" t="s">
        <v>22</v>
      </c>
      <c r="BK144" s="195">
        <f>ROUND(I144*H144,2)</f>
        <v>0</v>
      </c>
      <c r="BL144" s="15" t="s">
        <v>121</v>
      </c>
      <c r="BM144" s="194" t="s">
        <v>268</v>
      </c>
    </row>
    <row r="145" s="2" customFormat="1">
      <c r="A145" s="36"/>
      <c r="B145" s="37"/>
      <c r="C145" s="38"/>
      <c r="D145" s="196" t="s">
        <v>124</v>
      </c>
      <c r="E145" s="38"/>
      <c r="F145" s="197" t="s">
        <v>269</v>
      </c>
      <c r="G145" s="38"/>
      <c r="H145" s="38"/>
      <c r="I145" s="198"/>
      <c r="J145" s="38"/>
      <c r="K145" s="38"/>
      <c r="L145" s="42"/>
      <c r="M145" s="199"/>
      <c r="N145" s="200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124</v>
      </c>
      <c r="AU145" s="15" t="s">
        <v>78</v>
      </c>
    </row>
    <row r="146" s="2" customFormat="1" ht="33" customHeight="1">
      <c r="A146" s="36"/>
      <c r="B146" s="37"/>
      <c r="C146" s="183" t="s">
        <v>270</v>
      </c>
      <c r="D146" s="183" t="s">
        <v>116</v>
      </c>
      <c r="E146" s="184" t="s">
        <v>271</v>
      </c>
      <c r="F146" s="185" t="s">
        <v>272</v>
      </c>
      <c r="G146" s="186" t="s">
        <v>193</v>
      </c>
      <c r="H146" s="187">
        <v>3</v>
      </c>
      <c r="I146" s="188"/>
      <c r="J146" s="189">
        <f>ROUND(I146*H146,2)</f>
        <v>0</v>
      </c>
      <c r="K146" s="185" t="s">
        <v>120</v>
      </c>
      <c r="L146" s="42"/>
      <c r="M146" s="190" t="s">
        <v>20</v>
      </c>
      <c r="N146" s="191" t="s">
        <v>49</v>
      </c>
      <c r="O146" s="82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4" t="s">
        <v>121</v>
      </c>
      <c r="AT146" s="194" t="s">
        <v>116</v>
      </c>
      <c r="AU146" s="194" t="s">
        <v>78</v>
      </c>
      <c r="AY146" s="15" t="s">
        <v>122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5" t="s">
        <v>22</v>
      </c>
      <c r="BK146" s="195">
        <f>ROUND(I146*H146,2)</f>
        <v>0</v>
      </c>
      <c r="BL146" s="15" t="s">
        <v>121</v>
      </c>
      <c r="BM146" s="194" t="s">
        <v>273</v>
      </c>
    </row>
    <row r="147" s="2" customFormat="1">
      <c r="A147" s="36"/>
      <c r="B147" s="37"/>
      <c r="C147" s="38"/>
      <c r="D147" s="196" t="s">
        <v>124</v>
      </c>
      <c r="E147" s="38"/>
      <c r="F147" s="197" t="s">
        <v>274</v>
      </c>
      <c r="G147" s="38"/>
      <c r="H147" s="38"/>
      <c r="I147" s="198"/>
      <c r="J147" s="38"/>
      <c r="K147" s="38"/>
      <c r="L147" s="42"/>
      <c r="M147" s="199"/>
      <c r="N147" s="200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124</v>
      </c>
      <c r="AU147" s="15" t="s">
        <v>78</v>
      </c>
    </row>
    <row r="148" s="2" customFormat="1" ht="24.15" customHeight="1">
      <c r="A148" s="36"/>
      <c r="B148" s="37"/>
      <c r="C148" s="183" t="s">
        <v>275</v>
      </c>
      <c r="D148" s="183" t="s">
        <v>116</v>
      </c>
      <c r="E148" s="184" t="s">
        <v>276</v>
      </c>
      <c r="F148" s="185" t="s">
        <v>277</v>
      </c>
      <c r="G148" s="186" t="s">
        <v>193</v>
      </c>
      <c r="H148" s="187">
        <v>1</v>
      </c>
      <c r="I148" s="188"/>
      <c r="J148" s="189">
        <f>ROUND(I148*H148,2)</f>
        <v>0</v>
      </c>
      <c r="K148" s="185" t="s">
        <v>120</v>
      </c>
      <c r="L148" s="42"/>
      <c r="M148" s="190" t="s">
        <v>20</v>
      </c>
      <c r="N148" s="191" t="s">
        <v>49</v>
      </c>
      <c r="O148" s="82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4" t="s">
        <v>121</v>
      </c>
      <c r="AT148" s="194" t="s">
        <v>116</v>
      </c>
      <c r="AU148" s="194" t="s">
        <v>78</v>
      </c>
      <c r="AY148" s="15" t="s">
        <v>122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5" t="s">
        <v>22</v>
      </c>
      <c r="BK148" s="195">
        <f>ROUND(I148*H148,2)</f>
        <v>0</v>
      </c>
      <c r="BL148" s="15" t="s">
        <v>121</v>
      </c>
      <c r="BM148" s="194" t="s">
        <v>278</v>
      </c>
    </row>
    <row r="149" s="2" customFormat="1">
      <c r="A149" s="36"/>
      <c r="B149" s="37"/>
      <c r="C149" s="38"/>
      <c r="D149" s="196" t="s">
        <v>124</v>
      </c>
      <c r="E149" s="38"/>
      <c r="F149" s="197" t="s">
        <v>279</v>
      </c>
      <c r="G149" s="38"/>
      <c r="H149" s="38"/>
      <c r="I149" s="198"/>
      <c r="J149" s="38"/>
      <c r="K149" s="38"/>
      <c r="L149" s="42"/>
      <c r="M149" s="199"/>
      <c r="N149" s="200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124</v>
      </c>
      <c r="AU149" s="15" t="s">
        <v>78</v>
      </c>
    </row>
    <row r="150" s="2" customFormat="1" ht="33" customHeight="1">
      <c r="A150" s="36"/>
      <c r="B150" s="37"/>
      <c r="C150" s="183" t="s">
        <v>280</v>
      </c>
      <c r="D150" s="183" t="s">
        <v>116</v>
      </c>
      <c r="E150" s="184" t="s">
        <v>281</v>
      </c>
      <c r="F150" s="185" t="s">
        <v>282</v>
      </c>
      <c r="G150" s="186" t="s">
        <v>193</v>
      </c>
      <c r="H150" s="187">
        <v>300</v>
      </c>
      <c r="I150" s="188"/>
      <c r="J150" s="189">
        <f>ROUND(I150*H150,2)</f>
        <v>0</v>
      </c>
      <c r="K150" s="185" t="s">
        <v>120</v>
      </c>
      <c r="L150" s="42"/>
      <c r="M150" s="190" t="s">
        <v>20</v>
      </c>
      <c r="N150" s="191" t="s">
        <v>49</v>
      </c>
      <c r="O150" s="82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4" t="s">
        <v>121</v>
      </c>
      <c r="AT150" s="194" t="s">
        <v>116</v>
      </c>
      <c r="AU150" s="194" t="s">
        <v>78</v>
      </c>
      <c r="AY150" s="15" t="s">
        <v>122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5" t="s">
        <v>22</v>
      </c>
      <c r="BK150" s="195">
        <f>ROUND(I150*H150,2)</f>
        <v>0</v>
      </c>
      <c r="BL150" s="15" t="s">
        <v>121</v>
      </c>
      <c r="BM150" s="194" t="s">
        <v>283</v>
      </c>
    </row>
    <row r="151" s="2" customFormat="1">
      <c r="A151" s="36"/>
      <c r="B151" s="37"/>
      <c r="C151" s="38"/>
      <c r="D151" s="196" t="s">
        <v>124</v>
      </c>
      <c r="E151" s="38"/>
      <c r="F151" s="197" t="s">
        <v>284</v>
      </c>
      <c r="G151" s="38"/>
      <c r="H151" s="38"/>
      <c r="I151" s="198"/>
      <c r="J151" s="38"/>
      <c r="K151" s="38"/>
      <c r="L151" s="42"/>
      <c r="M151" s="199"/>
      <c r="N151" s="200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124</v>
      </c>
      <c r="AU151" s="15" t="s">
        <v>78</v>
      </c>
    </row>
    <row r="152" s="2" customFormat="1" ht="33" customHeight="1">
      <c r="A152" s="36"/>
      <c r="B152" s="37"/>
      <c r="C152" s="183" t="s">
        <v>285</v>
      </c>
      <c r="D152" s="183" t="s">
        <v>116</v>
      </c>
      <c r="E152" s="184" t="s">
        <v>286</v>
      </c>
      <c r="F152" s="185" t="s">
        <v>287</v>
      </c>
      <c r="G152" s="186" t="s">
        <v>193</v>
      </c>
      <c r="H152" s="187">
        <v>300</v>
      </c>
      <c r="I152" s="188"/>
      <c r="J152" s="189">
        <f>ROUND(I152*H152,2)</f>
        <v>0</v>
      </c>
      <c r="K152" s="185" t="s">
        <v>120</v>
      </c>
      <c r="L152" s="42"/>
      <c r="M152" s="190" t="s">
        <v>20</v>
      </c>
      <c r="N152" s="191" t="s">
        <v>49</v>
      </c>
      <c r="O152" s="82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4" t="s">
        <v>121</v>
      </c>
      <c r="AT152" s="194" t="s">
        <v>116</v>
      </c>
      <c r="AU152" s="194" t="s">
        <v>78</v>
      </c>
      <c r="AY152" s="15" t="s">
        <v>122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5" t="s">
        <v>22</v>
      </c>
      <c r="BK152" s="195">
        <f>ROUND(I152*H152,2)</f>
        <v>0</v>
      </c>
      <c r="BL152" s="15" t="s">
        <v>121</v>
      </c>
      <c r="BM152" s="194" t="s">
        <v>288</v>
      </c>
    </row>
    <row r="153" s="2" customFormat="1">
      <c r="A153" s="36"/>
      <c r="B153" s="37"/>
      <c r="C153" s="38"/>
      <c r="D153" s="196" t="s">
        <v>124</v>
      </c>
      <c r="E153" s="38"/>
      <c r="F153" s="197" t="s">
        <v>289</v>
      </c>
      <c r="G153" s="38"/>
      <c r="H153" s="38"/>
      <c r="I153" s="198"/>
      <c r="J153" s="38"/>
      <c r="K153" s="38"/>
      <c r="L153" s="42"/>
      <c r="M153" s="199"/>
      <c r="N153" s="200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124</v>
      </c>
      <c r="AU153" s="15" t="s">
        <v>78</v>
      </c>
    </row>
    <row r="154" s="2" customFormat="1" ht="33" customHeight="1">
      <c r="A154" s="36"/>
      <c r="B154" s="37"/>
      <c r="C154" s="183" t="s">
        <v>290</v>
      </c>
      <c r="D154" s="183" t="s">
        <v>116</v>
      </c>
      <c r="E154" s="184" t="s">
        <v>291</v>
      </c>
      <c r="F154" s="185" t="s">
        <v>292</v>
      </c>
      <c r="G154" s="186" t="s">
        <v>193</v>
      </c>
      <c r="H154" s="187">
        <v>60</v>
      </c>
      <c r="I154" s="188"/>
      <c r="J154" s="189">
        <f>ROUND(I154*H154,2)</f>
        <v>0</v>
      </c>
      <c r="K154" s="185" t="s">
        <v>120</v>
      </c>
      <c r="L154" s="42"/>
      <c r="M154" s="190" t="s">
        <v>20</v>
      </c>
      <c r="N154" s="191" t="s">
        <v>49</v>
      </c>
      <c r="O154" s="82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4" t="s">
        <v>121</v>
      </c>
      <c r="AT154" s="194" t="s">
        <v>116</v>
      </c>
      <c r="AU154" s="194" t="s">
        <v>78</v>
      </c>
      <c r="AY154" s="15" t="s">
        <v>122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5" t="s">
        <v>22</v>
      </c>
      <c r="BK154" s="195">
        <f>ROUND(I154*H154,2)</f>
        <v>0</v>
      </c>
      <c r="BL154" s="15" t="s">
        <v>121</v>
      </c>
      <c r="BM154" s="194" t="s">
        <v>293</v>
      </c>
    </row>
    <row r="155" s="2" customFormat="1">
      <c r="A155" s="36"/>
      <c r="B155" s="37"/>
      <c r="C155" s="38"/>
      <c r="D155" s="196" t="s">
        <v>124</v>
      </c>
      <c r="E155" s="38"/>
      <c r="F155" s="197" t="s">
        <v>294</v>
      </c>
      <c r="G155" s="38"/>
      <c r="H155" s="38"/>
      <c r="I155" s="198"/>
      <c r="J155" s="38"/>
      <c r="K155" s="38"/>
      <c r="L155" s="42"/>
      <c r="M155" s="199"/>
      <c r="N155" s="200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124</v>
      </c>
      <c r="AU155" s="15" t="s">
        <v>78</v>
      </c>
    </row>
    <row r="156" s="2" customFormat="1" ht="33" customHeight="1">
      <c r="A156" s="36"/>
      <c r="B156" s="37"/>
      <c r="C156" s="183" t="s">
        <v>295</v>
      </c>
      <c r="D156" s="183" t="s">
        <v>116</v>
      </c>
      <c r="E156" s="184" t="s">
        <v>296</v>
      </c>
      <c r="F156" s="185" t="s">
        <v>297</v>
      </c>
      <c r="G156" s="186" t="s">
        <v>193</v>
      </c>
      <c r="H156" s="187">
        <v>10</v>
      </c>
      <c r="I156" s="188"/>
      <c r="J156" s="189">
        <f>ROUND(I156*H156,2)</f>
        <v>0</v>
      </c>
      <c r="K156" s="185" t="s">
        <v>120</v>
      </c>
      <c r="L156" s="42"/>
      <c r="M156" s="190" t="s">
        <v>20</v>
      </c>
      <c r="N156" s="191" t="s">
        <v>49</v>
      </c>
      <c r="O156" s="82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4" t="s">
        <v>121</v>
      </c>
      <c r="AT156" s="194" t="s">
        <v>116</v>
      </c>
      <c r="AU156" s="194" t="s">
        <v>78</v>
      </c>
      <c r="AY156" s="15" t="s">
        <v>122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5" t="s">
        <v>22</v>
      </c>
      <c r="BK156" s="195">
        <f>ROUND(I156*H156,2)</f>
        <v>0</v>
      </c>
      <c r="BL156" s="15" t="s">
        <v>121</v>
      </c>
      <c r="BM156" s="194" t="s">
        <v>298</v>
      </c>
    </row>
    <row r="157" s="2" customFormat="1">
      <c r="A157" s="36"/>
      <c r="B157" s="37"/>
      <c r="C157" s="38"/>
      <c r="D157" s="196" t="s">
        <v>124</v>
      </c>
      <c r="E157" s="38"/>
      <c r="F157" s="197" t="s">
        <v>299</v>
      </c>
      <c r="G157" s="38"/>
      <c r="H157" s="38"/>
      <c r="I157" s="198"/>
      <c r="J157" s="38"/>
      <c r="K157" s="38"/>
      <c r="L157" s="42"/>
      <c r="M157" s="199"/>
      <c r="N157" s="200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124</v>
      </c>
      <c r="AU157" s="15" t="s">
        <v>78</v>
      </c>
    </row>
    <row r="158" s="2" customFormat="1" ht="33" customHeight="1">
      <c r="A158" s="36"/>
      <c r="B158" s="37"/>
      <c r="C158" s="183" t="s">
        <v>300</v>
      </c>
      <c r="D158" s="183" t="s">
        <v>116</v>
      </c>
      <c r="E158" s="184" t="s">
        <v>301</v>
      </c>
      <c r="F158" s="185" t="s">
        <v>302</v>
      </c>
      <c r="G158" s="186" t="s">
        <v>193</v>
      </c>
      <c r="H158" s="187">
        <v>2</v>
      </c>
      <c r="I158" s="188"/>
      <c r="J158" s="189">
        <f>ROUND(I158*H158,2)</f>
        <v>0</v>
      </c>
      <c r="K158" s="185" t="s">
        <v>120</v>
      </c>
      <c r="L158" s="42"/>
      <c r="M158" s="190" t="s">
        <v>20</v>
      </c>
      <c r="N158" s="191" t="s">
        <v>49</v>
      </c>
      <c r="O158" s="82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4" t="s">
        <v>121</v>
      </c>
      <c r="AT158" s="194" t="s">
        <v>116</v>
      </c>
      <c r="AU158" s="194" t="s">
        <v>78</v>
      </c>
      <c r="AY158" s="15" t="s">
        <v>122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5" t="s">
        <v>22</v>
      </c>
      <c r="BK158" s="195">
        <f>ROUND(I158*H158,2)</f>
        <v>0</v>
      </c>
      <c r="BL158" s="15" t="s">
        <v>121</v>
      </c>
      <c r="BM158" s="194" t="s">
        <v>303</v>
      </c>
    </row>
    <row r="159" s="2" customFormat="1">
      <c r="A159" s="36"/>
      <c r="B159" s="37"/>
      <c r="C159" s="38"/>
      <c r="D159" s="196" t="s">
        <v>124</v>
      </c>
      <c r="E159" s="38"/>
      <c r="F159" s="197" t="s">
        <v>304</v>
      </c>
      <c r="G159" s="38"/>
      <c r="H159" s="38"/>
      <c r="I159" s="198"/>
      <c r="J159" s="38"/>
      <c r="K159" s="38"/>
      <c r="L159" s="42"/>
      <c r="M159" s="199"/>
      <c r="N159" s="200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124</v>
      </c>
      <c r="AU159" s="15" t="s">
        <v>78</v>
      </c>
    </row>
    <row r="160" s="2" customFormat="1" ht="24.15" customHeight="1">
      <c r="A160" s="36"/>
      <c r="B160" s="37"/>
      <c r="C160" s="183" t="s">
        <v>305</v>
      </c>
      <c r="D160" s="183" t="s">
        <v>116</v>
      </c>
      <c r="E160" s="184" t="s">
        <v>306</v>
      </c>
      <c r="F160" s="185" t="s">
        <v>307</v>
      </c>
      <c r="G160" s="186" t="s">
        <v>193</v>
      </c>
      <c r="H160" s="187">
        <v>1</v>
      </c>
      <c r="I160" s="188"/>
      <c r="J160" s="189">
        <f>ROUND(I160*H160,2)</f>
        <v>0</v>
      </c>
      <c r="K160" s="185" t="s">
        <v>120</v>
      </c>
      <c r="L160" s="42"/>
      <c r="M160" s="190" t="s">
        <v>20</v>
      </c>
      <c r="N160" s="191" t="s">
        <v>49</v>
      </c>
      <c r="O160" s="82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4" t="s">
        <v>121</v>
      </c>
      <c r="AT160" s="194" t="s">
        <v>116</v>
      </c>
      <c r="AU160" s="194" t="s">
        <v>78</v>
      </c>
      <c r="AY160" s="15" t="s">
        <v>122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5" t="s">
        <v>22</v>
      </c>
      <c r="BK160" s="195">
        <f>ROUND(I160*H160,2)</f>
        <v>0</v>
      </c>
      <c r="BL160" s="15" t="s">
        <v>121</v>
      </c>
      <c r="BM160" s="194" t="s">
        <v>308</v>
      </c>
    </row>
    <row r="161" s="2" customFormat="1">
      <c r="A161" s="36"/>
      <c r="B161" s="37"/>
      <c r="C161" s="38"/>
      <c r="D161" s="196" t="s">
        <v>124</v>
      </c>
      <c r="E161" s="38"/>
      <c r="F161" s="197" t="s">
        <v>309</v>
      </c>
      <c r="G161" s="38"/>
      <c r="H161" s="38"/>
      <c r="I161" s="198"/>
      <c r="J161" s="38"/>
      <c r="K161" s="38"/>
      <c r="L161" s="42"/>
      <c r="M161" s="199"/>
      <c r="N161" s="200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124</v>
      </c>
      <c r="AU161" s="15" t="s">
        <v>78</v>
      </c>
    </row>
    <row r="162" s="2" customFormat="1" ht="33" customHeight="1">
      <c r="A162" s="36"/>
      <c r="B162" s="37"/>
      <c r="C162" s="183" t="s">
        <v>310</v>
      </c>
      <c r="D162" s="183" t="s">
        <v>116</v>
      </c>
      <c r="E162" s="184" t="s">
        <v>311</v>
      </c>
      <c r="F162" s="185" t="s">
        <v>312</v>
      </c>
      <c r="G162" s="186" t="s">
        <v>193</v>
      </c>
      <c r="H162" s="187">
        <v>400</v>
      </c>
      <c r="I162" s="188"/>
      <c r="J162" s="189">
        <f>ROUND(I162*H162,2)</f>
        <v>0</v>
      </c>
      <c r="K162" s="185" t="s">
        <v>120</v>
      </c>
      <c r="L162" s="42"/>
      <c r="M162" s="190" t="s">
        <v>20</v>
      </c>
      <c r="N162" s="191" t="s">
        <v>49</v>
      </c>
      <c r="O162" s="82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4" t="s">
        <v>121</v>
      </c>
      <c r="AT162" s="194" t="s">
        <v>116</v>
      </c>
      <c r="AU162" s="194" t="s">
        <v>78</v>
      </c>
      <c r="AY162" s="15" t="s">
        <v>122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5" t="s">
        <v>22</v>
      </c>
      <c r="BK162" s="195">
        <f>ROUND(I162*H162,2)</f>
        <v>0</v>
      </c>
      <c r="BL162" s="15" t="s">
        <v>121</v>
      </c>
      <c r="BM162" s="194" t="s">
        <v>313</v>
      </c>
    </row>
    <row r="163" s="2" customFormat="1">
      <c r="A163" s="36"/>
      <c r="B163" s="37"/>
      <c r="C163" s="38"/>
      <c r="D163" s="196" t="s">
        <v>124</v>
      </c>
      <c r="E163" s="38"/>
      <c r="F163" s="197" t="s">
        <v>314</v>
      </c>
      <c r="G163" s="38"/>
      <c r="H163" s="38"/>
      <c r="I163" s="198"/>
      <c r="J163" s="38"/>
      <c r="K163" s="38"/>
      <c r="L163" s="42"/>
      <c r="M163" s="199"/>
      <c r="N163" s="200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124</v>
      </c>
      <c r="AU163" s="15" t="s">
        <v>78</v>
      </c>
    </row>
    <row r="164" s="2" customFormat="1" ht="33" customHeight="1">
      <c r="A164" s="36"/>
      <c r="B164" s="37"/>
      <c r="C164" s="183" t="s">
        <v>315</v>
      </c>
      <c r="D164" s="183" t="s">
        <v>116</v>
      </c>
      <c r="E164" s="184" t="s">
        <v>316</v>
      </c>
      <c r="F164" s="185" t="s">
        <v>317</v>
      </c>
      <c r="G164" s="186" t="s">
        <v>193</v>
      </c>
      <c r="H164" s="187">
        <v>400</v>
      </c>
      <c r="I164" s="188"/>
      <c r="J164" s="189">
        <f>ROUND(I164*H164,2)</f>
        <v>0</v>
      </c>
      <c r="K164" s="185" t="s">
        <v>120</v>
      </c>
      <c r="L164" s="42"/>
      <c r="M164" s="190" t="s">
        <v>20</v>
      </c>
      <c r="N164" s="191" t="s">
        <v>49</v>
      </c>
      <c r="O164" s="82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4" t="s">
        <v>121</v>
      </c>
      <c r="AT164" s="194" t="s">
        <v>116</v>
      </c>
      <c r="AU164" s="194" t="s">
        <v>78</v>
      </c>
      <c r="AY164" s="15" t="s">
        <v>122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5" t="s">
        <v>22</v>
      </c>
      <c r="BK164" s="195">
        <f>ROUND(I164*H164,2)</f>
        <v>0</v>
      </c>
      <c r="BL164" s="15" t="s">
        <v>121</v>
      </c>
      <c r="BM164" s="194" t="s">
        <v>318</v>
      </c>
    </row>
    <row r="165" s="2" customFormat="1">
      <c r="A165" s="36"/>
      <c r="B165" s="37"/>
      <c r="C165" s="38"/>
      <c r="D165" s="196" t="s">
        <v>124</v>
      </c>
      <c r="E165" s="38"/>
      <c r="F165" s="197" t="s">
        <v>319</v>
      </c>
      <c r="G165" s="38"/>
      <c r="H165" s="38"/>
      <c r="I165" s="198"/>
      <c r="J165" s="38"/>
      <c r="K165" s="38"/>
      <c r="L165" s="42"/>
      <c r="M165" s="199"/>
      <c r="N165" s="200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124</v>
      </c>
      <c r="AU165" s="15" t="s">
        <v>78</v>
      </c>
    </row>
    <row r="166" s="2" customFormat="1" ht="33" customHeight="1">
      <c r="A166" s="36"/>
      <c r="B166" s="37"/>
      <c r="C166" s="183" t="s">
        <v>320</v>
      </c>
      <c r="D166" s="183" t="s">
        <v>116</v>
      </c>
      <c r="E166" s="184" t="s">
        <v>321</v>
      </c>
      <c r="F166" s="185" t="s">
        <v>322</v>
      </c>
      <c r="G166" s="186" t="s">
        <v>193</v>
      </c>
      <c r="H166" s="187">
        <v>300</v>
      </c>
      <c r="I166" s="188"/>
      <c r="J166" s="189">
        <f>ROUND(I166*H166,2)</f>
        <v>0</v>
      </c>
      <c r="K166" s="185" t="s">
        <v>120</v>
      </c>
      <c r="L166" s="42"/>
      <c r="M166" s="190" t="s">
        <v>20</v>
      </c>
      <c r="N166" s="191" t="s">
        <v>49</v>
      </c>
      <c r="O166" s="82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4" t="s">
        <v>121</v>
      </c>
      <c r="AT166" s="194" t="s">
        <v>116</v>
      </c>
      <c r="AU166" s="194" t="s">
        <v>78</v>
      </c>
      <c r="AY166" s="15" t="s">
        <v>122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5" t="s">
        <v>22</v>
      </c>
      <c r="BK166" s="195">
        <f>ROUND(I166*H166,2)</f>
        <v>0</v>
      </c>
      <c r="BL166" s="15" t="s">
        <v>121</v>
      </c>
      <c r="BM166" s="194" t="s">
        <v>323</v>
      </c>
    </row>
    <row r="167" s="2" customFormat="1">
      <c r="A167" s="36"/>
      <c r="B167" s="37"/>
      <c r="C167" s="38"/>
      <c r="D167" s="196" t="s">
        <v>124</v>
      </c>
      <c r="E167" s="38"/>
      <c r="F167" s="197" t="s">
        <v>324</v>
      </c>
      <c r="G167" s="38"/>
      <c r="H167" s="38"/>
      <c r="I167" s="198"/>
      <c r="J167" s="38"/>
      <c r="K167" s="38"/>
      <c r="L167" s="42"/>
      <c r="M167" s="199"/>
      <c r="N167" s="200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124</v>
      </c>
      <c r="AU167" s="15" t="s">
        <v>78</v>
      </c>
    </row>
    <row r="168" s="2" customFormat="1" ht="33" customHeight="1">
      <c r="A168" s="36"/>
      <c r="B168" s="37"/>
      <c r="C168" s="183" t="s">
        <v>325</v>
      </c>
      <c r="D168" s="183" t="s">
        <v>116</v>
      </c>
      <c r="E168" s="184" t="s">
        <v>326</v>
      </c>
      <c r="F168" s="185" t="s">
        <v>327</v>
      </c>
      <c r="G168" s="186" t="s">
        <v>193</v>
      </c>
      <c r="H168" s="187">
        <v>10</v>
      </c>
      <c r="I168" s="188"/>
      <c r="J168" s="189">
        <f>ROUND(I168*H168,2)</f>
        <v>0</v>
      </c>
      <c r="K168" s="185" t="s">
        <v>120</v>
      </c>
      <c r="L168" s="42"/>
      <c r="M168" s="190" t="s">
        <v>20</v>
      </c>
      <c r="N168" s="191" t="s">
        <v>49</v>
      </c>
      <c r="O168" s="82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4" t="s">
        <v>121</v>
      </c>
      <c r="AT168" s="194" t="s">
        <v>116</v>
      </c>
      <c r="AU168" s="194" t="s">
        <v>78</v>
      </c>
      <c r="AY168" s="15" t="s">
        <v>122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5" t="s">
        <v>22</v>
      </c>
      <c r="BK168" s="195">
        <f>ROUND(I168*H168,2)</f>
        <v>0</v>
      </c>
      <c r="BL168" s="15" t="s">
        <v>121</v>
      </c>
      <c r="BM168" s="194" t="s">
        <v>328</v>
      </c>
    </row>
    <row r="169" s="2" customFormat="1">
      <c r="A169" s="36"/>
      <c r="B169" s="37"/>
      <c r="C169" s="38"/>
      <c r="D169" s="196" t="s">
        <v>124</v>
      </c>
      <c r="E169" s="38"/>
      <c r="F169" s="197" t="s">
        <v>329</v>
      </c>
      <c r="G169" s="38"/>
      <c r="H169" s="38"/>
      <c r="I169" s="198"/>
      <c r="J169" s="38"/>
      <c r="K169" s="38"/>
      <c r="L169" s="42"/>
      <c r="M169" s="199"/>
      <c r="N169" s="200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124</v>
      </c>
      <c r="AU169" s="15" t="s">
        <v>78</v>
      </c>
    </row>
    <row r="170" s="2" customFormat="1" ht="33" customHeight="1">
      <c r="A170" s="36"/>
      <c r="B170" s="37"/>
      <c r="C170" s="183" t="s">
        <v>330</v>
      </c>
      <c r="D170" s="183" t="s">
        <v>116</v>
      </c>
      <c r="E170" s="184" t="s">
        <v>331</v>
      </c>
      <c r="F170" s="185" t="s">
        <v>332</v>
      </c>
      <c r="G170" s="186" t="s">
        <v>193</v>
      </c>
      <c r="H170" s="187">
        <v>1</v>
      </c>
      <c r="I170" s="188"/>
      <c r="J170" s="189">
        <f>ROUND(I170*H170,2)</f>
        <v>0</v>
      </c>
      <c r="K170" s="185" t="s">
        <v>120</v>
      </c>
      <c r="L170" s="42"/>
      <c r="M170" s="190" t="s">
        <v>20</v>
      </c>
      <c r="N170" s="191" t="s">
        <v>49</v>
      </c>
      <c r="O170" s="82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4" t="s">
        <v>121</v>
      </c>
      <c r="AT170" s="194" t="s">
        <v>116</v>
      </c>
      <c r="AU170" s="194" t="s">
        <v>78</v>
      </c>
      <c r="AY170" s="15" t="s">
        <v>122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5" t="s">
        <v>22</v>
      </c>
      <c r="BK170" s="195">
        <f>ROUND(I170*H170,2)</f>
        <v>0</v>
      </c>
      <c r="BL170" s="15" t="s">
        <v>121</v>
      </c>
      <c r="BM170" s="194" t="s">
        <v>333</v>
      </c>
    </row>
    <row r="171" s="2" customFormat="1">
      <c r="A171" s="36"/>
      <c r="B171" s="37"/>
      <c r="C171" s="38"/>
      <c r="D171" s="196" t="s">
        <v>124</v>
      </c>
      <c r="E171" s="38"/>
      <c r="F171" s="197" t="s">
        <v>334</v>
      </c>
      <c r="G171" s="38"/>
      <c r="H171" s="38"/>
      <c r="I171" s="198"/>
      <c r="J171" s="38"/>
      <c r="K171" s="38"/>
      <c r="L171" s="42"/>
      <c r="M171" s="199"/>
      <c r="N171" s="200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124</v>
      </c>
      <c r="AU171" s="15" t="s">
        <v>78</v>
      </c>
    </row>
    <row r="172" s="2" customFormat="1" ht="24.15" customHeight="1">
      <c r="A172" s="36"/>
      <c r="B172" s="37"/>
      <c r="C172" s="183" t="s">
        <v>335</v>
      </c>
      <c r="D172" s="183" t="s">
        <v>116</v>
      </c>
      <c r="E172" s="184" t="s">
        <v>336</v>
      </c>
      <c r="F172" s="185" t="s">
        <v>337</v>
      </c>
      <c r="G172" s="186" t="s">
        <v>193</v>
      </c>
      <c r="H172" s="187">
        <v>1</v>
      </c>
      <c r="I172" s="188"/>
      <c r="J172" s="189">
        <f>ROUND(I172*H172,2)</f>
        <v>0</v>
      </c>
      <c r="K172" s="185" t="s">
        <v>120</v>
      </c>
      <c r="L172" s="42"/>
      <c r="M172" s="190" t="s">
        <v>20</v>
      </c>
      <c r="N172" s="191" t="s">
        <v>49</v>
      </c>
      <c r="O172" s="82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4" t="s">
        <v>121</v>
      </c>
      <c r="AT172" s="194" t="s">
        <v>116</v>
      </c>
      <c r="AU172" s="194" t="s">
        <v>78</v>
      </c>
      <c r="AY172" s="15" t="s">
        <v>122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5" t="s">
        <v>22</v>
      </c>
      <c r="BK172" s="195">
        <f>ROUND(I172*H172,2)</f>
        <v>0</v>
      </c>
      <c r="BL172" s="15" t="s">
        <v>121</v>
      </c>
      <c r="BM172" s="194" t="s">
        <v>338</v>
      </c>
    </row>
    <row r="173" s="2" customFormat="1">
      <c r="A173" s="36"/>
      <c r="B173" s="37"/>
      <c r="C173" s="38"/>
      <c r="D173" s="196" t="s">
        <v>124</v>
      </c>
      <c r="E173" s="38"/>
      <c r="F173" s="197" t="s">
        <v>339</v>
      </c>
      <c r="G173" s="38"/>
      <c r="H173" s="38"/>
      <c r="I173" s="198"/>
      <c r="J173" s="38"/>
      <c r="K173" s="38"/>
      <c r="L173" s="42"/>
      <c r="M173" s="199"/>
      <c r="N173" s="200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124</v>
      </c>
      <c r="AU173" s="15" t="s">
        <v>78</v>
      </c>
    </row>
    <row r="174" s="2" customFormat="1" ht="33" customHeight="1">
      <c r="A174" s="36"/>
      <c r="B174" s="37"/>
      <c r="C174" s="183" t="s">
        <v>340</v>
      </c>
      <c r="D174" s="183" t="s">
        <v>116</v>
      </c>
      <c r="E174" s="184" t="s">
        <v>341</v>
      </c>
      <c r="F174" s="185" t="s">
        <v>342</v>
      </c>
      <c r="G174" s="186" t="s">
        <v>193</v>
      </c>
      <c r="H174" s="187">
        <v>300</v>
      </c>
      <c r="I174" s="188"/>
      <c r="J174" s="189">
        <f>ROUND(I174*H174,2)</f>
        <v>0</v>
      </c>
      <c r="K174" s="185" t="s">
        <v>120</v>
      </c>
      <c r="L174" s="42"/>
      <c r="M174" s="190" t="s">
        <v>20</v>
      </c>
      <c r="N174" s="191" t="s">
        <v>49</v>
      </c>
      <c r="O174" s="82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4" t="s">
        <v>121</v>
      </c>
      <c r="AT174" s="194" t="s">
        <v>116</v>
      </c>
      <c r="AU174" s="194" t="s">
        <v>78</v>
      </c>
      <c r="AY174" s="15" t="s">
        <v>122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5" t="s">
        <v>22</v>
      </c>
      <c r="BK174" s="195">
        <f>ROUND(I174*H174,2)</f>
        <v>0</v>
      </c>
      <c r="BL174" s="15" t="s">
        <v>121</v>
      </c>
      <c r="BM174" s="194" t="s">
        <v>343</v>
      </c>
    </row>
    <row r="175" s="2" customFormat="1">
      <c r="A175" s="36"/>
      <c r="B175" s="37"/>
      <c r="C175" s="38"/>
      <c r="D175" s="196" t="s">
        <v>124</v>
      </c>
      <c r="E175" s="38"/>
      <c r="F175" s="197" t="s">
        <v>344</v>
      </c>
      <c r="G175" s="38"/>
      <c r="H175" s="38"/>
      <c r="I175" s="198"/>
      <c r="J175" s="38"/>
      <c r="K175" s="38"/>
      <c r="L175" s="42"/>
      <c r="M175" s="199"/>
      <c r="N175" s="200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124</v>
      </c>
      <c r="AU175" s="15" t="s">
        <v>78</v>
      </c>
    </row>
    <row r="176" s="2" customFormat="1" ht="33" customHeight="1">
      <c r="A176" s="36"/>
      <c r="B176" s="37"/>
      <c r="C176" s="183" t="s">
        <v>345</v>
      </c>
      <c r="D176" s="183" t="s">
        <v>116</v>
      </c>
      <c r="E176" s="184" t="s">
        <v>346</v>
      </c>
      <c r="F176" s="185" t="s">
        <v>347</v>
      </c>
      <c r="G176" s="186" t="s">
        <v>193</v>
      </c>
      <c r="H176" s="187">
        <v>300</v>
      </c>
      <c r="I176" s="188"/>
      <c r="J176" s="189">
        <f>ROUND(I176*H176,2)</f>
        <v>0</v>
      </c>
      <c r="K176" s="185" t="s">
        <v>120</v>
      </c>
      <c r="L176" s="42"/>
      <c r="M176" s="190" t="s">
        <v>20</v>
      </c>
      <c r="N176" s="191" t="s">
        <v>49</v>
      </c>
      <c r="O176" s="82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4" t="s">
        <v>121</v>
      </c>
      <c r="AT176" s="194" t="s">
        <v>116</v>
      </c>
      <c r="AU176" s="194" t="s">
        <v>78</v>
      </c>
      <c r="AY176" s="15" t="s">
        <v>122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5" t="s">
        <v>22</v>
      </c>
      <c r="BK176" s="195">
        <f>ROUND(I176*H176,2)</f>
        <v>0</v>
      </c>
      <c r="BL176" s="15" t="s">
        <v>121</v>
      </c>
      <c r="BM176" s="194" t="s">
        <v>348</v>
      </c>
    </row>
    <row r="177" s="2" customFormat="1">
      <c r="A177" s="36"/>
      <c r="B177" s="37"/>
      <c r="C177" s="38"/>
      <c r="D177" s="196" t="s">
        <v>124</v>
      </c>
      <c r="E177" s="38"/>
      <c r="F177" s="197" t="s">
        <v>349</v>
      </c>
      <c r="G177" s="38"/>
      <c r="H177" s="38"/>
      <c r="I177" s="198"/>
      <c r="J177" s="38"/>
      <c r="K177" s="38"/>
      <c r="L177" s="42"/>
      <c r="M177" s="199"/>
      <c r="N177" s="200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124</v>
      </c>
      <c r="AU177" s="15" t="s">
        <v>78</v>
      </c>
    </row>
    <row r="178" s="2" customFormat="1" ht="33" customHeight="1">
      <c r="A178" s="36"/>
      <c r="B178" s="37"/>
      <c r="C178" s="183" t="s">
        <v>350</v>
      </c>
      <c r="D178" s="183" t="s">
        <v>116</v>
      </c>
      <c r="E178" s="184" t="s">
        <v>351</v>
      </c>
      <c r="F178" s="185" t="s">
        <v>352</v>
      </c>
      <c r="G178" s="186" t="s">
        <v>193</v>
      </c>
      <c r="H178" s="187">
        <v>50</v>
      </c>
      <c r="I178" s="188"/>
      <c r="J178" s="189">
        <f>ROUND(I178*H178,2)</f>
        <v>0</v>
      </c>
      <c r="K178" s="185" t="s">
        <v>120</v>
      </c>
      <c r="L178" s="42"/>
      <c r="M178" s="190" t="s">
        <v>20</v>
      </c>
      <c r="N178" s="191" t="s">
        <v>49</v>
      </c>
      <c r="O178" s="82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4" t="s">
        <v>121</v>
      </c>
      <c r="AT178" s="194" t="s">
        <v>116</v>
      </c>
      <c r="AU178" s="194" t="s">
        <v>78</v>
      </c>
      <c r="AY178" s="15" t="s">
        <v>122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5" t="s">
        <v>22</v>
      </c>
      <c r="BK178" s="195">
        <f>ROUND(I178*H178,2)</f>
        <v>0</v>
      </c>
      <c r="BL178" s="15" t="s">
        <v>121</v>
      </c>
      <c r="BM178" s="194" t="s">
        <v>353</v>
      </c>
    </row>
    <row r="179" s="2" customFormat="1">
      <c r="A179" s="36"/>
      <c r="B179" s="37"/>
      <c r="C179" s="38"/>
      <c r="D179" s="196" t="s">
        <v>124</v>
      </c>
      <c r="E179" s="38"/>
      <c r="F179" s="197" t="s">
        <v>354</v>
      </c>
      <c r="G179" s="38"/>
      <c r="H179" s="38"/>
      <c r="I179" s="198"/>
      <c r="J179" s="38"/>
      <c r="K179" s="38"/>
      <c r="L179" s="42"/>
      <c r="M179" s="199"/>
      <c r="N179" s="200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124</v>
      </c>
      <c r="AU179" s="15" t="s">
        <v>78</v>
      </c>
    </row>
    <row r="180" s="2" customFormat="1" ht="33" customHeight="1">
      <c r="A180" s="36"/>
      <c r="B180" s="37"/>
      <c r="C180" s="183" t="s">
        <v>355</v>
      </c>
      <c r="D180" s="183" t="s">
        <v>116</v>
      </c>
      <c r="E180" s="184" t="s">
        <v>356</v>
      </c>
      <c r="F180" s="185" t="s">
        <v>357</v>
      </c>
      <c r="G180" s="186" t="s">
        <v>193</v>
      </c>
      <c r="H180" s="187">
        <v>10</v>
      </c>
      <c r="I180" s="188"/>
      <c r="J180" s="189">
        <f>ROUND(I180*H180,2)</f>
        <v>0</v>
      </c>
      <c r="K180" s="185" t="s">
        <v>120</v>
      </c>
      <c r="L180" s="42"/>
      <c r="M180" s="190" t="s">
        <v>20</v>
      </c>
      <c r="N180" s="191" t="s">
        <v>49</v>
      </c>
      <c r="O180" s="82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4" t="s">
        <v>121</v>
      </c>
      <c r="AT180" s="194" t="s">
        <v>116</v>
      </c>
      <c r="AU180" s="194" t="s">
        <v>78</v>
      </c>
      <c r="AY180" s="15" t="s">
        <v>122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5" t="s">
        <v>22</v>
      </c>
      <c r="BK180" s="195">
        <f>ROUND(I180*H180,2)</f>
        <v>0</v>
      </c>
      <c r="BL180" s="15" t="s">
        <v>121</v>
      </c>
      <c r="BM180" s="194" t="s">
        <v>358</v>
      </c>
    </row>
    <row r="181" s="2" customFormat="1">
      <c r="A181" s="36"/>
      <c r="B181" s="37"/>
      <c r="C181" s="38"/>
      <c r="D181" s="196" t="s">
        <v>124</v>
      </c>
      <c r="E181" s="38"/>
      <c r="F181" s="197" t="s">
        <v>359</v>
      </c>
      <c r="G181" s="38"/>
      <c r="H181" s="38"/>
      <c r="I181" s="198"/>
      <c r="J181" s="38"/>
      <c r="K181" s="38"/>
      <c r="L181" s="42"/>
      <c r="M181" s="199"/>
      <c r="N181" s="200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124</v>
      </c>
      <c r="AU181" s="15" t="s">
        <v>78</v>
      </c>
    </row>
    <row r="182" s="2" customFormat="1" ht="33" customHeight="1">
      <c r="A182" s="36"/>
      <c r="B182" s="37"/>
      <c r="C182" s="183" t="s">
        <v>360</v>
      </c>
      <c r="D182" s="183" t="s">
        <v>116</v>
      </c>
      <c r="E182" s="184" t="s">
        <v>361</v>
      </c>
      <c r="F182" s="185" t="s">
        <v>362</v>
      </c>
      <c r="G182" s="186" t="s">
        <v>193</v>
      </c>
      <c r="H182" s="187">
        <v>1</v>
      </c>
      <c r="I182" s="188"/>
      <c r="J182" s="189">
        <f>ROUND(I182*H182,2)</f>
        <v>0</v>
      </c>
      <c r="K182" s="185" t="s">
        <v>120</v>
      </c>
      <c r="L182" s="42"/>
      <c r="M182" s="190" t="s">
        <v>20</v>
      </c>
      <c r="N182" s="191" t="s">
        <v>49</v>
      </c>
      <c r="O182" s="82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4" t="s">
        <v>121</v>
      </c>
      <c r="AT182" s="194" t="s">
        <v>116</v>
      </c>
      <c r="AU182" s="194" t="s">
        <v>78</v>
      </c>
      <c r="AY182" s="15" t="s">
        <v>122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5" t="s">
        <v>22</v>
      </c>
      <c r="BK182" s="195">
        <f>ROUND(I182*H182,2)</f>
        <v>0</v>
      </c>
      <c r="BL182" s="15" t="s">
        <v>121</v>
      </c>
      <c r="BM182" s="194" t="s">
        <v>363</v>
      </c>
    </row>
    <row r="183" s="2" customFormat="1">
      <c r="A183" s="36"/>
      <c r="B183" s="37"/>
      <c r="C183" s="38"/>
      <c r="D183" s="196" t="s">
        <v>124</v>
      </c>
      <c r="E183" s="38"/>
      <c r="F183" s="197" t="s">
        <v>364</v>
      </c>
      <c r="G183" s="38"/>
      <c r="H183" s="38"/>
      <c r="I183" s="198"/>
      <c r="J183" s="38"/>
      <c r="K183" s="38"/>
      <c r="L183" s="42"/>
      <c r="M183" s="199"/>
      <c r="N183" s="200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124</v>
      </c>
      <c r="AU183" s="15" t="s">
        <v>78</v>
      </c>
    </row>
    <row r="184" s="2" customFormat="1" ht="24.15" customHeight="1">
      <c r="A184" s="36"/>
      <c r="B184" s="37"/>
      <c r="C184" s="183" t="s">
        <v>365</v>
      </c>
      <c r="D184" s="183" t="s">
        <v>116</v>
      </c>
      <c r="E184" s="184" t="s">
        <v>366</v>
      </c>
      <c r="F184" s="185" t="s">
        <v>367</v>
      </c>
      <c r="G184" s="186" t="s">
        <v>193</v>
      </c>
      <c r="H184" s="187">
        <v>1</v>
      </c>
      <c r="I184" s="188"/>
      <c r="J184" s="189">
        <f>ROUND(I184*H184,2)</f>
        <v>0</v>
      </c>
      <c r="K184" s="185" t="s">
        <v>120</v>
      </c>
      <c r="L184" s="42"/>
      <c r="M184" s="190" t="s">
        <v>20</v>
      </c>
      <c r="N184" s="191" t="s">
        <v>49</v>
      </c>
      <c r="O184" s="82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4" t="s">
        <v>121</v>
      </c>
      <c r="AT184" s="194" t="s">
        <v>116</v>
      </c>
      <c r="AU184" s="194" t="s">
        <v>78</v>
      </c>
      <c r="AY184" s="15" t="s">
        <v>122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5" t="s">
        <v>22</v>
      </c>
      <c r="BK184" s="195">
        <f>ROUND(I184*H184,2)</f>
        <v>0</v>
      </c>
      <c r="BL184" s="15" t="s">
        <v>121</v>
      </c>
      <c r="BM184" s="194" t="s">
        <v>368</v>
      </c>
    </row>
    <row r="185" s="2" customFormat="1">
      <c r="A185" s="36"/>
      <c r="B185" s="37"/>
      <c r="C185" s="38"/>
      <c r="D185" s="196" t="s">
        <v>124</v>
      </c>
      <c r="E185" s="38"/>
      <c r="F185" s="197" t="s">
        <v>369</v>
      </c>
      <c r="G185" s="38"/>
      <c r="H185" s="38"/>
      <c r="I185" s="198"/>
      <c r="J185" s="38"/>
      <c r="K185" s="38"/>
      <c r="L185" s="42"/>
      <c r="M185" s="199"/>
      <c r="N185" s="200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124</v>
      </c>
      <c r="AU185" s="15" t="s">
        <v>78</v>
      </c>
    </row>
    <row r="186" s="2" customFormat="1" ht="21.75" customHeight="1">
      <c r="A186" s="36"/>
      <c r="B186" s="37"/>
      <c r="C186" s="183" t="s">
        <v>370</v>
      </c>
      <c r="D186" s="183" t="s">
        <v>116</v>
      </c>
      <c r="E186" s="184" t="s">
        <v>371</v>
      </c>
      <c r="F186" s="185" t="s">
        <v>372</v>
      </c>
      <c r="G186" s="186" t="s">
        <v>193</v>
      </c>
      <c r="H186" s="187">
        <v>50</v>
      </c>
      <c r="I186" s="188"/>
      <c r="J186" s="189">
        <f>ROUND(I186*H186,2)</f>
        <v>0</v>
      </c>
      <c r="K186" s="185" t="s">
        <v>120</v>
      </c>
      <c r="L186" s="42"/>
      <c r="M186" s="190" t="s">
        <v>20</v>
      </c>
      <c r="N186" s="191" t="s">
        <v>49</v>
      </c>
      <c r="O186" s="82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4" t="s">
        <v>121</v>
      </c>
      <c r="AT186" s="194" t="s">
        <v>116</v>
      </c>
      <c r="AU186" s="194" t="s">
        <v>78</v>
      </c>
      <c r="AY186" s="15" t="s">
        <v>122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5" t="s">
        <v>22</v>
      </c>
      <c r="BK186" s="195">
        <f>ROUND(I186*H186,2)</f>
        <v>0</v>
      </c>
      <c r="BL186" s="15" t="s">
        <v>121</v>
      </c>
      <c r="BM186" s="194" t="s">
        <v>373</v>
      </c>
    </row>
    <row r="187" s="2" customFormat="1">
      <c r="A187" s="36"/>
      <c r="B187" s="37"/>
      <c r="C187" s="38"/>
      <c r="D187" s="196" t="s">
        <v>124</v>
      </c>
      <c r="E187" s="38"/>
      <c r="F187" s="197" t="s">
        <v>374</v>
      </c>
      <c r="G187" s="38"/>
      <c r="H187" s="38"/>
      <c r="I187" s="198"/>
      <c r="J187" s="38"/>
      <c r="K187" s="38"/>
      <c r="L187" s="42"/>
      <c r="M187" s="199"/>
      <c r="N187" s="200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124</v>
      </c>
      <c r="AU187" s="15" t="s">
        <v>78</v>
      </c>
    </row>
    <row r="188" s="2" customFormat="1" ht="24.15" customHeight="1">
      <c r="A188" s="36"/>
      <c r="B188" s="37"/>
      <c r="C188" s="183" t="s">
        <v>375</v>
      </c>
      <c r="D188" s="183" t="s">
        <v>116</v>
      </c>
      <c r="E188" s="184" t="s">
        <v>376</v>
      </c>
      <c r="F188" s="185" t="s">
        <v>377</v>
      </c>
      <c r="G188" s="186" t="s">
        <v>193</v>
      </c>
      <c r="H188" s="187">
        <v>50</v>
      </c>
      <c r="I188" s="188"/>
      <c r="J188" s="189">
        <f>ROUND(I188*H188,2)</f>
        <v>0</v>
      </c>
      <c r="K188" s="185" t="s">
        <v>120</v>
      </c>
      <c r="L188" s="42"/>
      <c r="M188" s="190" t="s">
        <v>20</v>
      </c>
      <c r="N188" s="191" t="s">
        <v>49</v>
      </c>
      <c r="O188" s="82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4" t="s">
        <v>121</v>
      </c>
      <c r="AT188" s="194" t="s">
        <v>116</v>
      </c>
      <c r="AU188" s="194" t="s">
        <v>78</v>
      </c>
      <c r="AY188" s="15" t="s">
        <v>122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5" t="s">
        <v>22</v>
      </c>
      <c r="BK188" s="195">
        <f>ROUND(I188*H188,2)</f>
        <v>0</v>
      </c>
      <c r="BL188" s="15" t="s">
        <v>121</v>
      </c>
      <c r="BM188" s="194" t="s">
        <v>378</v>
      </c>
    </row>
    <row r="189" s="2" customFormat="1">
      <c r="A189" s="36"/>
      <c r="B189" s="37"/>
      <c r="C189" s="38"/>
      <c r="D189" s="196" t="s">
        <v>124</v>
      </c>
      <c r="E189" s="38"/>
      <c r="F189" s="197" t="s">
        <v>379</v>
      </c>
      <c r="G189" s="38"/>
      <c r="H189" s="38"/>
      <c r="I189" s="198"/>
      <c r="J189" s="38"/>
      <c r="K189" s="38"/>
      <c r="L189" s="42"/>
      <c r="M189" s="199"/>
      <c r="N189" s="200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124</v>
      </c>
      <c r="AU189" s="15" t="s">
        <v>78</v>
      </c>
    </row>
    <row r="190" s="2" customFormat="1" ht="24.15" customHeight="1">
      <c r="A190" s="36"/>
      <c r="B190" s="37"/>
      <c r="C190" s="183" t="s">
        <v>380</v>
      </c>
      <c r="D190" s="183" t="s">
        <v>116</v>
      </c>
      <c r="E190" s="184" t="s">
        <v>381</v>
      </c>
      <c r="F190" s="185" t="s">
        <v>382</v>
      </c>
      <c r="G190" s="186" t="s">
        <v>193</v>
      </c>
      <c r="H190" s="187">
        <v>50</v>
      </c>
      <c r="I190" s="188"/>
      <c r="J190" s="189">
        <f>ROUND(I190*H190,2)</f>
        <v>0</v>
      </c>
      <c r="K190" s="185" t="s">
        <v>120</v>
      </c>
      <c r="L190" s="42"/>
      <c r="M190" s="190" t="s">
        <v>20</v>
      </c>
      <c r="N190" s="191" t="s">
        <v>49</v>
      </c>
      <c r="O190" s="82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4" t="s">
        <v>121</v>
      </c>
      <c r="AT190" s="194" t="s">
        <v>116</v>
      </c>
      <c r="AU190" s="194" t="s">
        <v>78</v>
      </c>
      <c r="AY190" s="15" t="s">
        <v>122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5" t="s">
        <v>22</v>
      </c>
      <c r="BK190" s="195">
        <f>ROUND(I190*H190,2)</f>
        <v>0</v>
      </c>
      <c r="BL190" s="15" t="s">
        <v>121</v>
      </c>
      <c r="BM190" s="194" t="s">
        <v>383</v>
      </c>
    </row>
    <row r="191" s="2" customFormat="1">
      <c r="A191" s="36"/>
      <c r="B191" s="37"/>
      <c r="C191" s="38"/>
      <c r="D191" s="196" t="s">
        <v>124</v>
      </c>
      <c r="E191" s="38"/>
      <c r="F191" s="197" t="s">
        <v>384</v>
      </c>
      <c r="G191" s="38"/>
      <c r="H191" s="38"/>
      <c r="I191" s="198"/>
      <c r="J191" s="38"/>
      <c r="K191" s="38"/>
      <c r="L191" s="42"/>
      <c r="M191" s="199"/>
      <c r="N191" s="200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124</v>
      </c>
      <c r="AU191" s="15" t="s">
        <v>78</v>
      </c>
    </row>
    <row r="192" s="2" customFormat="1" ht="24.15" customHeight="1">
      <c r="A192" s="36"/>
      <c r="B192" s="37"/>
      <c r="C192" s="183" t="s">
        <v>385</v>
      </c>
      <c r="D192" s="183" t="s">
        <v>116</v>
      </c>
      <c r="E192" s="184" t="s">
        <v>386</v>
      </c>
      <c r="F192" s="185" t="s">
        <v>387</v>
      </c>
      <c r="G192" s="186" t="s">
        <v>193</v>
      </c>
      <c r="H192" s="187">
        <v>50</v>
      </c>
      <c r="I192" s="188"/>
      <c r="J192" s="189">
        <f>ROUND(I192*H192,2)</f>
        <v>0</v>
      </c>
      <c r="K192" s="185" t="s">
        <v>120</v>
      </c>
      <c r="L192" s="42"/>
      <c r="M192" s="190" t="s">
        <v>20</v>
      </c>
      <c r="N192" s="191" t="s">
        <v>49</v>
      </c>
      <c r="O192" s="82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4" t="s">
        <v>121</v>
      </c>
      <c r="AT192" s="194" t="s">
        <v>116</v>
      </c>
      <c r="AU192" s="194" t="s">
        <v>78</v>
      </c>
      <c r="AY192" s="15" t="s">
        <v>122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5" t="s">
        <v>22</v>
      </c>
      <c r="BK192" s="195">
        <f>ROUND(I192*H192,2)</f>
        <v>0</v>
      </c>
      <c r="BL192" s="15" t="s">
        <v>121</v>
      </c>
      <c r="BM192" s="194" t="s">
        <v>388</v>
      </c>
    </row>
    <row r="193" s="2" customFormat="1">
      <c r="A193" s="36"/>
      <c r="B193" s="37"/>
      <c r="C193" s="38"/>
      <c r="D193" s="196" t="s">
        <v>124</v>
      </c>
      <c r="E193" s="38"/>
      <c r="F193" s="197" t="s">
        <v>389</v>
      </c>
      <c r="G193" s="38"/>
      <c r="H193" s="38"/>
      <c r="I193" s="198"/>
      <c r="J193" s="38"/>
      <c r="K193" s="38"/>
      <c r="L193" s="42"/>
      <c r="M193" s="199"/>
      <c r="N193" s="200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124</v>
      </c>
      <c r="AU193" s="15" t="s">
        <v>78</v>
      </c>
    </row>
    <row r="194" s="2" customFormat="1" ht="21.75" customHeight="1">
      <c r="A194" s="36"/>
      <c r="B194" s="37"/>
      <c r="C194" s="183" t="s">
        <v>390</v>
      </c>
      <c r="D194" s="183" t="s">
        <v>116</v>
      </c>
      <c r="E194" s="184" t="s">
        <v>391</v>
      </c>
      <c r="F194" s="185" t="s">
        <v>392</v>
      </c>
      <c r="G194" s="186" t="s">
        <v>193</v>
      </c>
      <c r="H194" s="187">
        <v>50</v>
      </c>
      <c r="I194" s="188"/>
      <c r="J194" s="189">
        <f>ROUND(I194*H194,2)</f>
        <v>0</v>
      </c>
      <c r="K194" s="185" t="s">
        <v>120</v>
      </c>
      <c r="L194" s="42"/>
      <c r="M194" s="190" t="s">
        <v>20</v>
      </c>
      <c r="N194" s="191" t="s">
        <v>49</v>
      </c>
      <c r="O194" s="82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4" t="s">
        <v>121</v>
      </c>
      <c r="AT194" s="194" t="s">
        <v>116</v>
      </c>
      <c r="AU194" s="194" t="s">
        <v>78</v>
      </c>
      <c r="AY194" s="15" t="s">
        <v>122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5" t="s">
        <v>22</v>
      </c>
      <c r="BK194" s="195">
        <f>ROUND(I194*H194,2)</f>
        <v>0</v>
      </c>
      <c r="BL194" s="15" t="s">
        <v>121</v>
      </c>
      <c r="BM194" s="194" t="s">
        <v>393</v>
      </c>
    </row>
    <row r="195" s="2" customFormat="1">
      <c r="A195" s="36"/>
      <c r="B195" s="37"/>
      <c r="C195" s="38"/>
      <c r="D195" s="196" t="s">
        <v>124</v>
      </c>
      <c r="E195" s="38"/>
      <c r="F195" s="197" t="s">
        <v>394</v>
      </c>
      <c r="G195" s="38"/>
      <c r="H195" s="38"/>
      <c r="I195" s="198"/>
      <c r="J195" s="38"/>
      <c r="K195" s="38"/>
      <c r="L195" s="42"/>
      <c r="M195" s="199"/>
      <c r="N195" s="200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124</v>
      </c>
      <c r="AU195" s="15" t="s">
        <v>78</v>
      </c>
    </row>
    <row r="196" s="2" customFormat="1" ht="16.5" customHeight="1">
      <c r="A196" s="36"/>
      <c r="B196" s="37"/>
      <c r="C196" s="183" t="s">
        <v>395</v>
      </c>
      <c r="D196" s="183" t="s">
        <v>116</v>
      </c>
      <c r="E196" s="184" t="s">
        <v>396</v>
      </c>
      <c r="F196" s="185" t="s">
        <v>397</v>
      </c>
      <c r="G196" s="186" t="s">
        <v>193</v>
      </c>
      <c r="H196" s="187">
        <v>50</v>
      </c>
      <c r="I196" s="188"/>
      <c r="J196" s="189">
        <f>ROUND(I196*H196,2)</f>
        <v>0</v>
      </c>
      <c r="K196" s="185" t="s">
        <v>120</v>
      </c>
      <c r="L196" s="42"/>
      <c r="M196" s="190" t="s">
        <v>20</v>
      </c>
      <c r="N196" s="191" t="s">
        <v>49</v>
      </c>
      <c r="O196" s="82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4" t="s">
        <v>121</v>
      </c>
      <c r="AT196" s="194" t="s">
        <v>116</v>
      </c>
      <c r="AU196" s="194" t="s">
        <v>78</v>
      </c>
      <c r="AY196" s="15" t="s">
        <v>122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5" t="s">
        <v>22</v>
      </c>
      <c r="BK196" s="195">
        <f>ROUND(I196*H196,2)</f>
        <v>0</v>
      </c>
      <c r="BL196" s="15" t="s">
        <v>121</v>
      </c>
      <c r="BM196" s="194" t="s">
        <v>398</v>
      </c>
    </row>
    <row r="197" s="2" customFormat="1">
      <c r="A197" s="36"/>
      <c r="B197" s="37"/>
      <c r="C197" s="38"/>
      <c r="D197" s="196" t="s">
        <v>124</v>
      </c>
      <c r="E197" s="38"/>
      <c r="F197" s="197" t="s">
        <v>399</v>
      </c>
      <c r="G197" s="38"/>
      <c r="H197" s="38"/>
      <c r="I197" s="198"/>
      <c r="J197" s="38"/>
      <c r="K197" s="38"/>
      <c r="L197" s="42"/>
      <c r="M197" s="199"/>
      <c r="N197" s="200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124</v>
      </c>
      <c r="AU197" s="15" t="s">
        <v>78</v>
      </c>
    </row>
    <row r="198" s="2" customFormat="1" ht="24.15" customHeight="1">
      <c r="A198" s="36"/>
      <c r="B198" s="37"/>
      <c r="C198" s="183" t="s">
        <v>400</v>
      </c>
      <c r="D198" s="183" t="s">
        <v>116</v>
      </c>
      <c r="E198" s="184" t="s">
        <v>401</v>
      </c>
      <c r="F198" s="185" t="s">
        <v>402</v>
      </c>
      <c r="G198" s="186" t="s">
        <v>193</v>
      </c>
      <c r="H198" s="187">
        <v>50</v>
      </c>
      <c r="I198" s="188"/>
      <c r="J198" s="189">
        <f>ROUND(I198*H198,2)</f>
        <v>0</v>
      </c>
      <c r="K198" s="185" t="s">
        <v>120</v>
      </c>
      <c r="L198" s="42"/>
      <c r="M198" s="190" t="s">
        <v>20</v>
      </c>
      <c r="N198" s="191" t="s">
        <v>49</v>
      </c>
      <c r="O198" s="82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4" t="s">
        <v>121</v>
      </c>
      <c r="AT198" s="194" t="s">
        <v>116</v>
      </c>
      <c r="AU198" s="194" t="s">
        <v>78</v>
      </c>
      <c r="AY198" s="15" t="s">
        <v>122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5" t="s">
        <v>22</v>
      </c>
      <c r="BK198" s="195">
        <f>ROUND(I198*H198,2)</f>
        <v>0</v>
      </c>
      <c r="BL198" s="15" t="s">
        <v>121</v>
      </c>
      <c r="BM198" s="194" t="s">
        <v>403</v>
      </c>
    </row>
    <row r="199" s="2" customFormat="1">
      <c r="A199" s="36"/>
      <c r="B199" s="37"/>
      <c r="C199" s="38"/>
      <c r="D199" s="196" t="s">
        <v>124</v>
      </c>
      <c r="E199" s="38"/>
      <c r="F199" s="197" t="s">
        <v>404</v>
      </c>
      <c r="G199" s="38"/>
      <c r="H199" s="38"/>
      <c r="I199" s="198"/>
      <c r="J199" s="38"/>
      <c r="K199" s="38"/>
      <c r="L199" s="42"/>
      <c r="M199" s="199"/>
      <c r="N199" s="200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124</v>
      </c>
      <c r="AU199" s="15" t="s">
        <v>78</v>
      </c>
    </row>
    <row r="200" s="2" customFormat="1" ht="24.15" customHeight="1">
      <c r="A200" s="36"/>
      <c r="B200" s="37"/>
      <c r="C200" s="183" t="s">
        <v>405</v>
      </c>
      <c r="D200" s="183" t="s">
        <v>116</v>
      </c>
      <c r="E200" s="184" t="s">
        <v>406</v>
      </c>
      <c r="F200" s="185" t="s">
        <v>407</v>
      </c>
      <c r="G200" s="186" t="s">
        <v>193</v>
      </c>
      <c r="H200" s="187">
        <v>50</v>
      </c>
      <c r="I200" s="188"/>
      <c r="J200" s="189">
        <f>ROUND(I200*H200,2)</f>
        <v>0</v>
      </c>
      <c r="K200" s="185" t="s">
        <v>120</v>
      </c>
      <c r="L200" s="42"/>
      <c r="M200" s="190" t="s">
        <v>20</v>
      </c>
      <c r="N200" s="191" t="s">
        <v>49</v>
      </c>
      <c r="O200" s="82"/>
      <c r="P200" s="192">
        <f>O200*H200</f>
        <v>0</v>
      </c>
      <c r="Q200" s="192">
        <v>0</v>
      </c>
      <c r="R200" s="192">
        <f>Q200*H200</f>
        <v>0</v>
      </c>
      <c r="S200" s="192">
        <v>0</v>
      </c>
      <c r="T200" s="193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4" t="s">
        <v>121</v>
      </c>
      <c r="AT200" s="194" t="s">
        <v>116</v>
      </c>
      <c r="AU200" s="194" t="s">
        <v>78</v>
      </c>
      <c r="AY200" s="15" t="s">
        <v>122</v>
      </c>
      <c r="BE200" s="195">
        <f>IF(N200="základní",J200,0)</f>
        <v>0</v>
      </c>
      <c r="BF200" s="195">
        <f>IF(N200="snížená",J200,0)</f>
        <v>0</v>
      </c>
      <c r="BG200" s="195">
        <f>IF(N200="zákl. přenesená",J200,0)</f>
        <v>0</v>
      </c>
      <c r="BH200" s="195">
        <f>IF(N200="sníž. přenesená",J200,0)</f>
        <v>0</v>
      </c>
      <c r="BI200" s="195">
        <f>IF(N200="nulová",J200,0)</f>
        <v>0</v>
      </c>
      <c r="BJ200" s="15" t="s">
        <v>22</v>
      </c>
      <c r="BK200" s="195">
        <f>ROUND(I200*H200,2)</f>
        <v>0</v>
      </c>
      <c r="BL200" s="15" t="s">
        <v>121</v>
      </c>
      <c r="BM200" s="194" t="s">
        <v>408</v>
      </c>
    </row>
    <row r="201" s="2" customFormat="1">
      <c r="A201" s="36"/>
      <c r="B201" s="37"/>
      <c r="C201" s="38"/>
      <c r="D201" s="196" t="s">
        <v>124</v>
      </c>
      <c r="E201" s="38"/>
      <c r="F201" s="197" t="s">
        <v>409</v>
      </c>
      <c r="G201" s="38"/>
      <c r="H201" s="38"/>
      <c r="I201" s="198"/>
      <c r="J201" s="38"/>
      <c r="K201" s="38"/>
      <c r="L201" s="42"/>
      <c r="M201" s="199"/>
      <c r="N201" s="200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124</v>
      </c>
      <c r="AU201" s="15" t="s">
        <v>78</v>
      </c>
    </row>
    <row r="202" s="2" customFormat="1" ht="24.15" customHeight="1">
      <c r="A202" s="36"/>
      <c r="B202" s="37"/>
      <c r="C202" s="183" t="s">
        <v>410</v>
      </c>
      <c r="D202" s="183" t="s">
        <v>116</v>
      </c>
      <c r="E202" s="184" t="s">
        <v>411</v>
      </c>
      <c r="F202" s="185" t="s">
        <v>412</v>
      </c>
      <c r="G202" s="186" t="s">
        <v>193</v>
      </c>
      <c r="H202" s="187">
        <v>50</v>
      </c>
      <c r="I202" s="188"/>
      <c r="J202" s="189">
        <f>ROUND(I202*H202,2)</f>
        <v>0</v>
      </c>
      <c r="K202" s="185" t="s">
        <v>120</v>
      </c>
      <c r="L202" s="42"/>
      <c r="M202" s="190" t="s">
        <v>20</v>
      </c>
      <c r="N202" s="191" t="s">
        <v>49</v>
      </c>
      <c r="O202" s="82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4" t="s">
        <v>121</v>
      </c>
      <c r="AT202" s="194" t="s">
        <v>116</v>
      </c>
      <c r="AU202" s="194" t="s">
        <v>78</v>
      </c>
      <c r="AY202" s="15" t="s">
        <v>122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5" t="s">
        <v>22</v>
      </c>
      <c r="BK202" s="195">
        <f>ROUND(I202*H202,2)</f>
        <v>0</v>
      </c>
      <c r="BL202" s="15" t="s">
        <v>121</v>
      </c>
      <c r="BM202" s="194" t="s">
        <v>413</v>
      </c>
    </row>
    <row r="203" s="2" customFormat="1">
      <c r="A203" s="36"/>
      <c r="B203" s="37"/>
      <c r="C203" s="38"/>
      <c r="D203" s="196" t="s">
        <v>124</v>
      </c>
      <c r="E203" s="38"/>
      <c r="F203" s="197" t="s">
        <v>414</v>
      </c>
      <c r="G203" s="38"/>
      <c r="H203" s="38"/>
      <c r="I203" s="198"/>
      <c r="J203" s="38"/>
      <c r="K203" s="38"/>
      <c r="L203" s="42"/>
      <c r="M203" s="199"/>
      <c r="N203" s="200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124</v>
      </c>
      <c r="AU203" s="15" t="s">
        <v>78</v>
      </c>
    </row>
    <row r="204" s="2" customFormat="1" ht="21.75" customHeight="1">
      <c r="A204" s="36"/>
      <c r="B204" s="37"/>
      <c r="C204" s="183" t="s">
        <v>415</v>
      </c>
      <c r="D204" s="183" t="s">
        <v>116</v>
      </c>
      <c r="E204" s="184" t="s">
        <v>416</v>
      </c>
      <c r="F204" s="185" t="s">
        <v>417</v>
      </c>
      <c r="G204" s="186" t="s">
        <v>193</v>
      </c>
      <c r="H204" s="187">
        <v>50</v>
      </c>
      <c r="I204" s="188"/>
      <c r="J204" s="189">
        <f>ROUND(I204*H204,2)</f>
        <v>0</v>
      </c>
      <c r="K204" s="185" t="s">
        <v>120</v>
      </c>
      <c r="L204" s="42"/>
      <c r="M204" s="190" t="s">
        <v>20</v>
      </c>
      <c r="N204" s="191" t="s">
        <v>49</v>
      </c>
      <c r="O204" s="82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4" t="s">
        <v>121</v>
      </c>
      <c r="AT204" s="194" t="s">
        <v>116</v>
      </c>
      <c r="AU204" s="194" t="s">
        <v>78</v>
      </c>
      <c r="AY204" s="15" t="s">
        <v>122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5" t="s">
        <v>22</v>
      </c>
      <c r="BK204" s="195">
        <f>ROUND(I204*H204,2)</f>
        <v>0</v>
      </c>
      <c r="BL204" s="15" t="s">
        <v>121</v>
      </c>
      <c r="BM204" s="194" t="s">
        <v>418</v>
      </c>
    </row>
    <row r="205" s="2" customFormat="1">
      <c r="A205" s="36"/>
      <c r="B205" s="37"/>
      <c r="C205" s="38"/>
      <c r="D205" s="196" t="s">
        <v>124</v>
      </c>
      <c r="E205" s="38"/>
      <c r="F205" s="197" t="s">
        <v>419</v>
      </c>
      <c r="G205" s="38"/>
      <c r="H205" s="38"/>
      <c r="I205" s="198"/>
      <c r="J205" s="38"/>
      <c r="K205" s="38"/>
      <c r="L205" s="42"/>
      <c r="M205" s="199"/>
      <c r="N205" s="200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124</v>
      </c>
      <c r="AU205" s="15" t="s">
        <v>78</v>
      </c>
    </row>
    <row r="206" s="2" customFormat="1" ht="24.15" customHeight="1">
      <c r="A206" s="36"/>
      <c r="B206" s="37"/>
      <c r="C206" s="183" t="s">
        <v>420</v>
      </c>
      <c r="D206" s="183" t="s">
        <v>116</v>
      </c>
      <c r="E206" s="184" t="s">
        <v>421</v>
      </c>
      <c r="F206" s="185" t="s">
        <v>422</v>
      </c>
      <c r="G206" s="186" t="s">
        <v>193</v>
      </c>
      <c r="H206" s="187">
        <v>500</v>
      </c>
      <c r="I206" s="188"/>
      <c r="J206" s="189">
        <f>ROUND(I206*H206,2)</f>
        <v>0</v>
      </c>
      <c r="K206" s="185" t="s">
        <v>120</v>
      </c>
      <c r="L206" s="42"/>
      <c r="M206" s="190" t="s">
        <v>20</v>
      </c>
      <c r="N206" s="191" t="s">
        <v>49</v>
      </c>
      <c r="O206" s="82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4" t="s">
        <v>121</v>
      </c>
      <c r="AT206" s="194" t="s">
        <v>116</v>
      </c>
      <c r="AU206" s="194" t="s">
        <v>78</v>
      </c>
      <c r="AY206" s="15" t="s">
        <v>122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5" t="s">
        <v>22</v>
      </c>
      <c r="BK206" s="195">
        <f>ROUND(I206*H206,2)</f>
        <v>0</v>
      </c>
      <c r="BL206" s="15" t="s">
        <v>121</v>
      </c>
      <c r="BM206" s="194" t="s">
        <v>423</v>
      </c>
    </row>
    <row r="207" s="2" customFormat="1">
      <c r="A207" s="36"/>
      <c r="B207" s="37"/>
      <c r="C207" s="38"/>
      <c r="D207" s="196" t="s">
        <v>124</v>
      </c>
      <c r="E207" s="38"/>
      <c r="F207" s="197" t="s">
        <v>424</v>
      </c>
      <c r="G207" s="38"/>
      <c r="H207" s="38"/>
      <c r="I207" s="198"/>
      <c r="J207" s="38"/>
      <c r="K207" s="38"/>
      <c r="L207" s="42"/>
      <c r="M207" s="199"/>
      <c r="N207" s="200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124</v>
      </c>
      <c r="AU207" s="15" t="s">
        <v>78</v>
      </c>
    </row>
    <row r="208" s="2" customFormat="1" ht="24.15" customHeight="1">
      <c r="A208" s="36"/>
      <c r="B208" s="37"/>
      <c r="C208" s="183" t="s">
        <v>425</v>
      </c>
      <c r="D208" s="183" t="s">
        <v>116</v>
      </c>
      <c r="E208" s="184" t="s">
        <v>426</v>
      </c>
      <c r="F208" s="185" t="s">
        <v>427</v>
      </c>
      <c r="G208" s="186" t="s">
        <v>193</v>
      </c>
      <c r="H208" s="187">
        <v>500</v>
      </c>
      <c r="I208" s="188"/>
      <c r="J208" s="189">
        <f>ROUND(I208*H208,2)</f>
        <v>0</v>
      </c>
      <c r="K208" s="185" t="s">
        <v>120</v>
      </c>
      <c r="L208" s="42"/>
      <c r="M208" s="190" t="s">
        <v>20</v>
      </c>
      <c r="N208" s="191" t="s">
        <v>49</v>
      </c>
      <c r="O208" s="82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4" t="s">
        <v>121</v>
      </c>
      <c r="AT208" s="194" t="s">
        <v>116</v>
      </c>
      <c r="AU208" s="194" t="s">
        <v>78</v>
      </c>
      <c r="AY208" s="15" t="s">
        <v>122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5" t="s">
        <v>22</v>
      </c>
      <c r="BK208" s="195">
        <f>ROUND(I208*H208,2)</f>
        <v>0</v>
      </c>
      <c r="BL208" s="15" t="s">
        <v>121</v>
      </c>
      <c r="BM208" s="194" t="s">
        <v>428</v>
      </c>
    </row>
    <row r="209" s="2" customFormat="1">
      <c r="A209" s="36"/>
      <c r="B209" s="37"/>
      <c r="C209" s="38"/>
      <c r="D209" s="196" t="s">
        <v>124</v>
      </c>
      <c r="E209" s="38"/>
      <c r="F209" s="197" t="s">
        <v>429</v>
      </c>
      <c r="G209" s="38"/>
      <c r="H209" s="38"/>
      <c r="I209" s="198"/>
      <c r="J209" s="38"/>
      <c r="K209" s="38"/>
      <c r="L209" s="42"/>
      <c r="M209" s="199"/>
      <c r="N209" s="200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124</v>
      </c>
      <c r="AU209" s="15" t="s">
        <v>78</v>
      </c>
    </row>
    <row r="210" s="2" customFormat="1" ht="24.15" customHeight="1">
      <c r="A210" s="36"/>
      <c r="B210" s="37"/>
      <c r="C210" s="183" t="s">
        <v>430</v>
      </c>
      <c r="D210" s="183" t="s">
        <v>116</v>
      </c>
      <c r="E210" s="184" t="s">
        <v>431</v>
      </c>
      <c r="F210" s="185" t="s">
        <v>432</v>
      </c>
      <c r="G210" s="186" t="s">
        <v>193</v>
      </c>
      <c r="H210" s="187">
        <v>500</v>
      </c>
      <c r="I210" s="188"/>
      <c r="J210" s="189">
        <f>ROUND(I210*H210,2)</f>
        <v>0</v>
      </c>
      <c r="K210" s="185" t="s">
        <v>120</v>
      </c>
      <c r="L210" s="42"/>
      <c r="M210" s="190" t="s">
        <v>20</v>
      </c>
      <c r="N210" s="191" t="s">
        <v>49</v>
      </c>
      <c r="O210" s="82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4" t="s">
        <v>121</v>
      </c>
      <c r="AT210" s="194" t="s">
        <v>116</v>
      </c>
      <c r="AU210" s="194" t="s">
        <v>78</v>
      </c>
      <c r="AY210" s="15" t="s">
        <v>122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5" t="s">
        <v>22</v>
      </c>
      <c r="BK210" s="195">
        <f>ROUND(I210*H210,2)</f>
        <v>0</v>
      </c>
      <c r="BL210" s="15" t="s">
        <v>121</v>
      </c>
      <c r="BM210" s="194" t="s">
        <v>433</v>
      </c>
    </row>
    <row r="211" s="2" customFormat="1">
      <c r="A211" s="36"/>
      <c r="B211" s="37"/>
      <c r="C211" s="38"/>
      <c r="D211" s="196" t="s">
        <v>124</v>
      </c>
      <c r="E211" s="38"/>
      <c r="F211" s="197" t="s">
        <v>434</v>
      </c>
      <c r="G211" s="38"/>
      <c r="H211" s="38"/>
      <c r="I211" s="198"/>
      <c r="J211" s="38"/>
      <c r="K211" s="38"/>
      <c r="L211" s="42"/>
      <c r="M211" s="199"/>
      <c r="N211" s="200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124</v>
      </c>
      <c r="AU211" s="15" t="s">
        <v>78</v>
      </c>
    </row>
    <row r="212" s="2" customFormat="1" ht="24.15" customHeight="1">
      <c r="A212" s="36"/>
      <c r="B212" s="37"/>
      <c r="C212" s="183" t="s">
        <v>435</v>
      </c>
      <c r="D212" s="183" t="s">
        <v>116</v>
      </c>
      <c r="E212" s="184" t="s">
        <v>436</v>
      </c>
      <c r="F212" s="185" t="s">
        <v>437</v>
      </c>
      <c r="G212" s="186" t="s">
        <v>193</v>
      </c>
      <c r="H212" s="187">
        <v>500</v>
      </c>
      <c r="I212" s="188"/>
      <c r="J212" s="189">
        <f>ROUND(I212*H212,2)</f>
        <v>0</v>
      </c>
      <c r="K212" s="185" t="s">
        <v>120</v>
      </c>
      <c r="L212" s="42"/>
      <c r="M212" s="190" t="s">
        <v>20</v>
      </c>
      <c r="N212" s="191" t="s">
        <v>49</v>
      </c>
      <c r="O212" s="82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4" t="s">
        <v>121</v>
      </c>
      <c r="AT212" s="194" t="s">
        <v>116</v>
      </c>
      <c r="AU212" s="194" t="s">
        <v>78</v>
      </c>
      <c r="AY212" s="15" t="s">
        <v>122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5" t="s">
        <v>22</v>
      </c>
      <c r="BK212" s="195">
        <f>ROUND(I212*H212,2)</f>
        <v>0</v>
      </c>
      <c r="BL212" s="15" t="s">
        <v>121</v>
      </c>
      <c r="BM212" s="194" t="s">
        <v>438</v>
      </c>
    </row>
    <row r="213" s="2" customFormat="1">
      <c r="A213" s="36"/>
      <c r="B213" s="37"/>
      <c r="C213" s="38"/>
      <c r="D213" s="196" t="s">
        <v>124</v>
      </c>
      <c r="E213" s="38"/>
      <c r="F213" s="197" t="s">
        <v>439</v>
      </c>
      <c r="G213" s="38"/>
      <c r="H213" s="38"/>
      <c r="I213" s="198"/>
      <c r="J213" s="38"/>
      <c r="K213" s="38"/>
      <c r="L213" s="42"/>
      <c r="M213" s="199"/>
      <c r="N213" s="200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124</v>
      </c>
      <c r="AU213" s="15" t="s">
        <v>78</v>
      </c>
    </row>
    <row r="214" s="2" customFormat="1" ht="24.15" customHeight="1">
      <c r="A214" s="36"/>
      <c r="B214" s="37"/>
      <c r="C214" s="183" t="s">
        <v>440</v>
      </c>
      <c r="D214" s="183" t="s">
        <v>116</v>
      </c>
      <c r="E214" s="184" t="s">
        <v>441</v>
      </c>
      <c r="F214" s="185" t="s">
        <v>442</v>
      </c>
      <c r="G214" s="186" t="s">
        <v>193</v>
      </c>
      <c r="H214" s="187">
        <v>500</v>
      </c>
      <c r="I214" s="188"/>
      <c r="J214" s="189">
        <f>ROUND(I214*H214,2)</f>
        <v>0</v>
      </c>
      <c r="K214" s="185" t="s">
        <v>120</v>
      </c>
      <c r="L214" s="42"/>
      <c r="M214" s="190" t="s">
        <v>20</v>
      </c>
      <c r="N214" s="191" t="s">
        <v>49</v>
      </c>
      <c r="O214" s="82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4" t="s">
        <v>121</v>
      </c>
      <c r="AT214" s="194" t="s">
        <v>116</v>
      </c>
      <c r="AU214" s="194" t="s">
        <v>78</v>
      </c>
      <c r="AY214" s="15" t="s">
        <v>122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5" t="s">
        <v>22</v>
      </c>
      <c r="BK214" s="195">
        <f>ROUND(I214*H214,2)</f>
        <v>0</v>
      </c>
      <c r="BL214" s="15" t="s">
        <v>121</v>
      </c>
      <c r="BM214" s="194" t="s">
        <v>443</v>
      </c>
    </row>
    <row r="215" s="2" customFormat="1">
      <c r="A215" s="36"/>
      <c r="B215" s="37"/>
      <c r="C215" s="38"/>
      <c r="D215" s="196" t="s">
        <v>124</v>
      </c>
      <c r="E215" s="38"/>
      <c r="F215" s="197" t="s">
        <v>444</v>
      </c>
      <c r="G215" s="38"/>
      <c r="H215" s="38"/>
      <c r="I215" s="198"/>
      <c r="J215" s="38"/>
      <c r="K215" s="38"/>
      <c r="L215" s="42"/>
      <c r="M215" s="199"/>
      <c r="N215" s="200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124</v>
      </c>
      <c r="AU215" s="15" t="s">
        <v>78</v>
      </c>
    </row>
    <row r="216" s="2" customFormat="1" ht="37.8" customHeight="1">
      <c r="A216" s="36"/>
      <c r="B216" s="37"/>
      <c r="C216" s="183" t="s">
        <v>445</v>
      </c>
      <c r="D216" s="183" t="s">
        <v>116</v>
      </c>
      <c r="E216" s="184" t="s">
        <v>446</v>
      </c>
      <c r="F216" s="185" t="s">
        <v>447</v>
      </c>
      <c r="G216" s="186" t="s">
        <v>182</v>
      </c>
      <c r="H216" s="187">
        <v>1</v>
      </c>
      <c r="I216" s="188"/>
      <c r="J216" s="189">
        <f>ROUND(I216*H216,2)</f>
        <v>0</v>
      </c>
      <c r="K216" s="185" t="s">
        <v>120</v>
      </c>
      <c r="L216" s="42"/>
      <c r="M216" s="190" t="s">
        <v>20</v>
      </c>
      <c r="N216" s="191" t="s">
        <v>49</v>
      </c>
      <c r="O216" s="82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4" t="s">
        <v>121</v>
      </c>
      <c r="AT216" s="194" t="s">
        <v>116</v>
      </c>
      <c r="AU216" s="194" t="s">
        <v>78</v>
      </c>
      <c r="AY216" s="15" t="s">
        <v>122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5" t="s">
        <v>22</v>
      </c>
      <c r="BK216" s="195">
        <f>ROUND(I216*H216,2)</f>
        <v>0</v>
      </c>
      <c r="BL216" s="15" t="s">
        <v>121</v>
      </c>
      <c r="BM216" s="194" t="s">
        <v>448</v>
      </c>
    </row>
    <row r="217" s="2" customFormat="1">
      <c r="A217" s="36"/>
      <c r="B217" s="37"/>
      <c r="C217" s="38"/>
      <c r="D217" s="196" t="s">
        <v>124</v>
      </c>
      <c r="E217" s="38"/>
      <c r="F217" s="197" t="s">
        <v>449</v>
      </c>
      <c r="G217" s="38"/>
      <c r="H217" s="38"/>
      <c r="I217" s="198"/>
      <c r="J217" s="38"/>
      <c r="K217" s="38"/>
      <c r="L217" s="42"/>
      <c r="M217" s="199"/>
      <c r="N217" s="200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124</v>
      </c>
      <c r="AU217" s="15" t="s">
        <v>78</v>
      </c>
    </row>
    <row r="218" s="2" customFormat="1" ht="37.8" customHeight="1">
      <c r="A218" s="36"/>
      <c r="B218" s="37"/>
      <c r="C218" s="183" t="s">
        <v>450</v>
      </c>
      <c r="D218" s="183" t="s">
        <v>116</v>
      </c>
      <c r="E218" s="184" t="s">
        <v>451</v>
      </c>
      <c r="F218" s="185" t="s">
        <v>452</v>
      </c>
      <c r="G218" s="186" t="s">
        <v>182</v>
      </c>
      <c r="H218" s="187">
        <v>1</v>
      </c>
      <c r="I218" s="188"/>
      <c r="J218" s="189">
        <f>ROUND(I218*H218,2)</f>
        <v>0</v>
      </c>
      <c r="K218" s="185" t="s">
        <v>120</v>
      </c>
      <c r="L218" s="42"/>
      <c r="M218" s="190" t="s">
        <v>20</v>
      </c>
      <c r="N218" s="191" t="s">
        <v>49</v>
      </c>
      <c r="O218" s="82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4" t="s">
        <v>121</v>
      </c>
      <c r="AT218" s="194" t="s">
        <v>116</v>
      </c>
      <c r="AU218" s="194" t="s">
        <v>78</v>
      </c>
      <c r="AY218" s="15" t="s">
        <v>122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5" t="s">
        <v>22</v>
      </c>
      <c r="BK218" s="195">
        <f>ROUND(I218*H218,2)</f>
        <v>0</v>
      </c>
      <c r="BL218" s="15" t="s">
        <v>121</v>
      </c>
      <c r="BM218" s="194" t="s">
        <v>453</v>
      </c>
    </row>
    <row r="219" s="2" customFormat="1">
      <c r="A219" s="36"/>
      <c r="B219" s="37"/>
      <c r="C219" s="38"/>
      <c r="D219" s="196" t="s">
        <v>124</v>
      </c>
      <c r="E219" s="38"/>
      <c r="F219" s="197" t="s">
        <v>454</v>
      </c>
      <c r="G219" s="38"/>
      <c r="H219" s="38"/>
      <c r="I219" s="198"/>
      <c r="J219" s="38"/>
      <c r="K219" s="38"/>
      <c r="L219" s="42"/>
      <c r="M219" s="199"/>
      <c r="N219" s="200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124</v>
      </c>
      <c r="AU219" s="15" t="s">
        <v>78</v>
      </c>
    </row>
    <row r="220" s="2" customFormat="1" ht="37.8" customHeight="1">
      <c r="A220" s="36"/>
      <c r="B220" s="37"/>
      <c r="C220" s="183" t="s">
        <v>455</v>
      </c>
      <c r="D220" s="183" t="s">
        <v>116</v>
      </c>
      <c r="E220" s="184" t="s">
        <v>456</v>
      </c>
      <c r="F220" s="185" t="s">
        <v>457</v>
      </c>
      <c r="G220" s="186" t="s">
        <v>182</v>
      </c>
      <c r="H220" s="187">
        <v>1</v>
      </c>
      <c r="I220" s="188"/>
      <c r="J220" s="189">
        <f>ROUND(I220*H220,2)</f>
        <v>0</v>
      </c>
      <c r="K220" s="185" t="s">
        <v>120</v>
      </c>
      <c r="L220" s="42"/>
      <c r="M220" s="190" t="s">
        <v>20</v>
      </c>
      <c r="N220" s="191" t="s">
        <v>49</v>
      </c>
      <c r="O220" s="82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4" t="s">
        <v>121</v>
      </c>
      <c r="AT220" s="194" t="s">
        <v>116</v>
      </c>
      <c r="AU220" s="194" t="s">
        <v>78</v>
      </c>
      <c r="AY220" s="15" t="s">
        <v>122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5" t="s">
        <v>22</v>
      </c>
      <c r="BK220" s="195">
        <f>ROUND(I220*H220,2)</f>
        <v>0</v>
      </c>
      <c r="BL220" s="15" t="s">
        <v>121</v>
      </c>
      <c r="BM220" s="194" t="s">
        <v>458</v>
      </c>
    </row>
    <row r="221" s="2" customFormat="1">
      <c r="A221" s="36"/>
      <c r="B221" s="37"/>
      <c r="C221" s="38"/>
      <c r="D221" s="196" t="s">
        <v>124</v>
      </c>
      <c r="E221" s="38"/>
      <c r="F221" s="197" t="s">
        <v>459</v>
      </c>
      <c r="G221" s="38"/>
      <c r="H221" s="38"/>
      <c r="I221" s="198"/>
      <c r="J221" s="38"/>
      <c r="K221" s="38"/>
      <c r="L221" s="42"/>
      <c r="M221" s="199"/>
      <c r="N221" s="200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124</v>
      </c>
      <c r="AU221" s="15" t="s">
        <v>78</v>
      </c>
    </row>
    <row r="222" s="2" customFormat="1" ht="16.5" customHeight="1">
      <c r="A222" s="36"/>
      <c r="B222" s="37"/>
      <c r="C222" s="183" t="s">
        <v>460</v>
      </c>
      <c r="D222" s="183" t="s">
        <v>116</v>
      </c>
      <c r="E222" s="184" t="s">
        <v>461</v>
      </c>
      <c r="F222" s="185" t="s">
        <v>462</v>
      </c>
      <c r="G222" s="186" t="s">
        <v>193</v>
      </c>
      <c r="H222" s="187">
        <v>50</v>
      </c>
      <c r="I222" s="188"/>
      <c r="J222" s="189">
        <f>ROUND(I222*H222,2)</f>
        <v>0</v>
      </c>
      <c r="K222" s="185" t="s">
        <v>120</v>
      </c>
      <c r="L222" s="42"/>
      <c r="M222" s="190" t="s">
        <v>20</v>
      </c>
      <c r="N222" s="191" t="s">
        <v>49</v>
      </c>
      <c r="O222" s="82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4" t="s">
        <v>121</v>
      </c>
      <c r="AT222" s="194" t="s">
        <v>116</v>
      </c>
      <c r="AU222" s="194" t="s">
        <v>78</v>
      </c>
      <c r="AY222" s="15" t="s">
        <v>122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5" t="s">
        <v>22</v>
      </c>
      <c r="BK222" s="195">
        <f>ROUND(I222*H222,2)</f>
        <v>0</v>
      </c>
      <c r="BL222" s="15" t="s">
        <v>121</v>
      </c>
      <c r="BM222" s="194" t="s">
        <v>463</v>
      </c>
    </row>
    <row r="223" s="2" customFormat="1">
      <c r="A223" s="36"/>
      <c r="B223" s="37"/>
      <c r="C223" s="38"/>
      <c r="D223" s="196" t="s">
        <v>124</v>
      </c>
      <c r="E223" s="38"/>
      <c r="F223" s="197" t="s">
        <v>464</v>
      </c>
      <c r="G223" s="38"/>
      <c r="H223" s="38"/>
      <c r="I223" s="198"/>
      <c r="J223" s="38"/>
      <c r="K223" s="38"/>
      <c r="L223" s="42"/>
      <c r="M223" s="199"/>
      <c r="N223" s="200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124</v>
      </c>
      <c r="AU223" s="15" t="s">
        <v>78</v>
      </c>
    </row>
    <row r="224" s="2" customFormat="1" ht="16.5" customHeight="1">
      <c r="A224" s="36"/>
      <c r="B224" s="37"/>
      <c r="C224" s="183" t="s">
        <v>465</v>
      </c>
      <c r="D224" s="183" t="s">
        <v>116</v>
      </c>
      <c r="E224" s="184" t="s">
        <v>466</v>
      </c>
      <c r="F224" s="185" t="s">
        <v>467</v>
      </c>
      <c r="G224" s="186" t="s">
        <v>193</v>
      </c>
      <c r="H224" s="187">
        <v>50</v>
      </c>
      <c r="I224" s="188"/>
      <c r="J224" s="189">
        <f>ROUND(I224*H224,2)</f>
        <v>0</v>
      </c>
      <c r="K224" s="185" t="s">
        <v>120</v>
      </c>
      <c r="L224" s="42"/>
      <c r="M224" s="190" t="s">
        <v>20</v>
      </c>
      <c r="N224" s="191" t="s">
        <v>49</v>
      </c>
      <c r="O224" s="82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4" t="s">
        <v>121</v>
      </c>
      <c r="AT224" s="194" t="s">
        <v>116</v>
      </c>
      <c r="AU224" s="194" t="s">
        <v>78</v>
      </c>
      <c r="AY224" s="15" t="s">
        <v>122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5" t="s">
        <v>22</v>
      </c>
      <c r="BK224" s="195">
        <f>ROUND(I224*H224,2)</f>
        <v>0</v>
      </c>
      <c r="BL224" s="15" t="s">
        <v>121</v>
      </c>
      <c r="BM224" s="194" t="s">
        <v>468</v>
      </c>
    </row>
    <row r="225" s="2" customFormat="1">
      <c r="A225" s="36"/>
      <c r="B225" s="37"/>
      <c r="C225" s="38"/>
      <c r="D225" s="196" t="s">
        <v>124</v>
      </c>
      <c r="E225" s="38"/>
      <c r="F225" s="197" t="s">
        <v>469</v>
      </c>
      <c r="G225" s="38"/>
      <c r="H225" s="38"/>
      <c r="I225" s="198"/>
      <c r="J225" s="38"/>
      <c r="K225" s="38"/>
      <c r="L225" s="42"/>
      <c r="M225" s="199"/>
      <c r="N225" s="200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124</v>
      </c>
      <c r="AU225" s="15" t="s">
        <v>78</v>
      </c>
    </row>
    <row r="226" s="2" customFormat="1" ht="21.75" customHeight="1">
      <c r="A226" s="36"/>
      <c r="B226" s="37"/>
      <c r="C226" s="183" t="s">
        <v>470</v>
      </c>
      <c r="D226" s="183" t="s">
        <v>116</v>
      </c>
      <c r="E226" s="184" t="s">
        <v>471</v>
      </c>
      <c r="F226" s="185" t="s">
        <v>472</v>
      </c>
      <c r="G226" s="186" t="s">
        <v>193</v>
      </c>
      <c r="H226" s="187">
        <v>100</v>
      </c>
      <c r="I226" s="188"/>
      <c r="J226" s="189">
        <f>ROUND(I226*H226,2)</f>
        <v>0</v>
      </c>
      <c r="K226" s="185" t="s">
        <v>120</v>
      </c>
      <c r="L226" s="42"/>
      <c r="M226" s="190" t="s">
        <v>20</v>
      </c>
      <c r="N226" s="191" t="s">
        <v>49</v>
      </c>
      <c r="O226" s="82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4" t="s">
        <v>121</v>
      </c>
      <c r="AT226" s="194" t="s">
        <v>116</v>
      </c>
      <c r="AU226" s="194" t="s">
        <v>78</v>
      </c>
      <c r="AY226" s="15" t="s">
        <v>122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5" t="s">
        <v>22</v>
      </c>
      <c r="BK226" s="195">
        <f>ROUND(I226*H226,2)</f>
        <v>0</v>
      </c>
      <c r="BL226" s="15" t="s">
        <v>121</v>
      </c>
      <c r="BM226" s="194" t="s">
        <v>473</v>
      </c>
    </row>
    <row r="227" s="2" customFormat="1">
      <c r="A227" s="36"/>
      <c r="B227" s="37"/>
      <c r="C227" s="38"/>
      <c r="D227" s="196" t="s">
        <v>124</v>
      </c>
      <c r="E227" s="38"/>
      <c r="F227" s="197" t="s">
        <v>474</v>
      </c>
      <c r="G227" s="38"/>
      <c r="H227" s="38"/>
      <c r="I227" s="198"/>
      <c r="J227" s="38"/>
      <c r="K227" s="38"/>
      <c r="L227" s="42"/>
      <c r="M227" s="199"/>
      <c r="N227" s="200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124</v>
      </c>
      <c r="AU227" s="15" t="s">
        <v>78</v>
      </c>
    </row>
    <row r="228" s="2" customFormat="1" ht="16.5" customHeight="1">
      <c r="A228" s="36"/>
      <c r="B228" s="37"/>
      <c r="C228" s="183" t="s">
        <v>475</v>
      </c>
      <c r="D228" s="183" t="s">
        <v>116</v>
      </c>
      <c r="E228" s="184" t="s">
        <v>476</v>
      </c>
      <c r="F228" s="185" t="s">
        <v>477</v>
      </c>
      <c r="G228" s="186" t="s">
        <v>193</v>
      </c>
      <c r="H228" s="187">
        <v>50</v>
      </c>
      <c r="I228" s="188"/>
      <c r="J228" s="189">
        <f>ROUND(I228*H228,2)</f>
        <v>0</v>
      </c>
      <c r="K228" s="185" t="s">
        <v>120</v>
      </c>
      <c r="L228" s="42"/>
      <c r="M228" s="190" t="s">
        <v>20</v>
      </c>
      <c r="N228" s="191" t="s">
        <v>49</v>
      </c>
      <c r="O228" s="82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4" t="s">
        <v>121</v>
      </c>
      <c r="AT228" s="194" t="s">
        <v>116</v>
      </c>
      <c r="AU228" s="194" t="s">
        <v>78</v>
      </c>
      <c r="AY228" s="15" t="s">
        <v>122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5" t="s">
        <v>22</v>
      </c>
      <c r="BK228" s="195">
        <f>ROUND(I228*H228,2)</f>
        <v>0</v>
      </c>
      <c r="BL228" s="15" t="s">
        <v>121</v>
      </c>
      <c r="BM228" s="194" t="s">
        <v>478</v>
      </c>
    </row>
    <row r="229" s="2" customFormat="1">
      <c r="A229" s="36"/>
      <c r="B229" s="37"/>
      <c r="C229" s="38"/>
      <c r="D229" s="196" t="s">
        <v>124</v>
      </c>
      <c r="E229" s="38"/>
      <c r="F229" s="197" t="s">
        <v>479</v>
      </c>
      <c r="G229" s="38"/>
      <c r="H229" s="38"/>
      <c r="I229" s="198"/>
      <c r="J229" s="38"/>
      <c r="K229" s="38"/>
      <c r="L229" s="42"/>
      <c r="M229" s="199"/>
      <c r="N229" s="200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124</v>
      </c>
      <c r="AU229" s="15" t="s">
        <v>78</v>
      </c>
    </row>
    <row r="230" s="2" customFormat="1" ht="16.5" customHeight="1">
      <c r="A230" s="36"/>
      <c r="B230" s="37"/>
      <c r="C230" s="183" t="s">
        <v>480</v>
      </c>
      <c r="D230" s="183" t="s">
        <v>116</v>
      </c>
      <c r="E230" s="184" t="s">
        <v>481</v>
      </c>
      <c r="F230" s="185" t="s">
        <v>482</v>
      </c>
      <c r="G230" s="186" t="s">
        <v>193</v>
      </c>
      <c r="H230" s="187">
        <v>50</v>
      </c>
      <c r="I230" s="188"/>
      <c r="J230" s="189">
        <f>ROUND(I230*H230,2)</f>
        <v>0</v>
      </c>
      <c r="K230" s="185" t="s">
        <v>120</v>
      </c>
      <c r="L230" s="42"/>
      <c r="M230" s="190" t="s">
        <v>20</v>
      </c>
      <c r="N230" s="191" t="s">
        <v>49</v>
      </c>
      <c r="O230" s="82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4" t="s">
        <v>121</v>
      </c>
      <c r="AT230" s="194" t="s">
        <v>116</v>
      </c>
      <c r="AU230" s="194" t="s">
        <v>78</v>
      </c>
      <c r="AY230" s="15" t="s">
        <v>122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5" t="s">
        <v>22</v>
      </c>
      <c r="BK230" s="195">
        <f>ROUND(I230*H230,2)</f>
        <v>0</v>
      </c>
      <c r="BL230" s="15" t="s">
        <v>121</v>
      </c>
      <c r="BM230" s="194" t="s">
        <v>483</v>
      </c>
    </row>
    <row r="231" s="2" customFormat="1">
      <c r="A231" s="36"/>
      <c r="B231" s="37"/>
      <c r="C231" s="38"/>
      <c r="D231" s="196" t="s">
        <v>124</v>
      </c>
      <c r="E231" s="38"/>
      <c r="F231" s="197" t="s">
        <v>484</v>
      </c>
      <c r="G231" s="38"/>
      <c r="H231" s="38"/>
      <c r="I231" s="198"/>
      <c r="J231" s="38"/>
      <c r="K231" s="38"/>
      <c r="L231" s="42"/>
      <c r="M231" s="199"/>
      <c r="N231" s="200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124</v>
      </c>
      <c r="AU231" s="15" t="s">
        <v>78</v>
      </c>
    </row>
    <row r="232" s="2" customFormat="1" ht="21.75" customHeight="1">
      <c r="A232" s="36"/>
      <c r="B232" s="37"/>
      <c r="C232" s="183" t="s">
        <v>485</v>
      </c>
      <c r="D232" s="183" t="s">
        <v>116</v>
      </c>
      <c r="E232" s="184" t="s">
        <v>486</v>
      </c>
      <c r="F232" s="185" t="s">
        <v>487</v>
      </c>
      <c r="G232" s="186" t="s">
        <v>193</v>
      </c>
      <c r="H232" s="187">
        <v>100</v>
      </c>
      <c r="I232" s="188"/>
      <c r="J232" s="189">
        <f>ROUND(I232*H232,2)</f>
        <v>0</v>
      </c>
      <c r="K232" s="185" t="s">
        <v>120</v>
      </c>
      <c r="L232" s="42"/>
      <c r="M232" s="190" t="s">
        <v>20</v>
      </c>
      <c r="N232" s="191" t="s">
        <v>49</v>
      </c>
      <c r="O232" s="82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4" t="s">
        <v>121</v>
      </c>
      <c r="AT232" s="194" t="s">
        <v>116</v>
      </c>
      <c r="AU232" s="194" t="s">
        <v>78</v>
      </c>
      <c r="AY232" s="15" t="s">
        <v>122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5" t="s">
        <v>22</v>
      </c>
      <c r="BK232" s="195">
        <f>ROUND(I232*H232,2)</f>
        <v>0</v>
      </c>
      <c r="BL232" s="15" t="s">
        <v>121</v>
      </c>
      <c r="BM232" s="194" t="s">
        <v>488</v>
      </c>
    </row>
    <row r="233" s="2" customFormat="1">
      <c r="A233" s="36"/>
      <c r="B233" s="37"/>
      <c r="C233" s="38"/>
      <c r="D233" s="196" t="s">
        <v>124</v>
      </c>
      <c r="E233" s="38"/>
      <c r="F233" s="197" t="s">
        <v>489</v>
      </c>
      <c r="G233" s="38"/>
      <c r="H233" s="38"/>
      <c r="I233" s="198"/>
      <c r="J233" s="38"/>
      <c r="K233" s="38"/>
      <c r="L233" s="42"/>
      <c r="M233" s="199"/>
      <c r="N233" s="200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124</v>
      </c>
      <c r="AU233" s="15" t="s">
        <v>78</v>
      </c>
    </row>
    <row r="234" s="2" customFormat="1" ht="16.5" customHeight="1">
      <c r="A234" s="36"/>
      <c r="B234" s="37"/>
      <c r="C234" s="183" t="s">
        <v>490</v>
      </c>
      <c r="D234" s="183" t="s">
        <v>116</v>
      </c>
      <c r="E234" s="184" t="s">
        <v>491</v>
      </c>
      <c r="F234" s="185" t="s">
        <v>492</v>
      </c>
      <c r="G234" s="186" t="s">
        <v>493</v>
      </c>
      <c r="H234" s="187">
        <v>100</v>
      </c>
      <c r="I234" s="188"/>
      <c r="J234" s="189">
        <f>ROUND(I234*H234,2)</f>
        <v>0</v>
      </c>
      <c r="K234" s="185" t="s">
        <v>120</v>
      </c>
      <c r="L234" s="42"/>
      <c r="M234" s="190" t="s">
        <v>20</v>
      </c>
      <c r="N234" s="191" t="s">
        <v>49</v>
      </c>
      <c r="O234" s="82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4" t="s">
        <v>121</v>
      </c>
      <c r="AT234" s="194" t="s">
        <v>116</v>
      </c>
      <c r="AU234" s="194" t="s">
        <v>78</v>
      </c>
      <c r="AY234" s="15" t="s">
        <v>122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5" t="s">
        <v>22</v>
      </c>
      <c r="BK234" s="195">
        <f>ROUND(I234*H234,2)</f>
        <v>0</v>
      </c>
      <c r="BL234" s="15" t="s">
        <v>121</v>
      </c>
      <c r="BM234" s="194" t="s">
        <v>494</v>
      </c>
    </row>
    <row r="235" s="2" customFormat="1">
      <c r="A235" s="36"/>
      <c r="B235" s="37"/>
      <c r="C235" s="38"/>
      <c r="D235" s="196" t="s">
        <v>124</v>
      </c>
      <c r="E235" s="38"/>
      <c r="F235" s="197" t="s">
        <v>495</v>
      </c>
      <c r="G235" s="38"/>
      <c r="H235" s="38"/>
      <c r="I235" s="198"/>
      <c r="J235" s="38"/>
      <c r="K235" s="38"/>
      <c r="L235" s="42"/>
      <c r="M235" s="199"/>
      <c r="N235" s="200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124</v>
      </c>
      <c r="AU235" s="15" t="s">
        <v>78</v>
      </c>
    </row>
    <row r="236" s="2" customFormat="1" ht="21.75" customHeight="1">
      <c r="A236" s="36"/>
      <c r="B236" s="37"/>
      <c r="C236" s="183" t="s">
        <v>496</v>
      </c>
      <c r="D236" s="183" t="s">
        <v>116</v>
      </c>
      <c r="E236" s="184" t="s">
        <v>497</v>
      </c>
      <c r="F236" s="185" t="s">
        <v>498</v>
      </c>
      <c r="G236" s="186" t="s">
        <v>493</v>
      </c>
      <c r="H236" s="187">
        <v>200</v>
      </c>
      <c r="I236" s="188"/>
      <c r="J236" s="189">
        <f>ROUND(I236*H236,2)</f>
        <v>0</v>
      </c>
      <c r="K236" s="185" t="s">
        <v>120</v>
      </c>
      <c r="L236" s="42"/>
      <c r="M236" s="190" t="s">
        <v>20</v>
      </c>
      <c r="N236" s="191" t="s">
        <v>49</v>
      </c>
      <c r="O236" s="82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4" t="s">
        <v>121</v>
      </c>
      <c r="AT236" s="194" t="s">
        <v>116</v>
      </c>
      <c r="AU236" s="194" t="s">
        <v>78</v>
      </c>
      <c r="AY236" s="15" t="s">
        <v>122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5" t="s">
        <v>22</v>
      </c>
      <c r="BK236" s="195">
        <f>ROUND(I236*H236,2)</f>
        <v>0</v>
      </c>
      <c r="BL236" s="15" t="s">
        <v>121</v>
      </c>
      <c r="BM236" s="194" t="s">
        <v>499</v>
      </c>
    </row>
    <row r="237" s="2" customFormat="1">
      <c r="A237" s="36"/>
      <c r="B237" s="37"/>
      <c r="C237" s="38"/>
      <c r="D237" s="196" t="s">
        <v>124</v>
      </c>
      <c r="E237" s="38"/>
      <c r="F237" s="197" t="s">
        <v>500</v>
      </c>
      <c r="G237" s="38"/>
      <c r="H237" s="38"/>
      <c r="I237" s="198"/>
      <c r="J237" s="38"/>
      <c r="K237" s="38"/>
      <c r="L237" s="42"/>
      <c r="M237" s="199"/>
      <c r="N237" s="200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124</v>
      </c>
      <c r="AU237" s="15" t="s">
        <v>78</v>
      </c>
    </row>
    <row r="238" s="2" customFormat="1" ht="24.15" customHeight="1">
      <c r="A238" s="36"/>
      <c r="B238" s="37"/>
      <c r="C238" s="183" t="s">
        <v>501</v>
      </c>
      <c r="D238" s="183" t="s">
        <v>116</v>
      </c>
      <c r="E238" s="184" t="s">
        <v>502</v>
      </c>
      <c r="F238" s="185" t="s">
        <v>503</v>
      </c>
      <c r="G238" s="186" t="s">
        <v>493</v>
      </c>
      <c r="H238" s="187">
        <v>200</v>
      </c>
      <c r="I238" s="188"/>
      <c r="J238" s="189">
        <f>ROUND(I238*H238,2)</f>
        <v>0</v>
      </c>
      <c r="K238" s="185" t="s">
        <v>120</v>
      </c>
      <c r="L238" s="42"/>
      <c r="M238" s="190" t="s">
        <v>20</v>
      </c>
      <c r="N238" s="191" t="s">
        <v>49</v>
      </c>
      <c r="O238" s="82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4" t="s">
        <v>121</v>
      </c>
      <c r="AT238" s="194" t="s">
        <v>116</v>
      </c>
      <c r="AU238" s="194" t="s">
        <v>78</v>
      </c>
      <c r="AY238" s="15" t="s">
        <v>122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5" t="s">
        <v>22</v>
      </c>
      <c r="BK238" s="195">
        <f>ROUND(I238*H238,2)</f>
        <v>0</v>
      </c>
      <c r="BL238" s="15" t="s">
        <v>121</v>
      </c>
      <c r="BM238" s="194" t="s">
        <v>504</v>
      </c>
    </row>
    <row r="239" s="2" customFormat="1">
      <c r="A239" s="36"/>
      <c r="B239" s="37"/>
      <c r="C239" s="38"/>
      <c r="D239" s="196" t="s">
        <v>124</v>
      </c>
      <c r="E239" s="38"/>
      <c r="F239" s="197" t="s">
        <v>505</v>
      </c>
      <c r="G239" s="38"/>
      <c r="H239" s="38"/>
      <c r="I239" s="198"/>
      <c r="J239" s="38"/>
      <c r="K239" s="38"/>
      <c r="L239" s="42"/>
      <c r="M239" s="199"/>
      <c r="N239" s="200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124</v>
      </c>
      <c r="AU239" s="15" t="s">
        <v>78</v>
      </c>
    </row>
    <row r="240" s="2" customFormat="1" ht="37.8" customHeight="1">
      <c r="A240" s="36"/>
      <c r="B240" s="37"/>
      <c r="C240" s="183" t="s">
        <v>506</v>
      </c>
      <c r="D240" s="183" t="s">
        <v>116</v>
      </c>
      <c r="E240" s="184" t="s">
        <v>507</v>
      </c>
      <c r="F240" s="185" t="s">
        <v>508</v>
      </c>
      <c r="G240" s="186" t="s">
        <v>493</v>
      </c>
      <c r="H240" s="187">
        <v>200</v>
      </c>
      <c r="I240" s="188"/>
      <c r="J240" s="189">
        <f>ROUND(I240*H240,2)</f>
        <v>0</v>
      </c>
      <c r="K240" s="185" t="s">
        <v>120</v>
      </c>
      <c r="L240" s="42"/>
      <c r="M240" s="190" t="s">
        <v>20</v>
      </c>
      <c r="N240" s="191" t="s">
        <v>49</v>
      </c>
      <c r="O240" s="82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4" t="s">
        <v>121</v>
      </c>
      <c r="AT240" s="194" t="s">
        <v>116</v>
      </c>
      <c r="AU240" s="194" t="s">
        <v>78</v>
      </c>
      <c r="AY240" s="15" t="s">
        <v>122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5" t="s">
        <v>22</v>
      </c>
      <c r="BK240" s="195">
        <f>ROUND(I240*H240,2)</f>
        <v>0</v>
      </c>
      <c r="BL240" s="15" t="s">
        <v>121</v>
      </c>
      <c r="BM240" s="194" t="s">
        <v>509</v>
      </c>
    </row>
    <row r="241" s="2" customFormat="1">
      <c r="A241" s="36"/>
      <c r="B241" s="37"/>
      <c r="C241" s="38"/>
      <c r="D241" s="196" t="s">
        <v>124</v>
      </c>
      <c r="E241" s="38"/>
      <c r="F241" s="197" t="s">
        <v>510</v>
      </c>
      <c r="G241" s="38"/>
      <c r="H241" s="38"/>
      <c r="I241" s="198"/>
      <c r="J241" s="38"/>
      <c r="K241" s="38"/>
      <c r="L241" s="42"/>
      <c r="M241" s="199"/>
      <c r="N241" s="200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124</v>
      </c>
      <c r="AU241" s="15" t="s">
        <v>78</v>
      </c>
    </row>
    <row r="242" s="10" customFormat="1">
      <c r="A242" s="10"/>
      <c r="B242" s="201"/>
      <c r="C242" s="202"/>
      <c r="D242" s="196" t="s">
        <v>511</v>
      </c>
      <c r="E242" s="203" t="s">
        <v>20</v>
      </c>
      <c r="F242" s="204" t="s">
        <v>512</v>
      </c>
      <c r="G242" s="202"/>
      <c r="H242" s="205">
        <v>200</v>
      </c>
      <c r="I242" s="206"/>
      <c r="J242" s="202"/>
      <c r="K242" s="202"/>
      <c r="L242" s="207"/>
      <c r="M242" s="208"/>
      <c r="N242" s="209"/>
      <c r="O242" s="209"/>
      <c r="P242" s="209"/>
      <c r="Q242" s="209"/>
      <c r="R242" s="209"/>
      <c r="S242" s="209"/>
      <c r="T242" s="2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T242" s="211" t="s">
        <v>511</v>
      </c>
      <c r="AU242" s="211" t="s">
        <v>78</v>
      </c>
      <c r="AV242" s="10" t="s">
        <v>85</v>
      </c>
      <c r="AW242" s="10" t="s">
        <v>39</v>
      </c>
      <c r="AX242" s="10" t="s">
        <v>22</v>
      </c>
      <c r="AY242" s="211" t="s">
        <v>122</v>
      </c>
    </row>
    <row r="243" s="2" customFormat="1" ht="44.25" customHeight="1">
      <c r="A243" s="36"/>
      <c r="B243" s="37"/>
      <c r="C243" s="183" t="s">
        <v>513</v>
      </c>
      <c r="D243" s="183" t="s">
        <v>116</v>
      </c>
      <c r="E243" s="184" t="s">
        <v>514</v>
      </c>
      <c r="F243" s="185" t="s">
        <v>515</v>
      </c>
      <c r="G243" s="186" t="s">
        <v>493</v>
      </c>
      <c r="H243" s="187">
        <v>300</v>
      </c>
      <c r="I243" s="188"/>
      <c r="J243" s="189">
        <f>ROUND(I243*H243,2)</f>
        <v>0</v>
      </c>
      <c r="K243" s="185" t="s">
        <v>120</v>
      </c>
      <c r="L243" s="42"/>
      <c r="M243" s="190" t="s">
        <v>20</v>
      </c>
      <c r="N243" s="191" t="s">
        <v>49</v>
      </c>
      <c r="O243" s="82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94" t="s">
        <v>121</v>
      </c>
      <c r="AT243" s="194" t="s">
        <v>116</v>
      </c>
      <c r="AU243" s="194" t="s">
        <v>78</v>
      </c>
      <c r="AY243" s="15" t="s">
        <v>122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5" t="s">
        <v>22</v>
      </c>
      <c r="BK243" s="195">
        <f>ROUND(I243*H243,2)</f>
        <v>0</v>
      </c>
      <c r="BL243" s="15" t="s">
        <v>121</v>
      </c>
      <c r="BM243" s="194" t="s">
        <v>516</v>
      </c>
    </row>
    <row r="244" s="2" customFormat="1">
      <c r="A244" s="36"/>
      <c r="B244" s="37"/>
      <c r="C244" s="38"/>
      <c r="D244" s="196" t="s">
        <v>124</v>
      </c>
      <c r="E244" s="38"/>
      <c r="F244" s="197" t="s">
        <v>517</v>
      </c>
      <c r="G244" s="38"/>
      <c r="H244" s="38"/>
      <c r="I244" s="198"/>
      <c r="J244" s="38"/>
      <c r="K244" s="38"/>
      <c r="L244" s="42"/>
      <c r="M244" s="199"/>
      <c r="N244" s="200"/>
      <c r="O244" s="82"/>
      <c r="P244" s="82"/>
      <c r="Q244" s="82"/>
      <c r="R244" s="82"/>
      <c r="S244" s="82"/>
      <c r="T244" s="83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124</v>
      </c>
      <c r="AU244" s="15" t="s">
        <v>78</v>
      </c>
    </row>
    <row r="245" s="10" customFormat="1">
      <c r="A245" s="10"/>
      <c r="B245" s="201"/>
      <c r="C245" s="202"/>
      <c r="D245" s="196" t="s">
        <v>511</v>
      </c>
      <c r="E245" s="203" t="s">
        <v>20</v>
      </c>
      <c r="F245" s="204" t="s">
        <v>518</v>
      </c>
      <c r="G245" s="202"/>
      <c r="H245" s="205">
        <v>50</v>
      </c>
      <c r="I245" s="206"/>
      <c r="J245" s="202"/>
      <c r="K245" s="202"/>
      <c r="L245" s="207"/>
      <c r="M245" s="208"/>
      <c r="N245" s="209"/>
      <c r="O245" s="209"/>
      <c r="P245" s="209"/>
      <c r="Q245" s="209"/>
      <c r="R245" s="209"/>
      <c r="S245" s="209"/>
      <c r="T245" s="2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T245" s="211" t="s">
        <v>511</v>
      </c>
      <c r="AU245" s="211" t="s">
        <v>78</v>
      </c>
      <c r="AV245" s="10" t="s">
        <v>85</v>
      </c>
      <c r="AW245" s="10" t="s">
        <v>39</v>
      </c>
      <c r="AX245" s="10" t="s">
        <v>78</v>
      </c>
      <c r="AY245" s="211" t="s">
        <v>122</v>
      </c>
    </row>
    <row r="246" s="10" customFormat="1">
      <c r="A246" s="10"/>
      <c r="B246" s="201"/>
      <c r="C246" s="202"/>
      <c r="D246" s="196" t="s">
        <v>511</v>
      </c>
      <c r="E246" s="203" t="s">
        <v>20</v>
      </c>
      <c r="F246" s="204" t="s">
        <v>519</v>
      </c>
      <c r="G246" s="202"/>
      <c r="H246" s="205">
        <v>100</v>
      </c>
      <c r="I246" s="206"/>
      <c r="J246" s="202"/>
      <c r="K246" s="202"/>
      <c r="L246" s="207"/>
      <c r="M246" s="208"/>
      <c r="N246" s="209"/>
      <c r="O246" s="209"/>
      <c r="P246" s="209"/>
      <c r="Q246" s="209"/>
      <c r="R246" s="209"/>
      <c r="S246" s="209"/>
      <c r="T246" s="2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T246" s="211" t="s">
        <v>511</v>
      </c>
      <c r="AU246" s="211" t="s">
        <v>78</v>
      </c>
      <c r="AV246" s="10" t="s">
        <v>85</v>
      </c>
      <c r="AW246" s="10" t="s">
        <v>39</v>
      </c>
      <c r="AX246" s="10" t="s">
        <v>78</v>
      </c>
      <c r="AY246" s="211" t="s">
        <v>122</v>
      </c>
    </row>
    <row r="247" s="10" customFormat="1">
      <c r="A247" s="10"/>
      <c r="B247" s="201"/>
      <c r="C247" s="202"/>
      <c r="D247" s="196" t="s">
        <v>511</v>
      </c>
      <c r="E247" s="203" t="s">
        <v>20</v>
      </c>
      <c r="F247" s="204" t="s">
        <v>520</v>
      </c>
      <c r="G247" s="202"/>
      <c r="H247" s="205">
        <v>150</v>
      </c>
      <c r="I247" s="206"/>
      <c r="J247" s="202"/>
      <c r="K247" s="202"/>
      <c r="L247" s="207"/>
      <c r="M247" s="208"/>
      <c r="N247" s="209"/>
      <c r="O247" s="209"/>
      <c r="P247" s="209"/>
      <c r="Q247" s="209"/>
      <c r="R247" s="209"/>
      <c r="S247" s="209"/>
      <c r="T247" s="2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T247" s="211" t="s">
        <v>511</v>
      </c>
      <c r="AU247" s="211" t="s">
        <v>78</v>
      </c>
      <c r="AV247" s="10" t="s">
        <v>85</v>
      </c>
      <c r="AW247" s="10" t="s">
        <v>39</v>
      </c>
      <c r="AX247" s="10" t="s">
        <v>78</v>
      </c>
      <c r="AY247" s="211" t="s">
        <v>122</v>
      </c>
    </row>
    <row r="248" s="11" customFormat="1">
      <c r="A248" s="11"/>
      <c r="B248" s="212"/>
      <c r="C248" s="213"/>
      <c r="D248" s="196" t="s">
        <v>511</v>
      </c>
      <c r="E248" s="214" t="s">
        <v>20</v>
      </c>
      <c r="F248" s="215" t="s">
        <v>521</v>
      </c>
      <c r="G248" s="213"/>
      <c r="H248" s="216">
        <v>300</v>
      </c>
      <c r="I248" s="217"/>
      <c r="J248" s="213"/>
      <c r="K248" s="213"/>
      <c r="L248" s="218"/>
      <c r="M248" s="219"/>
      <c r="N248" s="220"/>
      <c r="O248" s="220"/>
      <c r="P248" s="220"/>
      <c r="Q248" s="220"/>
      <c r="R248" s="220"/>
      <c r="S248" s="220"/>
      <c r="T248" s="22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T248" s="222" t="s">
        <v>511</v>
      </c>
      <c r="AU248" s="222" t="s">
        <v>78</v>
      </c>
      <c r="AV248" s="11" t="s">
        <v>121</v>
      </c>
      <c r="AW248" s="11" t="s">
        <v>39</v>
      </c>
      <c r="AX248" s="11" t="s">
        <v>22</v>
      </c>
      <c r="AY248" s="222" t="s">
        <v>122</v>
      </c>
    </row>
    <row r="249" s="2" customFormat="1" ht="49.05" customHeight="1">
      <c r="A249" s="36"/>
      <c r="B249" s="37"/>
      <c r="C249" s="183" t="s">
        <v>522</v>
      </c>
      <c r="D249" s="183" t="s">
        <v>116</v>
      </c>
      <c r="E249" s="184" t="s">
        <v>523</v>
      </c>
      <c r="F249" s="185" t="s">
        <v>524</v>
      </c>
      <c r="G249" s="186" t="s">
        <v>493</v>
      </c>
      <c r="H249" s="187">
        <v>200</v>
      </c>
      <c r="I249" s="188"/>
      <c r="J249" s="189">
        <f>ROUND(I249*H249,2)</f>
        <v>0</v>
      </c>
      <c r="K249" s="185" t="s">
        <v>120</v>
      </c>
      <c r="L249" s="42"/>
      <c r="M249" s="190" t="s">
        <v>20</v>
      </c>
      <c r="N249" s="191" t="s">
        <v>49</v>
      </c>
      <c r="O249" s="82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4" t="s">
        <v>121</v>
      </c>
      <c r="AT249" s="194" t="s">
        <v>116</v>
      </c>
      <c r="AU249" s="194" t="s">
        <v>78</v>
      </c>
      <c r="AY249" s="15" t="s">
        <v>122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15" t="s">
        <v>22</v>
      </c>
      <c r="BK249" s="195">
        <f>ROUND(I249*H249,2)</f>
        <v>0</v>
      </c>
      <c r="BL249" s="15" t="s">
        <v>121</v>
      </c>
      <c r="BM249" s="194" t="s">
        <v>525</v>
      </c>
    </row>
    <row r="250" s="2" customFormat="1">
      <c r="A250" s="36"/>
      <c r="B250" s="37"/>
      <c r="C250" s="38"/>
      <c r="D250" s="196" t="s">
        <v>124</v>
      </c>
      <c r="E250" s="38"/>
      <c r="F250" s="197" t="s">
        <v>526</v>
      </c>
      <c r="G250" s="38"/>
      <c r="H250" s="38"/>
      <c r="I250" s="198"/>
      <c r="J250" s="38"/>
      <c r="K250" s="38"/>
      <c r="L250" s="42"/>
      <c r="M250" s="199"/>
      <c r="N250" s="200"/>
      <c r="O250" s="82"/>
      <c r="P250" s="82"/>
      <c r="Q250" s="82"/>
      <c r="R250" s="82"/>
      <c r="S250" s="82"/>
      <c r="T250" s="83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124</v>
      </c>
      <c r="AU250" s="15" t="s">
        <v>78</v>
      </c>
    </row>
    <row r="251" s="10" customFormat="1">
      <c r="A251" s="10"/>
      <c r="B251" s="201"/>
      <c r="C251" s="202"/>
      <c r="D251" s="196" t="s">
        <v>511</v>
      </c>
      <c r="E251" s="203" t="s">
        <v>20</v>
      </c>
      <c r="F251" s="204" t="s">
        <v>512</v>
      </c>
      <c r="G251" s="202"/>
      <c r="H251" s="205">
        <v>200</v>
      </c>
      <c r="I251" s="206"/>
      <c r="J251" s="202"/>
      <c r="K251" s="202"/>
      <c r="L251" s="207"/>
      <c r="M251" s="208"/>
      <c r="N251" s="209"/>
      <c r="O251" s="209"/>
      <c r="P251" s="209"/>
      <c r="Q251" s="209"/>
      <c r="R251" s="209"/>
      <c r="S251" s="209"/>
      <c r="T251" s="2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T251" s="211" t="s">
        <v>511</v>
      </c>
      <c r="AU251" s="211" t="s">
        <v>78</v>
      </c>
      <c r="AV251" s="10" t="s">
        <v>85</v>
      </c>
      <c r="AW251" s="10" t="s">
        <v>39</v>
      </c>
      <c r="AX251" s="10" t="s">
        <v>22</v>
      </c>
      <c r="AY251" s="211" t="s">
        <v>122</v>
      </c>
    </row>
    <row r="252" s="2" customFormat="1" ht="55.5" customHeight="1">
      <c r="A252" s="36"/>
      <c r="B252" s="37"/>
      <c r="C252" s="183" t="s">
        <v>527</v>
      </c>
      <c r="D252" s="183" t="s">
        <v>116</v>
      </c>
      <c r="E252" s="184" t="s">
        <v>528</v>
      </c>
      <c r="F252" s="185" t="s">
        <v>529</v>
      </c>
      <c r="G252" s="186" t="s">
        <v>493</v>
      </c>
      <c r="H252" s="187">
        <v>300</v>
      </c>
      <c r="I252" s="188"/>
      <c r="J252" s="189">
        <f>ROUND(I252*H252,2)</f>
        <v>0</v>
      </c>
      <c r="K252" s="185" t="s">
        <v>120</v>
      </c>
      <c r="L252" s="42"/>
      <c r="M252" s="190" t="s">
        <v>20</v>
      </c>
      <c r="N252" s="191" t="s">
        <v>49</v>
      </c>
      <c r="O252" s="82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4" t="s">
        <v>121</v>
      </c>
      <c r="AT252" s="194" t="s">
        <v>116</v>
      </c>
      <c r="AU252" s="194" t="s">
        <v>78</v>
      </c>
      <c r="AY252" s="15" t="s">
        <v>122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5" t="s">
        <v>22</v>
      </c>
      <c r="BK252" s="195">
        <f>ROUND(I252*H252,2)</f>
        <v>0</v>
      </c>
      <c r="BL252" s="15" t="s">
        <v>121</v>
      </c>
      <c r="BM252" s="194" t="s">
        <v>530</v>
      </c>
    </row>
    <row r="253" s="2" customFormat="1">
      <c r="A253" s="36"/>
      <c r="B253" s="37"/>
      <c r="C253" s="38"/>
      <c r="D253" s="196" t="s">
        <v>124</v>
      </c>
      <c r="E253" s="38"/>
      <c r="F253" s="197" t="s">
        <v>531</v>
      </c>
      <c r="G253" s="38"/>
      <c r="H253" s="38"/>
      <c r="I253" s="198"/>
      <c r="J253" s="38"/>
      <c r="K253" s="38"/>
      <c r="L253" s="42"/>
      <c r="M253" s="199"/>
      <c r="N253" s="200"/>
      <c r="O253" s="82"/>
      <c r="P253" s="82"/>
      <c r="Q253" s="82"/>
      <c r="R253" s="82"/>
      <c r="S253" s="82"/>
      <c r="T253" s="83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124</v>
      </c>
      <c r="AU253" s="15" t="s">
        <v>78</v>
      </c>
    </row>
    <row r="254" s="10" customFormat="1">
      <c r="A254" s="10"/>
      <c r="B254" s="201"/>
      <c r="C254" s="202"/>
      <c r="D254" s="196" t="s">
        <v>511</v>
      </c>
      <c r="E254" s="203" t="s">
        <v>20</v>
      </c>
      <c r="F254" s="204" t="s">
        <v>518</v>
      </c>
      <c r="G254" s="202"/>
      <c r="H254" s="205">
        <v>50</v>
      </c>
      <c r="I254" s="206"/>
      <c r="J254" s="202"/>
      <c r="K254" s="202"/>
      <c r="L254" s="207"/>
      <c r="M254" s="208"/>
      <c r="N254" s="209"/>
      <c r="O254" s="209"/>
      <c r="P254" s="209"/>
      <c r="Q254" s="209"/>
      <c r="R254" s="209"/>
      <c r="S254" s="209"/>
      <c r="T254" s="2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T254" s="211" t="s">
        <v>511</v>
      </c>
      <c r="AU254" s="211" t="s">
        <v>78</v>
      </c>
      <c r="AV254" s="10" t="s">
        <v>85</v>
      </c>
      <c r="AW254" s="10" t="s">
        <v>39</v>
      </c>
      <c r="AX254" s="10" t="s">
        <v>78</v>
      </c>
      <c r="AY254" s="211" t="s">
        <v>122</v>
      </c>
    </row>
    <row r="255" s="10" customFormat="1">
      <c r="A255" s="10"/>
      <c r="B255" s="201"/>
      <c r="C255" s="202"/>
      <c r="D255" s="196" t="s">
        <v>511</v>
      </c>
      <c r="E255" s="203" t="s">
        <v>20</v>
      </c>
      <c r="F255" s="204" t="s">
        <v>519</v>
      </c>
      <c r="G255" s="202"/>
      <c r="H255" s="205">
        <v>100</v>
      </c>
      <c r="I255" s="206"/>
      <c r="J255" s="202"/>
      <c r="K255" s="202"/>
      <c r="L255" s="207"/>
      <c r="M255" s="208"/>
      <c r="N255" s="209"/>
      <c r="O255" s="209"/>
      <c r="P255" s="209"/>
      <c r="Q255" s="209"/>
      <c r="R255" s="209"/>
      <c r="S255" s="209"/>
      <c r="T255" s="2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T255" s="211" t="s">
        <v>511</v>
      </c>
      <c r="AU255" s="211" t="s">
        <v>78</v>
      </c>
      <c r="AV255" s="10" t="s">
        <v>85</v>
      </c>
      <c r="AW255" s="10" t="s">
        <v>39</v>
      </c>
      <c r="AX255" s="10" t="s">
        <v>78</v>
      </c>
      <c r="AY255" s="211" t="s">
        <v>122</v>
      </c>
    </row>
    <row r="256" s="10" customFormat="1">
      <c r="A256" s="10"/>
      <c r="B256" s="201"/>
      <c r="C256" s="202"/>
      <c r="D256" s="196" t="s">
        <v>511</v>
      </c>
      <c r="E256" s="203" t="s">
        <v>20</v>
      </c>
      <c r="F256" s="204" t="s">
        <v>520</v>
      </c>
      <c r="G256" s="202"/>
      <c r="H256" s="205">
        <v>150</v>
      </c>
      <c r="I256" s="206"/>
      <c r="J256" s="202"/>
      <c r="K256" s="202"/>
      <c r="L256" s="207"/>
      <c r="M256" s="208"/>
      <c r="N256" s="209"/>
      <c r="O256" s="209"/>
      <c r="P256" s="209"/>
      <c r="Q256" s="209"/>
      <c r="R256" s="209"/>
      <c r="S256" s="209"/>
      <c r="T256" s="2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T256" s="211" t="s">
        <v>511</v>
      </c>
      <c r="AU256" s="211" t="s">
        <v>78</v>
      </c>
      <c r="AV256" s="10" t="s">
        <v>85</v>
      </c>
      <c r="AW256" s="10" t="s">
        <v>39</v>
      </c>
      <c r="AX256" s="10" t="s">
        <v>78</v>
      </c>
      <c r="AY256" s="211" t="s">
        <v>122</v>
      </c>
    </row>
    <row r="257" s="11" customFormat="1">
      <c r="A257" s="11"/>
      <c r="B257" s="212"/>
      <c r="C257" s="213"/>
      <c r="D257" s="196" t="s">
        <v>511</v>
      </c>
      <c r="E257" s="214" t="s">
        <v>20</v>
      </c>
      <c r="F257" s="215" t="s">
        <v>521</v>
      </c>
      <c r="G257" s="213"/>
      <c r="H257" s="216">
        <v>300</v>
      </c>
      <c r="I257" s="217"/>
      <c r="J257" s="213"/>
      <c r="K257" s="213"/>
      <c r="L257" s="218"/>
      <c r="M257" s="219"/>
      <c r="N257" s="220"/>
      <c r="O257" s="220"/>
      <c r="P257" s="220"/>
      <c r="Q257" s="220"/>
      <c r="R257" s="220"/>
      <c r="S257" s="220"/>
      <c r="T257" s="22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T257" s="222" t="s">
        <v>511</v>
      </c>
      <c r="AU257" s="222" t="s">
        <v>78</v>
      </c>
      <c r="AV257" s="11" t="s">
        <v>121</v>
      </c>
      <c r="AW257" s="11" t="s">
        <v>39</v>
      </c>
      <c r="AX257" s="11" t="s">
        <v>22</v>
      </c>
      <c r="AY257" s="222" t="s">
        <v>122</v>
      </c>
    </row>
    <row r="258" s="2" customFormat="1" ht="21.75" customHeight="1">
      <c r="A258" s="36"/>
      <c r="B258" s="37"/>
      <c r="C258" s="183" t="s">
        <v>532</v>
      </c>
      <c r="D258" s="183" t="s">
        <v>116</v>
      </c>
      <c r="E258" s="184" t="s">
        <v>533</v>
      </c>
      <c r="F258" s="185" t="s">
        <v>534</v>
      </c>
      <c r="G258" s="186" t="s">
        <v>493</v>
      </c>
      <c r="H258" s="187">
        <v>200</v>
      </c>
      <c r="I258" s="188"/>
      <c r="J258" s="189">
        <f>ROUND(I258*H258,2)</f>
        <v>0</v>
      </c>
      <c r="K258" s="185" t="s">
        <v>120</v>
      </c>
      <c r="L258" s="42"/>
      <c r="M258" s="190" t="s">
        <v>20</v>
      </c>
      <c r="N258" s="191" t="s">
        <v>49</v>
      </c>
      <c r="O258" s="82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4" t="s">
        <v>121</v>
      </c>
      <c r="AT258" s="194" t="s">
        <v>116</v>
      </c>
      <c r="AU258" s="194" t="s">
        <v>78</v>
      </c>
      <c r="AY258" s="15" t="s">
        <v>122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5" t="s">
        <v>22</v>
      </c>
      <c r="BK258" s="195">
        <f>ROUND(I258*H258,2)</f>
        <v>0</v>
      </c>
      <c r="BL258" s="15" t="s">
        <v>121</v>
      </c>
      <c r="BM258" s="194" t="s">
        <v>535</v>
      </c>
    </row>
    <row r="259" s="2" customFormat="1">
      <c r="A259" s="36"/>
      <c r="B259" s="37"/>
      <c r="C259" s="38"/>
      <c r="D259" s="196" t="s">
        <v>124</v>
      </c>
      <c r="E259" s="38"/>
      <c r="F259" s="197" t="s">
        <v>536</v>
      </c>
      <c r="G259" s="38"/>
      <c r="H259" s="38"/>
      <c r="I259" s="198"/>
      <c r="J259" s="38"/>
      <c r="K259" s="38"/>
      <c r="L259" s="42"/>
      <c r="M259" s="223"/>
      <c r="N259" s="224"/>
      <c r="O259" s="225"/>
      <c r="P259" s="225"/>
      <c r="Q259" s="225"/>
      <c r="R259" s="225"/>
      <c r="S259" s="225"/>
      <c r="T259" s="22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124</v>
      </c>
      <c r="AU259" s="15" t="s">
        <v>78</v>
      </c>
    </row>
    <row r="260" s="2" customFormat="1" ht="6.96" customHeight="1">
      <c r="A260" s="36"/>
      <c r="B260" s="57"/>
      <c r="C260" s="58"/>
      <c r="D260" s="58"/>
      <c r="E260" s="58"/>
      <c r="F260" s="58"/>
      <c r="G260" s="58"/>
      <c r="H260" s="58"/>
      <c r="I260" s="58"/>
      <c r="J260" s="58"/>
      <c r="K260" s="58"/>
      <c r="L260" s="42"/>
      <c r="M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</row>
  </sheetData>
  <sheetProtection sheet="1" autoFilter="0" formatColumns="0" formatRows="0" objects="1" scenarios="1" spinCount="100000" saltValue="pvB2gl8dJryU8vjYxD+nEpA7UQHiCUHRf0j2wX2t3xE6E5oJHz/G3ijLmSRnPvpKG0N3Fxg+yTw5iForMSo4Ow==" hashValue="hKP1j0fYEMuQa9g3HnlBer0gGjji9eKSCxxii5Q0t+PO4o70SvQq1M9PpmLKJzJyrlEFqVgchDqEZRUN88f6Lw==" algorithmName="SHA-512" password="CC35"/>
  <autoFilter ref="C84:K2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85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zakázky'!K6</f>
        <v>Údržba vyšší zeleně v obvodu OŘ UNL 2025-2026</v>
      </c>
      <c r="F7" s="140"/>
      <c r="G7" s="140"/>
      <c r="H7" s="140"/>
      <c r="L7" s="18"/>
    </row>
    <row r="8" s="1" customFormat="1" ht="12" customHeight="1">
      <c r="B8" s="18"/>
      <c r="D8" s="140" t="s">
        <v>95</v>
      </c>
      <c r="L8" s="18"/>
    </row>
    <row r="9" s="2" customFormat="1" ht="16.5" customHeight="1">
      <c r="A9" s="36"/>
      <c r="B9" s="42"/>
      <c r="C9" s="36"/>
      <c r="D9" s="36"/>
      <c r="E9" s="141" t="s">
        <v>96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537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19</v>
      </c>
      <c r="E13" s="36"/>
      <c r="F13" s="131" t="s">
        <v>20</v>
      </c>
      <c r="G13" s="36"/>
      <c r="H13" s="36"/>
      <c r="I13" s="140" t="s">
        <v>21</v>
      </c>
      <c r="J13" s="131" t="s">
        <v>20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23</v>
      </c>
      <c r="E14" s="36"/>
      <c r="F14" s="131" t="s">
        <v>24</v>
      </c>
      <c r="G14" s="36"/>
      <c r="H14" s="36"/>
      <c r="I14" s="140" t="s">
        <v>25</v>
      </c>
      <c r="J14" s="144" t="str">
        <f>'Rekapitulace zakázky'!AN8</f>
        <v>17. 2. 2025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29</v>
      </c>
      <c r="E16" s="36"/>
      <c r="F16" s="36"/>
      <c r="G16" s="36"/>
      <c r="H16" s="36"/>
      <c r="I16" s="140" t="s">
        <v>30</v>
      </c>
      <c r="J16" s="131" t="s">
        <v>31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32</v>
      </c>
      <c r="F17" s="36"/>
      <c r="G17" s="36"/>
      <c r="H17" s="36"/>
      <c r="I17" s="140" t="s">
        <v>33</v>
      </c>
      <c r="J17" s="131" t="s">
        <v>34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35</v>
      </c>
      <c r="E19" s="36"/>
      <c r="F19" s="36"/>
      <c r="G19" s="36"/>
      <c r="H19" s="36"/>
      <c r="I19" s="140" t="s">
        <v>30</v>
      </c>
      <c r="J19" s="31" t="str">
        <f>'Rekapitulace zakázky'!AN13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1"/>
      <c r="G20" s="131"/>
      <c r="H20" s="131"/>
      <c r="I20" s="140" t="s">
        <v>33</v>
      </c>
      <c r="J20" s="31" t="str">
        <f>'Rekapitulace zakázky'!AN14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37</v>
      </c>
      <c r="E22" s="36"/>
      <c r="F22" s="36"/>
      <c r="G22" s="36"/>
      <c r="H22" s="36"/>
      <c r="I22" s="140" t="s">
        <v>30</v>
      </c>
      <c r="J22" s="131" t="s">
        <v>20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38</v>
      </c>
      <c r="F23" s="36"/>
      <c r="G23" s="36"/>
      <c r="H23" s="36"/>
      <c r="I23" s="140" t="s">
        <v>33</v>
      </c>
      <c r="J23" s="131" t="s">
        <v>20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40</v>
      </c>
      <c r="E25" s="36"/>
      <c r="F25" s="36"/>
      <c r="G25" s="36"/>
      <c r="H25" s="36"/>
      <c r="I25" s="140" t="s">
        <v>30</v>
      </c>
      <c r="J25" s="131" t="s">
        <v>20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41</v>
      </c>
      <c r="F26" s="36"/>
      <c r="G26" s="36"/>
      <c r="H26" s="36"/>
      <c r="I26" s="140" t="s">
        <v>33</v>
      </c>
      <c r="J26" s="131" t="s">
        <v>20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42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20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44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46</v>
      </c>
      <c r="G34" s="36"/>
      <c r="H34" s="36"/>
      <c r="I34" s="152" t="s">
        <v>45</v>
      </c>
      <c r="J34" s="152" t="s">
        <v>47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48</v>
      </c>
      <c r="E35" s="140" t="s">
        <v>49</v>
      </c>
      <c r="F35" s="154">
        <f>ROUND((SUM(BE85:BE91)),  2)</f>
        <v>0</v>
      </c>
      <c r="G35" s="36"/>
      <c r="H35" s="36"/>
      <c r="I35" s="155">
        <v>0.20999999999999999</v>
      </c>
      <c r="J35" s="154">
        <f>ROUND(((SUM(BE85:BE91))*I35),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50</v>
      </c>
      <c r="F36" s="154">
        <f>ROUND((SUM(BF85:BF91)),  2)</f>
        <v>0</v>
      </c>
      <c r="G36" s="36"/>
      <c r="H36" s="36"/>
      <c r="I36" s="155">
        <v>0.12</v>
      </c>
      <c r="J36" s="154">
        <f>ROUND(((SUM(BF85:BF91))*I36),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51</v>
      </c>
      <c r="F37" s="154">
        <f>ROUND((SUM(BG85:BG91)),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52</v>
      </c>
      <c r="F38" s="154">
        <f>ROUND((SUM(BH85:BH91)),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53</v>
      </c>
      <c r="F39" s="154">
        <f>ROUND((SUM(BI85:BI91)),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54</v>
      </c>
      <c r="E41" s="158"/>
      <c r="F41" s="158"/>
      <c r="G41" s="159" t="s">
        <v>55</v>
      </c>
      <c r="H41" s="160" t="s">
        <v>56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Údržba vyšší zeleně v obvodu OŘ UNL 2025-2026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02 - VRN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23</v>
      </c>
      <c r="D56" s="38"/>
      <c r="E56" s="38"/>
      <c r="F56" s="25" t="str">
        <f>F14</f>
        <v>obvod ST Ústí n.L.</v>
      </c>
      <c r="G56" s="38"/>
      <c r="H56" s="38"/>
      <c r="I56" s="30" t="s">
        <v>25</v>
      </c>
      <c r="J56" s="70" t="str">
        <f>IF(J14="","",J14)</f>
        <v>17. 2. 2025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29</v>
      </c>
      <c r="D58" s="38"/>
      <c r="E58" s="38"/>
      <c r="F58" s="25" t="str">
        <f>E17</f>
        <v>Správa železnic, s.o., OŘ Ústí n.L., ST Ústí n.L.</v>
      </c>
      <c r="G58" s="38"/>
      <c r="H58" s="38"/>
      <c r="I58" s="30" t="s">
        <v>37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35</v>
      </c>
      <c r="D59" s="38"/>
      <c r="E59" s="38"/>
      <c r="F59" s="25" t="str">
        <f>IF(E20="","",E20)</f>
        <v>Vyplň údaj</v>
      </c>
      <c r="G59" s="38"/>
      <c r="H59" s="38"/>
      <c r="I59" s="30" t="s">
        <v>40</v>
      </c>
      <c r="J59" s="34" t="str">
        <f>E26</f>
        <v>Tomáš Šrédl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100</v>
      </c>
      <c r="D61" s="169"/>
      <c r="E61" s="169"/>
      <c r="F61" s="169"/>
      <c r="G61" s="169"/>
      <c r="H61" s="169"/>
      <c r="I61" s="169"/>
      <c r="J61" s="170" t="s">
        <v>101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76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102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103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Údržba vyšší zeleně v obvodu OŘ UNL 2025-2026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95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96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97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02 - VRN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23</v>
      </c>
      <c r="D79" s="38"/>
      <c r="E79" s="38"/>
      <c r="F79" s="25" t="str">
        <f>F14</f>
        <v>obvod ST Ústí n.L.</v>
      </c>
      <c r="G79" s="38"/>
      <c r="H79" s="38"/>
      <c r="I79" s="30" t="s">
        <v>25</v>
      </c>
      <c r="J79" s="70" t="str">
        <f>IF(J14="","",J14)</f>
        <v>17. 2. 2025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E17</f>
        <v>Správa železnic, s.o., OŘ Ústí n.L., ST Ústí n.L.</v>
      </c>
      <c r="G81" s="38"/>
      <c r="H81" s="38"/>
      <c r="I81" s="30" t="s">
        <v>37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35</v>
      </c>
      <c r="D82" s="38"/>
      <c r="E82" s="38"/>
      <c r="F82" s="25" t="str">
        <f>IF(E20="","",E20)</f>
        <v>Vyplň údaj</v>
      </c>
      <c r="G82" s="38"/>
      <c r="H82" s="38"/>
      <c r="I82" s="30" t="s">
        <v>40</v>
      </c>
      <c r="J82" s="34" t="str">
        <f>E26</f>
        <v>Tomáš Šrédl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104</v>
      </c>
      <c r="D84" s="175" t="s">
        <v>63</v>
      </c>
      <c r="E84" s="175" t="s">
        <v>59</v>
      </c>
      <c r="F84" s="175" t="s">
        <v>60</v>
      </c>
      <c r="G84" s="175" t="s">
        <v>105</v>
      </c>
      <c r="H84" s="175" t="s">
        <v>106</v>
      </c>
      <c r="I84" s="175" t="s">
        <v>107</v>
      </c>
      <c r="J84" s="175" t="s">
        <v>101</v>
      </c>
      <c r="K84" s="176" t="s">
        <v>108</v>
      </c>
      <c r="L84" s="177"/>
      <c r="M84" s="90" t="s">
        <v>20</v>
      </c>
      <c r="N84" s="91" t="s">
        <v>48</v>
      </c>
      <c r="O84" s="91" t="s">
        <v>109</v>
      </c>
      <c r="P84" s="91" t="s">
        <v>110</v>
      </c>
      <c r="Q84" s="91" t="s">
        <v>111</v>
      </c>
      <c r="R84" s="91" t="s">
        <v>112</v>
      </c>
      <c r="S84" s="91" t="s">
        <v>113</v>
      </c>
      <c r="T84" s="92" t="s">
        <v>114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115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SUM(P86:P91)</f>
        <v>0</v>
      </c>
      <c r="Q85" s="94"/>
      <c r="R85" s="180">
        <f>SUM(R86:R91)</f>
        <v>0</v>
      </c>
      <c r="S85" s="94"/>
      <c r="T85" s="181">
        <f>SUM(T86:T91)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77</v>
      </c>
      <c r="AU85" s="15" t="s">
        <v>102</v>
      </c>
      <c r="BK85" s="182">
        <f>SUM(BK86:BK91)</f>
        <v>0</v>
      </c>
    </row>
    <row r="86" s="2" customFormat="1" ht="55.5" customHeight="1">
      <c r="A86" s="36"/>
      <c r="B86" s="37"/>
      <c r="C86" s="183" t="s">
        <v>22</v>
      </c>
      <c r="D86" s="183" t="s">
        <v>116</v>
      </c>
      <c r="E86" s="184" t="s">
        <v>538</v>
      </c>
      <c r="F86" s="185" t="s">
        <v>539</v>
      </c>
      <c r="G86" s="186" t="s">
        <v>540</v>
      </c>
      <c r="H86" s="187">
        <v>1</v>
      </c>
      <c r="I86" s="188"/>
      <c r="J86" s="189">
        <f>ROUND(I86*H86,2)</f>
        <v>0</v>
      </c>
      <c r="K86" s="185" t="s">
        <v>120</v>
      </c>
      <c r="L86" s="42"/>
      <c r="M86" s="190" t="s">
        <v>20</v>
      </c>
      <c r="N86" s="191" t="s">
        <v>49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121</v>
      </c>
      <c r="AT86" s="194" t="s">
        <v>116</v>
      </c>
      <c r="AU86" s="194" t="s">
        <v>78</v>
      </c>
      <c r="AY86" s="15" t="s">
        <v>122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22</v>
      </c>
      <c r="BK86" s="195">
        <f>ROUND(I86*H86,2)</f>
        <v>0</v>
      </c>
      <c r="BL86" s="15" t="s">
        <v>121</v>
      </c>
      <c r="BM86" s="194" t="s">
        <v>541</v>
      </c>
    </row>
    <row r="87" s="2" customFormat="1">
      <c r="A87" s="36"/>
      <c r="B87" s="37"/>
      <c r="C87" s="38"/>
      <c r="D87" s="196" t="s">
        <v>124</v>
      </c>
      <c r="E87" s="38"/>
      <c r="F87" s="197" t="s">
        <v>539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124</v>
      </c>
      <c r="AU87" s="15" t="s">
        <v>78</v>
      </c>
    </row>
    <row r="88" s="2" customFormat="1" ht="16.5" customHeight="1">
      <c r="A88" s="36"/>
      <c r="B88" s="37"/>
      <c r="C88" s="183" t="s">
        <v>85</v>
      </c>
      <c r="D88" s="183" t="s">
        <v>116</v>
      </c>
      <c r="E88" s="184" t="s">
        <v>542</v>
      </c>
      <c r="F88" s="185" t="s">
        <v>543</v>
      </c>
      <c r="G88" s="186" t="s">
        <v>540</v>
      </c>
      <c r="H88" s="187">
        <v>1</v>
      </c>
      <c r="I88" s="188"/>
      <c r="J88" s="189">
        <f>ROUND(I88*H88,2)</f>
        <v>0</v>
      </c>
      <c r="K88" s="185" t="s">
        <v>120</v>
      </c>
      <c r="L88" s="42"/>
      <c r="M88" s="190" t="s">
        <v>20</v>
      </c>
      <c r="N88" s="191" t="s">
        <v>49</v>
      </c>
      <c r="O88" s="82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4" t="s">
        <v>121</v>
      </c>
      <c r="AT88" s="194" t="s">
        <v>116</v>
      </c>
      <c r="AU88" s="194" t="s">
        <v>78</v>
      </c>
      <c r="AY88" s="15" t="s">
        <v>122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5" t="s">
        <v>22</v>
      </c>
      <c r="BK88" s="195">
        <f>ROUND(I88*H88,2)</f>
        <v>0</v>
      </c>
      <c r="BL88" s="15" t="s">
        <v>121</v>
      </c>
      <c r="BM88" s="194" t="s">
        <v>544</v>
      </c>
    </row>
    <row r="89" s="2" customFormat="1">
      <c r="A89" s="36"/>
      <c r="B89" s="37"/>
      <c r="C89" s="38"/>
      <c r="D89" s="196" t="s">
        <v>124</v>
      </c>
      <c r="E89" s="38"/>
      <c r="F89" s="197" t="s">
        <v>543</v>
      </c>
      <c r="G89" s="38"/>
      <c r="H89" s="38"/>
      <c r="I89" s="198"/>
      <c r="J89" s="38"/>
      <c r="K89" s="38"/>
      <c r="L89" s="42"/>
      <c r="M89" s="199"/>
      <c r="N89" s="20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124</v>
      </c>
      <c r="AU89" s="15" t="s">
        <v>78</v>
      </c>
    </row>
    <row r="90" s="2" customFormat="1" ht="21.75" customHeight="1">
      <c r="A90" s="36"/>
      <c r="B90" s="37"/>
      <c r="C90" s="183" t="s">
        <v>130</v>
      </c>
      <c r="D90" s="183" t="s">
        <v>116</v>
      </c>
      <c r="E90" s="184" t="s">
        <v>545</v>
      </c>
      <c r="F90" s="185" t="s">
        <v>546</v>
      </c>
      <c r="G90" s="186" t="s">
        <v>540</v>
      </c>
      <c r="H90" s="187">
        <v>1</v>
      </c>
      <c r="I90" s="188"/>
      <c r="J90" s="189">
        <f>ROUND(I90*H90,2)</f>
        <v>0</v>
      </c>
      <c r="K90" s="185" t="s">
        <v>120</v>
      </c>
      <c r="L90" s="42"/>
      <c r="M90" s="190" t="s">
        <v>20</v>
      </c>
      <c r="N90" s="191" t="s">
        <v>49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121</v>
      </c>
      <c r="AT90" s="194" t="s">
        <v>116</v>
      </c>
      <c r="AU90" s="194" t="s">
        <v>78</v>
      </c>
      <c r="AY90" s="15" t="s">
        <v>122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22</v>
      </c>
      <c r="BK90" s="195">
        <f>ROUND(I90*H90,2)</f>
        <v>0</v>
      </c>
      <c r="BL90" s="15" t="s">
        <v>121</v>
      </c>
      <c r="BM90" s="194" t="s">
        <v>547</v>
      </c>
    </row>
    <row r="91" s="2" customFormat="1">
      <c r="A91" s="36"/>
      <c r="B91" s="37"/>
      <c r="C91" s="38"/>
      <c r="D91" s="196" t="s">
        <v>124</v>
      </c>
      <c r="E91" s="38"/>
      <c r="F91" s="197" t="s">
        <v>546</v>
      </c>
      <c r="G91" s="38"/>
      <c r="H91" s="38"/>
      <c r="I91" s="198"/>
      <c r="J91" s="38"/>
      <c r="K91" s="38"/>
      <c r="L91" s="42"/>
      <c r="M91" s="223"/>
      <c r="N91" s="224"/>
      <c r="O91" s="225"/>
      <c r="P91" s="225"/>
      <c r="Q91" s="225"/>
      <c r="R91" s="225"/>
      <c r="S91" s="225"/>
      <c r="T91" s="22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124</v>
      </c>
      <c r="AU91" s="15" t="s">
        <v>78</v>
      </c>
    </row>
    <row r="92" s="2" customFormat="1" ht="6.96" customHeight="1">
      <c r="A92" s="36"/>
      <c r="B92" s="57"/>
      <c r="C92" s="58"/>
      <c r="D92" s="58"/>
      <c r="E92" s="58"/>
      <c r="F92" s="58"/>
      <c r="G92" s="58"/>
      <c r="H92" s="58"/>
      <c r="I92" s="58"/>
      <c r="J92" s="58"/>
      <c r="K92" s="58"/>
      <c r="L92" s="42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sheet="1" autoFilter="0" formatColumns="0" formatRows="0" objects="1" scenarios="1" spinCount="100000" saltValue="+dW16FXc3fQCU28cnrpqWFEN8QNMZYUdO49HSlLYfUS8iNykYVENl7LabyV2UKHZSTl1jUkMYWOBWaUmEyuUcw==" hashValue="u4riuZP5zrW6S7A2CHB1MLVZBGOrkfkrULt4Qbu3uexL4IRhCaJ8S40cLYWyNsbA3EqXehm4Df/6K9ChU06XkQ==" algorithmName="SHA-512" password="CC35"/>
  <autoFilter ref="C84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27" customWidth="1"/>
    <col min="2" max="2" width="1.667969" style="227" customWidth="1"/>
    <col min="3" max="4" width="5" style="227" customWidth="1"/>
    <col min="5" max="5" width="11.66016" style="227" customWidth="1"/>
    <col min="6" max="6" width="9.160156" style="227" customWidth="1"/>
    <col min="7" max="7" width="5" style="227" customWidth="1"/>
    <col min="8" max="8" width="77.83203" style="227" customWidth="1"/>
    <col min="9" max="10" width="20" style="227" customWidth="1"/>
    <col min="11" max="11" width="1.667969" style="227" customWidth="1"/>
  </cols>
  <sheetData>
    <row r="1" s="1" customFormat="1" ht="37.5" customHeight="1"/>
    <row r="2" s="1" customFormat="1" ht="7.5" customHeight="1">
      <c r="B2" s="228"/>
      <c r="C2" s="229"/>
      <c r="D2" s="229"/>
      <c r="E2" s="229"/>
      <c r="F2" s="229"/>
      <c r="G2" s="229"/>
      <c r="H2" s="229"/>
      <c r="I2" s="229"/>
      <c r="J2" s="229"/>
      <c r="K2" s="230"/>
    </row>
    <row r="3" s="12" customFormat="1" ht="45" customHeight="1">
      <c r="B3" s="231"/>
      <c r="C3" s="232" t="s">
        <v>548</v>
      </c>
      <c r="D3" s="232"/>
      <c r="E3" s="232"/>
      <c r="F3" s="232"/>
      <c r="G3" s="232"/>
      <c r="H3" s="232"/>
      <c r="I3" s="232"/>
      <c r="J3" s="232"/>
      <c r="K3" s="233"/>
    </row>
    <row r="4" s="1" customFormat="1" ht="25.5" customHeight="1">
      <c r="B4" s="234"/>
      <c r="C4" s="235" t="s">
        <v>549</v>
      </c>
      <c r="D4" s="235"/>
      <c r="E4" s="235"/>
      <c r="F4" s="235"/>
      <c r="G4" s="235"/>
      <c r="H4" s="235"/>
      <c r="I4" s="235"/>
      <c r="J4" s="235"/>
      <c r="K4" s="236"/>
    </row>
    <row r="5" s="1" customFormat="1" ht="5.25" customHeight="1">
      <c r="B5" s="234"/>
      <c r="C5" s="237"/>
      <c r="D5" s="237"/>
      <c r="E5" s="237"/>
      <c r="F5" s="237"/>
      <c r="G5" s="237"/>
      <c r="H5" s="237"/>
      <c r="I5" s="237"/>
      <c r="J5" s="237"/>
      <c r="K5" s="236"/>
    </row>
    <row r="6" s="1" customFormat="1" ht="15" customHeight="1">
      <c r="B6" s="234"/>
      <c r="C6" s="238" t="s">
        <v>550</v>
      </c>
      <c r="D6" s="238"/>
      <c r="E6" s="238"/>
      <c r="F6" s="238"/>
      <c r="G6" s="238"/>
      <c r="H6" s="238"/>
      <c r="I6" s="238"/>
      <c r="J6" s="238"/>
      <c r="K6" s="236"/>
    </row>
    <row r="7" s="1" customFormat="1" ht="15" customHeight="1">
      <c r="B7" s="239"/>
      <c r="C7" s="238" t="s">
        <v>551</v>
      </c>
      <c r="D7" s="238"/>
      <c r="E7" s="238"/>
      <c r="F7" s="238"/>
      <c r="G7" s="238"/>
      <c r="H7" s="238"/>
      <c r="I7" s="238"/>
      <c r="J7" s="238"/>
      <c r="K7" s="236"/>
    </row>
    <row r="8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="1" customFormat="1" ht="15" customHeight="1">
      <c r="B9" s="239"/>
      <c r="C9" s="238" t="s">
        <v>552</v>
      </c>
      <c r="D9" s="238"/>
      <c r="E9" s="238"/>
      <c r="F9" s="238"/>
      <c r="G9" s="238"/>
      <c r="H9" s="238"/>
      <c r="I9" s="238"/>
      <c r="J9" s="238"/>
      <c r="K9" s="236"/>
    </row>
    <row r="10" s="1" customFormat="1" ht="15" customHeight="1">
      <c r="B10" s="239"/>
      <c r="C10" s="238"/>
      <c r="D10" s="238" t="s">
        <v>553</v>
      </c>
      <c r="E10" s="238"/>
      <c r="F10" s="238"/>
      <c r="G10" s="238"/>
      <c r="H10" s="238"/>
      <c r="I10" s="238"/>
      <c r="J10" s="238"/>
      <c r="K10" s="236"/>
    </row>
    <row r="11" s="1" customFormat="1" ht="15" customHeight="1">
      <c r="B11" s="239"/>
      <c r="C11" s="240"/>
      <c r="D11" s="238" t="s">
        <v>554</v>
      </c>
      <c r="E11" s="238"/>
      <c r="F11" s="238"/>
      <c r="G11" s="238"/>
      <c r="H11" s="238"/>
      <c r="I11" s="238"/>
      <c r="J11" s="238"/>
      <c r="K11" s="236"/>
    </row>
    <row r="12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="1" customFormat="1" ht="15" customHeight="1">
      <c r="B13" s="239"/>
      <c r="C13" s="240"/>
      <c r="D13" s="241" t="s">
        <v>555</v>
      </c>
      <c r="E13" s="238"/>
      <c r="F13" s="238"/>
      <c r="G13" s="238"/>
      <c r="H13" s="238"/>
      <c r="I13" s="238"/>
      <c r="J13" s="238"/>
      <c r="K13" s="236"/>
    </row>
    <row r="14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="1" customFormat="1" ht="15" customHeight="1">
      <c r="B15" s="239"/>
      <c r="C15" s="240"/>
      <c r="D15" s="238" t="s">
        <v>556</v>
      </c>
      <c r="E15" s="238"/>
      <c r="F15" s="238"/>
      <c r="G15" s="238"/>
      <c r="H15" s="238"/>
      <c r="I15" s="238"/>
      <c r="J15" s="238"/>
      <c r="K15" s="236"/>
    </row>
    <row r="16" s="1" customFormat="1" ht="15" customHeight="1">
      <c r="B16" s="239"/>
      <c r="C16" s="240"/>
      <c r="D16" s="238" t="s">
        <v>557</v>
      </c>
      <c r="E16" s="238"/>
      <c r="F16" s="238"/>
      <c r="G16" s="238"/>
      <c r="H16" s="238"/>
      <c r="I16" s="238"/>
      <c r="J16" s="238"/>
      <c r="K16" s="236"/>
    </row>
    <row r="17" s="1" customFormat="1" ht="15" customHeight="1">
      <c r="B17" s="239"/>
      <c r="C17" s="240"/>
      <c r="D17" s="238" t="s">
        <v>558</v>
      </c>
      <c r="E17" s="238"/>
      <c r="F17" s="238"/>
      <c r="G17" s="238"/>
      <c r="H17" s="238"/>
      <c r="I17" s="238"/>
      <c r="J17" s="238"/>
      <c r="K17" s="236"/>
    </row>
    <row r="18" s="1" customFormat="1" ht="15" customHeight="1">
      <c r="B18" s="239"/>
      <c r="C18" s="240"/>
      <c r="D18" s="240"/>
      <c r="E18" s="242" t="s">
        <v>83</v>
      </c>
      <c r="F18" s="238" t="s">
        <v>559</v>
      </c>
      <c r="G18" s="238"/>
      <c r="H18" s="238"/>
      <c r="I18" s="238"/>
      <c r="J18" s="238"/>
      <c r="K18" s="236"/>
    </row>
    <row r="19" s="1" customFormat="1" ht="15" customHeight="1">
      <c r="B19" s="239"/>
      <c r="C19" s="240"/>
      <c r="D19" s="240"/>
      <c r="E19" s="242" t="s">
        <v>560</v>
      </c>
      <c r="F19" s="238" t="s">
        <v>561</v>
      </c>
      <c r="G19" s="238"/>
      <c r="H19" s="238"/>
      <c r="I19" s="238"/>
      <c r="J19" s="238"/>
      <c r="K19" s="236"/>
    </row>
    <row r="20" s="1" customFormat="1" ht="15" customHeight="1">
      <c r="B20" s="239"/>
      <c r="C20" s="240"/>
      <c r="D20" s="240"/>
      <c r="E20" s="242" t="s">
        <v>562</v>
      </c>
      <c r="F20" s="238" t="s">
        <v>563</v>
      </c>
      <c r="G20" s="238"/>
      <c r="H20" s="238"/>
      <c r="I20" s="238"/>
      <c r="J20" s="238"/>
      <c r="K20" s="236"/>
    </row>
    <row r="21" s="1" customFormat="1" ht="15" customHeight="1">
      <c r="B21" s="239"/>
      <c r="C21" s="240"/>
      <c r="D21" s="240"/>
      <c r="E21" s="242" t="s">
        <v>564</v>
      </c>
      <c r="F21" s="238" t="s">
        <v>565</v>
      </c>
      <c r="G21" s="238"/>
      <c r="H21" s="238"/>
      <c r="I21" s="238"/>
      <c r="J21" s="238"/>
      <c r="K21" s="236"/>
    </row>
    <row r="22" s="1" customFormat="1" ht="15" customHeight="1">
      <c r="B22" s="239"/>
      <c r="C22" s="240"/>
      <c r="D22" s="240"/>
      <c r="E22" s="242" t="s">
        <v>566</v>
      </c>
      <c r="F22" s="238" t="s">
        <v>567</v>
      </c>
      <c r="G22" s="238"/>
      <c r="H22" s="238"/>
      <c r="I22" s="238"/>
      <c r="J22" s="238"/>
      <c r="K22" s="236"/>
    </row>
    <row r="23" s="1" customFormat="1" ht="15" customHeight="1">
      <c r="B23" s="239"/>
      <c r="C23" s="240"/>
      <c r="D23" s="240"/>
      <c r="E23" s="242" t="s">
        <v>89</v>
      </c>
      <c r="F23" s="238" t="s">
        <v>568</v>
      </c>
      <c r="G23" s="238"/>
      <c r="H23" s="238"/>
      <c r="I23" s="238"/>
      <c r="J23" s="238"/>
      <c r="K23" s="236"/>
    </row>
    <row r="24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="1" customFormat="1" ht="15" customHeight="1">
      <c r="B25" s="239"/>
      <c r="C25" s="238" t="s">
        <v>569</v>
      </c>
      <c r="D25" s="238"/>
      <c r="E25" s="238"/>
      <c r="F25" s="238"/>
      <c r="G25" s="238"/>
      <c r="H25" s="238"/>
      <c r="I25" s="238"/>
      <c r="J25" s="238"/>
      <c r="K25" s="236"/>
    </row>
    <row r="26" s="1" customFormat="1" ht="15" customHeight="1">
      <c r="B26" s="239"/>
      <c r="C26" s="238" t="s">
        <v>570</v>
      </c>
      <c r="D26" s="238"/>
      <c r="E26" s="238"/>
      <c r="F26" s="238"/>
      <c r="G26" s="238"/>
      <c r="H26" s="238"/>
      <c r="I26" s="238"/>
      <c r="J26" s="238"/>
      <c r="K26" s="236"/>
    </row>
    <row r="27" s="1" customFormat="1" ht="15" customHeight="1">
      <c r="B27" s="239"/>
      <c r="C27" s="238"/>
      <c r="D27" s="238" t="s">
        <v>571</v>
      </c>
      <c r="E27" s="238"/>
      <c r="F27" s="238"/>
      <c r="G27" s="238"/>
      <c r="H27" s="238"/>
      <c r="I27" s="238"/>
      <c r="J27" s="238"/>
      <c r="K27" s="236"/>
    </row>
    <row r="28" s="1" customFormat="1" ht="15" customHeight="1">
      <c r="B28" s="239"/>
      <c r="C28" s="240"/>
      <c r="D28" s="238" t="s">
        <v>572</v>
      </c>
      <c r="E28" s="238"/>
      <c r="F28" s="238"/>
      <c r="G28" s="238"/>
      <c r="H28" s="238"/>
      <c r="I28" s="238"/>
      <c r="J28" s="238"/>
      <c r="K28" s="236"/>
    </row>
    <row r="29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="1" customFormat="1" ht="15" customHeight="1">
      <c r="B30" s="239"/>
      <c r="C30" s="240"/>
      <c r="D30" s="238" t="s">
        <v>573</v>
      </c>
      <c r="E30" s="238"/>
      <c r="F30" s="238"/>
      <c r="G30" s="238"/>
      <c r="H30" s="238"/>
      <c r="I30" s="238"/>
      <c r="J30" s="238"/>
      <c r="K30" s="236"/>
    </row>
    <row r="31" s="1" customFormat="1" ht="15" customHeight="1">
      <c r="B31" s="239"/>
      <c r="C31" s="240"/>
      <c r="D31" s="238" t="s">
        <v>574</v>
      </c>
      <c r="E31" s="238"/>
      <c r="F31" s="238"/>
      <c r="G31" s="238"/>
      <c r="H31" s="238"/>
      <c r="I31" s="238"/>
      <c r="J31" s="238"/>
      <c r="K31" s="236"/>
    </row>
    <row r="32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="1" customFormat="1" ht="15" customHeight="1">
      <c r="B33" s="239"/>
      <c r="C33" s="240"/>
      <c r="D33" s="238" t="s">
        <v>575</v>
      </c>
      <c r="E33" s="238"/>
      <c r="F33" s="238"/>
      <c r="G33" s="238"/>
      <c r="H33" s="238"/>
      <c r="I33" s="238"/>
      <c r="J33" s="238"/>
      <c r="K33" s="236"/>
    </row>
    <row r="34" s="1" customFormat="1" ht="15" customHeight="1">
      <c r="B34" s="239"/>
      <c r="C34" s="240"/>
      <c r="D34" s="238" t="s">
        <v>576</v>
      </c>
      <c r="E34" s="238"/>
      <c r="F34" s="238"/>
      <c r="G34" s="238"/>
      <c r="H34" s="238"/>
      <c r="I34" s="238"/>
      <c r="J34" s="238"/>
      <c r="K34" s="236"/>
    </row>
    <row r="35" s="1" customFormat="1" ht="15" customHeight="1">
      <c r="B35" s="239"/>
      <c r="C35" s="240"/>
      <c r="D35" s="238" t="s">
        <v>577</v>
      </c>
      <c r="E35" s="238"/>
      <c r="F35" s="238"/>
      <c r="G35" s="238"/>
      <c r="H35" s="238"/>
      <c r="I35" s="238"/>
      <c r="J35" s="238"/>
      <c r="K35" s="236"/>
    </row>
    <row r="36" s="1" customFormat="1" ht="15" customHeight="1">
      <c r="B36" s="239"/>
      <c r="C36" s="240"/>
      <c r="D36" s="238"/>
      <c r="E36" s="241" t="s">
        <v>104</v>
      </c>
      <c r="F36" s="238"/>
      <c r="G36" s="238" t="s">
        <v>578</v>
      </c>
      <c r="H36" s="238"/>
      <c r="I36" s="238"/>
      <c r="J36" s="238"/>
      <c r="K36" s="236"/>
    </row>
    <row r="37" s="1" customFormat="1" ht="30.75" customHeight="1">
      <c r="B37" s="239"/>
      <c r="C37" s="240"/>
      <c r="D37" s="238"/>
      <c r="E37" s="241" t="s">
        <v>579</v>
      </c>
      <c r="F37" s="238"/>
      <c r="G37" s="238" t="s">
        <v>580</v>
      </c>
      <c r="H37" s="238"/>
      <c r="I37" s="238"/>
      <c r="J37" s="238"/>
      <c r="K37" s="236"/>
    </row>
    <row r="38" s="1" customFormat="1" ht="15" customHeight="1">
      <c r="B38" s="239"/>
      <c r="C38" s="240"/>
      <c r="D38" s="238"/>
      <c r="E38" s="241" t="s">
        <v>59</v>
      </c>
      <c r="F38" s="238"/>
      <c r="G38" s="238" t="s">
        <v>581</v>
      </c>
      <c r="H38" s="238"/>
      <c r="I38" s="238"/>
      <c r="J38" s="238"/>
      <c r="K38" s="236"/>
    </row>
    <row r="39" s="1" customFormat="1" ht="15" customHeight="1">
      <c r="B39" s="239"/>
      <c r="C39" s="240"/>
      <c r="D39" s="238"/>
      <c r="E39" s="241" t="s">
        <v>60</v>
      </c>
      <c r="F39" s="238"/>
      <c r="G39" s="238" t="s">
        <v>582</v>
      </c>
      <c r="H39" s="238"/>
      <c r="I39" s="238"/>
      <c r="J39" s="238"/>
      <c r="K39" s="236"/>
    </row>
    <row r="40" s="1" customFormat="1" ht="15" customHeight="1">
      <c r="B40" s="239"/>
      <c r="C40" s="240"/>
      <c r="D40" s="238"/>
      <c r="E40" s="241" t="s">
        <v>105</v>
      </c>
      <c r="F40" s="238"/>
      <c r="G40" s="238" t="s">
        <v>583</v>
      </c>
      <c r="H40" s="238"/>
      <c r="I40" s="238"/>
      <c r="J40" s="238"/>
      <c r="K40" s="236"/>
    </row>
    <row r="41" s="1" customFormat="1" ht="15" customHeight="1">
      <c r="B41" s="239"/>
      <c r="C41" s="240"/>
      <c r="D41" s="238"/>
      <c r="E41" s="241" t="s">
        <v>106</v>
      </c>
      <c r="F41" s="238"/>
      <c r="G41" s="238" t="s">
        <v>584</v>
      </c>
      <c r="H41" s="238"/>
      <c r="I41" s="238"/>
      <c r="J41" s="238"/>
      <c r="K41" s="236"/>
    </row>
    <row r="42" s="1" customFormat="1" ht="15" customHeight="1">
      <c r="B42" s="239"/>
      <c r="C42" s="240"/>
      <c r="D42" s="238"/>
      <c r="E42" s="241" t="s">
        <v>585</v>
      </c>
      <c r="F42" s="238"/>
      <c r="G42" s="238" t="s">
        <v>586</v>
      </c>
      <c r="H42" s="238"/>
      <c r="I42" s="238"/>
      <c r="J42" s="238"/>
      <c r="K42" s="236"/>
    </row>
    <row r="43" s="1" customFormat="1" ht="15" customHeight="1">
      <c r="B43" s="239"/>
      <c r="C43" s="240"/>
      <c r="D43" s="238"/>
      <c r="E43" s="241"/>
      <c r="F43" s="238"/>
      <c r="G43" s="238" t="s">
        <v>587</v>
      </c>
      <c r="H43" s="238"/>
      <c r="I43" s="238"/>
      <c r="J43" s="238"/>
      <c r="K43" s="236"/>
    </row>
    <row r="44" s="1" customFormat="1" ht="15" customHeight="1">
      <c r="B44" s="239"/>
      <c r="C44" s="240"/>
      <c r="D44" s="238"/>
      <c r="E44" s="241" t="s">
        <v>588</v>
      </c>
      <c r="F44" s="238"/>
      <c r="G44" s="238" t="s">
        <v>589</v>
      </c>
      <c r="H44" s="238"/>
      <c r="I44" s="238"/>
      <c r="J44" s="238"/>
      <c r="K44" s="236"/>
    </row>
    <row r="45" s="1" customFormat="1" ht="15" customHeight="1">
      <c r="B45" s="239"/>
      <c r="C45" s="240"/>
      <c r="D45" s="238"/>
      <c r="E45" s="241" t="s">
        <v>108</v>
      </c>
      <c r="F45" s="238"/>
      <c r="G45" s="238" t="s">
        <v>590</v>
      </c>
      <c r="H45" s="238"/>
      <c r="I45" s="238"/>
      <c r="J45" s="238"/>
      <c r="K45" s="236"/>
    </row>
    <row r="46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="1" customFormat="1" ht="15" customHeight="1">
      <c r="B47" s="239"/>
      <c r="C47" s="240"/>
      <c r="D47" s="238" t="s">
        <v>591</v>
      </c>
      <c r="E47" s="238"/>
      <c r="F47" s="238"/>
      <c r="G47" s="238"/>
      <c r="H47" s="238"/>
      <c r="I47" s="238"/>
      <c r="J47" s="238"/>
      <c r="K47" s="236"/>
    </row>
    <row r="48" s="1" customFormat="1" ht="15" customHeight="1">
      <c r="B48" s="239"/>
      <c r="C48" s="240"/>
      <c r="D48" s="240"/>
      <c r="E48" s="238" t="s">
        <v>592</v>
      </c>
      <c r="F48" s="238"/>
      <c r="G48" s="238"/>
      <c r="H48" s="238"/>
      <c r="I48" s="238"/>
      <c r="J48" s="238"/>
      <c r="K48" s="236"/>
    </row>
    <row r="49" s="1" customFormat="1" ht="15" customHeight="1">
      <c r="B49" s="239"/>
      <c r="C49" s="240"/>
      <c r="D49" s="240"/>
      <c r="E49" s="238" t="s">
        <v>593</v>
      </c>
      <c r="F49" s="238"/>
      <c r="G49" s="238"/>
      <c r="H49" s="238"/>
      <c r="I49" s="238"/>
      <c r="J49" s="238"/>
      <c r="K49" s="236"/>
    </row>
    <row r="50" s="1" customFormat="1" ht="15" customHeight="1">
      <c r="B50" s="239"/>
      <c r="C50" s="240"/>
      <c r="D50" s="240"/>
      <c r="E50" s="238" t="s">
        <v>594</v>
      </c>
      <c r="F50" s="238"/>
      <c r="G50" s="238"/>
      <c r="H50" s="238"/>
      <c r="I50" s="238"/>
      <c r="J50" s="238"/>
      <c r="K50" s="236"/>
    </row>
    <row r="51" s="1" customFormat="1" ht="15" customHeight="1">
      <c r="B51" s="239"/>
      <c r="C51" s="240"/>
      <c r="D51" s="238" t="s">
        <v>595</v>
      </c>
      <c r="E51" s="238"/>
      <c r="F51" s="238"/>
      <c r="G51" s="238"/>
      <c r="H51" s="238"/>
      <c r="I51" s="238"/>
      <c r="J51" s="238"/>
      <c r="K51" s="236"/>
    </row>
    <row r="52" s="1" customFormat="1" ht="25.5" customHeight="1">
      <c r="B52" s="234"/>
      <c r="C52" s="235" t="s">
        <v>596</v>
      </c>
      <c r="D52" s="235"/>
      <c r="E52" s="235"/>
      <c r="F52" s="235"/>
      <c r="G52" s="235"/>
      <c r="H52" s="235"/>
      <c r="I52" s="235"/>
      <c r="J52" s="235"/>
      <c r="K52" s="236"/>
    </row>
    <row r="53" s="1" customFormat="1" ht="5.25" customHeight="1">
      <c r="B53" s="234"/>
      <c r="C53" s="237"/>
      <c r="D53" s="237"/>
      <c r="E53" s="237"/>
      <c r="F53" s="237"/>
      <c r="G53" s="237"/>
      <c r="H53" s="237"/>
      <c r="I53" s="237"/>
      <c r="J53" s="237"/>
      <c r="K53" s="236"/>
    </row>
    <row r="54" s="1" customFormat="1" ht="15" customHeight="1">
      <c r="B54" s="234"/>
      <c r="C54" s="238" t="s">
        <v>597</v>
      </c>
      <c r="D54" s="238"/>
      <c r="E54" s="238"/>
      <c r="F54" s="238"/>
      <c r="G54" s="238"/>
      <c r="H54" s="238"/>
      <c r="I54" s="238"/>
      <c r="J54" s="238"/>
      <c r="K54" s="236"/>
    </row>
    <row r="55" s="1" customFormat="1" ht="15" customHeight="1">
      <c r="B55" s="234"/>
      <c r="C55" s="238" t="s">
        <v>598</v>
      </c>
      <c r="D55" s="238"/>
      <c r="E55" s="238"/>
      <c r="F55" s="238"/>
      <c r="G55" s="238"/>
      <c r="H55" s="238"/>
      <c r="I55" s="238"/>
      <c r="J55" s="238"/>
      <c r="K55" s="236"/>
    </row>
    <row r="56" s="1" customFormat="1" ht="12.75" customHeight="1">
      <c r="B56" s="234"/>
      <c r="C56" s="238"/>
      <c r="D56" s="238"/>
      <c r="E56" s="238"/>
      <c r="F56" s="238"/>
      <c r="G56" s="238"/>
      <c r="H56" s="238"/>
      <c r="I56" s="238"/>
      <c r="J56" s="238"/>
      <c r="K56" s="236"/>
    </row>
    <row r="57" s="1" customFormat="1" ht="15" customHeight="1">
      <c r="B57" s="234"/>
      <c r="C57" s="238" t="s">
        <v>599</v>
      </c>
      <c r="D57" s="238"/>
      <c r="E57" s="238"/>
      <c r="F57" s="238"/>
      <c r="G57" s="238"/>
      <c r="H57" s="238"/>
      <c r="I57" s="238"/>
      <c r="J57" s="238"/>
      <c r="K57" s="236"/>
    </row>
    <row r="58" s="1" customFormat="1" ht="15" customHeight="1">
      <c r="B58" s="234"/>
      <c r="C58" s="240"/>
      <c r="D58" s="238" t="s">
        <v>600</v>
      </c>
      <c r="E58" s="238"/>
      <c r="F58" s="238"/>
      <c r="G58" s="238"/>
      <c r="H58" s="238"/>
      <c r="I58" s="238"/>
      <c r="J58" s="238"/>
      <c r="K58" s="236"/>
    </row>
    <row r="59" s="1" customFormat="1" ht="15" customHeight="1">
      <c r="B59" s="234"/>
      <c r="C59" s="240"/>
      <c r="D59" s="238" t="s">
        <v>601</v>
      </c>
      <c r="E59" s="238"/>
      <c r="F59" s="238"/>
      <c r="G59" s="238"/>
      <c r="H59" s="238"/>
      <c r="I59" s="238"/>
      <c r="J59" s="238"/>
      <c r="K59" s="236"/>
    </row>
    <row r="60" s="1" customFormat="1" ht="15" customHeight="1">
      <c r="B60" s="234"/>
      <c r="C60" s="240"/>
      <c r="D60" s="238" t="s">
        <v>602</v>
      </c>
      <c r="E60" s="238"/>
      <c r="F60" s="238"/>
      <c r="G60" s="238"/>
      <c r="H60" s="238"/>
      <c r="I60" s="238"/>
      <c r="J60" s="238"/>
      <c r="K60" s="236"/>
    </row>
    <row r="61" s="1" customFormat="1" ht="15" customHeight="1">
      <c r="B61" s="234"/>
      <c r="C61" s="240"/>
      <c r="D61" s="238" t="s">
        <v>603</v>
      </c>
      <c r="E61" s="238"/>
      <c r="F61" s="238"/>
      <c r="G61" s="238"/>
      <c r="H61" s="238"/>
      <c r="I61" s="238"/>
      <c r="J61" s="238"/>
      <c r="K61" s="236"/>
    </row>
    <row r="62" s="1" customFormat="1" ht="15" customHeight="1">
      <c r="B62" s="234"/>
      <c r="C62" s="240"/>
      <c r="D62" s="243" t="s">
        <v>604</v>
      </c>
      <c r="E62" s="243"/>
      <c r="F62" s="243"/>
      <c r="G62" s="243"/>
      <c r="H62" s="243"/>
      <c r="I62" s="243"/>
      <c r="J62" s="243"/>
      <c r="K62" s="236"/>
    </row>
    <row r="63" s="1" customFormat="1" ht="15" customHeight="1">
      <c r="B63" s="234"/>
      <c r="C63" s="240"/>
      <c r="D63" s="238" t="s">
        <v>605</v>
      </c>
      <c r="E63" s="238"/>
      <c r="F63" s="238"/>
      <c r="G63" s="238"/>
      <c r="H63" s="238"/>
      <c r="I63" s="238"/>
      <c r="J63" s="238"/>
      <c r="K63" s="236"/>
    </row>
    <row r="64" s="1" customFormat="1" ht="12.75" customHeight="1">
      <c r="B64" s="234"/>
      <c r="C64" s="240"/>
      <c r="D64" s="240"/>
      <c r="E64" s="244"/>
      <c r="F64" s="240"/>
      <c r="G64" s="240"/>
      <c r="H64" s="240"/>
      <c r="I64" s="240"/>
      <c r="J64" s="240"/>
      <c r="K64" s="236"/>
    </row>
    <row r="65" s="1" customFormat="1" ht="15" customHeight="1">
      <c r="B65" s="234"/>
      <c r="C65" s="240"/>
      <c r="D65" s="238" t="s">
        <v>606</v>
      </c>
      <c r="E65" s="238"/>
      <c r="F65" s="238"/>
      <c r="G65" s="238"/>
      <c r="H65" s="238"/>
      <c r="I65" s="238"/>
      <c r="J65" s="238"/>
      <c r="K65" s="236"/>
    </row>
    <row r="66" s="1" customFormat="1" ht="15" customHeight="1">
      <c r="B66" s="234"/>
      <c r="C66" s="240"/>
      <c r="D66" s="243" t="s">
        <v>607</v>
      </c>
      <c r="E66" s="243"/>
      <c r="F66" s="243"/>
      <c r="G66" s="243"/>
      <c r="H66" s="243"/>
      <c r="I66" s="243"/>
      <c r="J66" s="243"/>
      <c r="K66" s="236"/>
    </row>
    <row r="67" s="1" customFormat="1" ht="15" customHeight="1">
      <c r="B67" s="234"/>
      <c r="C67" s="240"/>
      <c r="D67" s="238" t="s">
        <v>608</v>
      </c>
      <c r="E67" s="238"/>
      <c r="F67" s="238"/>
      <c r="G67" s="238"/>
      <c r="H67" s="238"/>
      <c r="I67" s="238"/>
      <c r="J67" s="238"/>
      <c r="K67" s="236"/>
    </row>
    <row r="68" s="1" customFormat="1" ht="15" customHeight="1">
      <c r="B68" s="234"/>
      <c r="C68" s="240"/>
      <c r="D68" s="238" t="s">
        <v>609</v>
      </c>
      <c r="E68" s="238"/>
      <c r="F68" s="238"/>
      <c r="G68" s="238"/>
      <c r="H68" s="238"/>
      <c r="I68" s="238"/>
      <c r="J68" s="238"/>
      <c r="K68" s="236"/>
    </row>
    <row r="69" s="1" customFormat="1" ht="15" customHeight="1">
      <c r="B69" s="234"/>
      <c r="C69" s="240"/>
      <c r="D69" s="238" t="s">
        <v>610</v>
      </c>
      <c r="E69" s="238"/>
      <c r="F69" s="238"/>
      <c r="G69" s="238"/>
      <c r="H69" s="238"/>
      <c r="I69" s="238"/>
      <c r="J69" s="238"/>
      <c r="K69" s="236"/>
    </row>
    <row r="70" s="1" customFormat="1" ht="15" customHeight="1">
      <c r="B70" s="234"/>
      <c r="C70" s="240"/>
      <c r="D70" s="238" t="s">
        <v>611</v>
      </c>
      <c r="E70" s="238"/>
      <c r="F70" s="238"/>
      <c r="G70" s="238"/>
      <c r="H70" s="238"/>
      <c r="I70" s="238"/>
      <c r="J70" s="238"/>
      <c r="K70" s="236"/>
    </row>
    <row r="7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="1" customFormat="1" ht="45" customHeight="1">
      <c r="B75" s="253"/>
      <c r="C75" s="254" t="s">
        <v>612</v>
      </c>
      <c r="D75" s="254"/>
      <c r="E75" s="254"/>
      <c r="F75" s="254"/>
      <c r="G75" s="254"/>
      <c r="H75" s="254"/>
      <c r="I75" s="254"/>
      <c r="J75" s="254"/>
      <c r="K75" s="255"/>
    </row>
    <row r="76" s="1" customFormat="1" ht="17.25" customHeight="1">
      <c r="B76" s="253"/>
      <c r="C76" s="256" t="s">
        <v>613</v>
      </c>
      <c r="D76" s="256"/>
      <c r="E76" s="256"/>
      <c r="F76" s="256" t="s">
        <v>614</v>
      </c>
      <c r="G76" s="257"/>
      <c r="H76" s="256" t="s">
        <v>60</v>
      </c>
      <c r="I76" s="256" t="s">
        <v>63</v>
      </c>
      <c r="J76" s="256" t="s">
        <v>615</v>
      </c>
      <c r="K76" s="255"/>
    </row>
    <row r="77" s="1" customFormat="1" ht="17.25" customHeight="1">
      <c r="B77" s="253"/>
      <c r="C77" s="258" t="s">
        <v>616</v>
      </c>
      <c r="D77" s="258"/>
      <c r="E77" s="258"/>
      <c r="F77" s="259" t="s">
        <v>617</v>
      </c>
      <c r="G77" s="260"/>
      <c r="H77" s="258"/>
      <c r="I77" s="258"/>
      <c r="J77" s="258" t="s">
        <v>618</v>
      </c>
      <c r="K77" s="255"/>
    </row>
    <row r="78" s="1" customFormat="1" ht="5.25" customHeight="1">
      <c r="B78" s="253"/>
      <c r="C78" s="261"/>
      <c r="D78" s="261"/>
      <c r="E78" s="261"/>
      <c r="F78" s="261"/>
      <c r="G78" s="262"/>
      <c r="H78" s="261"/>
      <c r="I78" s="261"/>
      <c r="J78" s="261"/>
      <c r="K78" s="255"/>
    </row>
    <row r="79" s="1" customFormat="1" ht="15" customHeight="1">
      <c r="B79" s="253"/>
      <c r="C79" s="241" t="s">
        <v>59</v>
      </c>
      <c r="D79" s="263"/>
      <c r="E79" s="263"/>
      <c r="F79" s="264" t="s">
        <v>619</v>
      </c>
      <c r="G79" s="265"/>
      <c r="H79" s="241" t="s">
        <v>620</v>
      </c>
      <c r="I79" s="241" t="s">
        <v>621</v>
      </c>
      <c r="J79" s="241">
        <v>20</v>
      </c>
      <c r="K79" s="255"/>
    </row>
    <row r="80" s="1" customFormat="1" ht="15" customHeight="1">
      <c r="B80" s="253"/>
      <c r="C80" s="241" t="s">
        <v>622</v>
      </c>
      <c r="D80" s="241"/>
      <c r="E80" s="241"/>
      <c r="F80" s="264" t="s">
        <v>619</v>
      </c>
      <c r="G80" s="265"/>
      <c r="H80" s="241" t="s">
        <v>623</v>
      </c>
      <c r="I80" s="241" t="s">
        <v>621</v>
      </c>
      <c r="J80" s="241">
        <v>120</v>
      </c>
      <c r="K80" s="255"/>
    </row>
    <row r="81" s="1" customFormat="1" ht="15" customHeight="1">
      <c r="B81" s="266"/>
      <c r="C81" s="241" t="s">
        <v>624</v>
      </c>
      <c r="D81" s="241"/>
      <c r="E81" s="241"/>
      <c r="F81" s="264" t="s">
        <v>625</v>
      </c>
      <c r="G81" s="265"/>
      <c r="H81" s="241" t="s">
        <v>626</v>
      </c>
      <c r="I81" s="241" t="s">
        <v>621</v>
      </c>
      <c r="J81" s="241">
        <v>50</v>
      </c>
      <c r="K81" s="255"/>
    </row>
    <row r="82" s="1" customFormat="1" ht="15" customHeight="1">
      <c r="B82" s="266"/>
      <c r="C82" s="241" t="s">
        <v>627</v>
      </c>
      <c r="D82" s="241"/>
      <c r="E82" s="241"/>
      <c r="F82" s="264" t="s">
        <v>619</v>
      </c>
      <c r="G82" s="265"/>
      <c r="H82" s="241" t="s">
        <v>628</v>
      </c>
      <c r="I82" s="241" t="s">
        <v>629</v>
      </c>
      <c r="J82" s="241"/>
      <c r="K82" s="255"/>
    </row>
    <row r="83" s="1" customFormat="1" ht="15" customHeight="1">
      <c r="B83" s="266"/>
      <c r="C83" s="267" t="s">
        <v>630</v>
      </c>
      <c r="D83" s="267"/>
      <c r="E83" s="267"/>
      <c r="F83" s="268" t="s">
        <v>625</v>
      </c>
      <c r="G83" s="267"/>
      <c r="H83" s="267" t="s">
        <v>631</v>
      </c>
      <c r="I83" s="267" t="s">
        <v>621</v>
      </c>
      <c r="J83" s="267">
        <v>15</v>
      </c>
      <c r="K83" s="255"/>
    </row>
    <row r="84" s="1" customFormat="1" ht="15" customHeight="1">
      <c r="B84" s="266"/>
      <c r="C84" s="267" t="s">
        <v>632</v>
      </c>
      <c r="D84" s="267"/>
      <c r="E84" s="267"/>
      <c r="F84" s="268" t="s">
        <v>625</v>
      </c>
      <c r="G84" s="267"/>
      <c r="H84" s="267" t="s">
        <v>633</v>
      </c>
      <c r="I84" s="267" t="s">
        <v>621</v>
      </c>
      <c r="J84" s="267">
        <v>15</v>
      </c>
      <c r="K84" s="255"/>
    </row>
    <row r="85" s="1" customFormat="1" ht="15" customHeight="1">
      <c r="B85" s="266"/>
      <c r="C85" s="267" t="s">
        <v>634</v>
      </c>
      <c r="D85" s="267"/>
      <c r="E85" s="267"/>
      <c r="F85" s="268" t="s">
        <v>625</v>
      </c>
      <c r="G85" s="267"/>
      <c r="H85" s="267" t="s">
        <v>635</v>
      </c>
      <c r="I85" s="267" t="s">
        <v>621</v>
      </c>
      <c r="J85" s="267">
        <v>20</v>
      </c>
      <c r="K85" s="255"/>
    </row>
    <row r="86" s="1" customFormat="1" ht="15" customHeight="1">
      <c r="B86" s="266"/>
      <c r="C86" s="267" t="s">
        <v>636</v>
      </c>
      <c r="D86" s="267"/>
      <c r="E86" s="267"/>
      <c r="F86" s="268" t="s">
        <v>625</v>
      </c>
      <c r="G86" s="267"/>
      <c r="H86" s="267" t="s">
        <v>637</v>
      </c>
      <c r="I86" s="267" t="s">
        <v>621</v>
      </c>
      <c r="J86" s="267">
        <v>20</v>
      </c>
      <c r="K86" s="255"/>
    </row>
    <row r="87" s="1" customFormat="1" ht="15" customHeight="1">
      <c r="B87" s="266"/>
      <c r="C87" s="241" t="s">
        <v>638</v>
      </c>
      <c r="D87" s="241"/>
      <c r="E87" s="241"/>
      <c r="F87" s="264" t="s">
        <v>625</v>
      </c>
      <c r="G87" s="265"/>
      <c r="H87" s="241" t="s">
        <v>639</v>
      </c>
      <c r="I87" s="241" t="s">
        <v>621</v>
      </c>
      <c r="J87" s="241">
        <v>50</v>
      </c>
      <c r="K87" s="255"/>
    </row>
    <row r="88" s="1" customFormat="1" ht="15" customHeight="1">
      <c r="B88" s="266"/>
      <c r="C88" s="241" t="s">
        <v>640</v>
      </c>
      <c r="D88" s="241"/>
      <c r="E88" s="241"/>
      <c r="F88" s="264" t="s">
        <v>625</v>
      </c>
      <c r="G88" s="265"/>
      <c r="H88" s="241" t="s">
        <v>641</v>
      </c>
      <c r="I88" s="241" t="s">
        <v>621</v>
      </c>
      <c r="J88" s="241">
        <v>20</v>
      </c>
      <c r="K88" s="255"/>
    </row>
    <row r="89" s="1" customFormat="1" ht="15" customHeight="1">
      <c r="B89" s="266"/>
      <c r="C89" s="241" t="s">
        <v>642</v>
      </c>
      <c r="D89" s="241"/>
      <c r="E89" s="241"/>
      <c r="F89" s="264" t="s">
        <v>625</v>
      </c>
      <c r="G89" s="265"/>
      <c r="H89" s="241" t="s">
        <v>643</v>
      </c>
      <c r="I89" s="241" t="s">
        <v>621</v>
      </c>
      <c r="J89" s="241">
        <v>20</v>
      </c>
      <c r="K89" s="255"/>
    </row>
    <row r="90" s="1" customFormat="1" ht="15" customHeight="1">
      <c r="B90" s="266"/>
      <c r="C90" s="241" t="s">
        <v>644</v>
      </c>
      <c r="D90" s="241"/>
      <c r="E90" s="241"/>
      <c r="F90" s="264" t="s">
        <v>625</v>
      </c>
      <c r="G90" s="265"/>
      <c r="H90" s="241" t="s">
        <v>645</v>
      </c>
      <c r="I90" s="241" t="s">
        <v>621</v>
      </c>
      <c r="J90" s="241">
        <v>50</v>
      </c>
      <c r="K90" s="255"/>
    </row>
    <row r="91" s="1" customFormat="1" ht="15" customHeight="1">
      <c r="B91" s="266"/>
      <c r="C91" s="241" t="s">
        <v>646</v>
      </c>
      <c r="D91" s="241"/>
      <c r="E91" s="241"/>
      <c r="F91" s="264" t="s">
        <v>625</v>
      </c>
      <c r="G91" s="265"/>
      <c r="H91" s="241" t="s">
        <v>646</v>
      </c>
      <c r="I91" s="241" t="s">
        <v>621</v>
      </c>
      <c r="J91" s="241">
        <v>50</v>
      </c>
      <c r="K91" s="255"/>
    </row>
    <row r="92" s="1" customFormat="1" ht="15" customHeight="1">
      <c r="B92" s="266"/>
      <c r="C92" s="241" t="s">
        <v>647</v>
      </c>
      <c r="D92" s="241"/>
      <c r="E92" s="241"/>
      <c r="F92" s="264" t="s">
        <v>625</v>
      </c>
      <c r="G92" s="265"/>
      <c r="H92" s="241" t="s">
        <v>648</v>
      </c>
      <c r="I92" s="241" t="s">
        <v>621</v>
      </c>
      <c r="J92" s="241">
        <v>255</v>
      </c>
      <c r="K92" s="255"/>
    </row>
    <row r="93" s="1" customFormat="1" ht="15" customHeight="1">
      <c r="B93" s="266"/>
      <c r="C93" s="241" t="s">
        <v>649</v>
      </c>
      <c r="D93" s="241"/>
      <c r="E93" s="241"/>
      <c r="F93" s="264" t="s">
        <v>619</v>
      </c>
      <c r="G93" s="265"/>
      <c r="H93" s="241" t="s">
        <v>650</v>
      </c>
      <c r="I93" s="241" t="s">
        <v>651</v>
      </c>
      <c r="J93" s="241"/>
      <c r="K93" s="255"/>
    </row>
    <row r="94" s="1" customFormat="1" ht="15" customHeight="1">
      <c r="B94" s="266"/>
      <c r="C94" s="241" t="s">
        <v>652</v>
      </c>
      <c r="D94" s="241"/>
      <c r="E94" s="241"/>
      <c r="F94" s="264" t="s">
        <v>619</v>
      </c>
      <c r="G94" s="265"/>
      <c r="H94" s="241" t="s">
        <v>653</v>
      </c>
      <c r="I94" s="241" t="s">
        <v>654</v>
      </c>
      <c r="J94" s="241"/>
      <c r="K94" s="255"/>
    </row>
    <row r="95" s="1" customFormat="1" ht="15" customHeight="1">
      <c r="B95" s="266"/>
      <c r="C95" s="241" t="s">
        <v>655</v>
      </c>
      <c r="D95" s="241"/>
      <c r="E95" s="241"/>
      <c r="F95" s="264" t="s">
        <v>619</v>
      </c>
      <c r="G95" s="265"/>
      <c r="H95" s="241" t="s">
        <v>655</v>
      </c>
      <c r="I95" s="241" t="s">
        <v>654</v>
      </c>
      <c r="J95" s="241"/>
      <c r="K95" s="255"/>
    </row>
    <row r="96" s="1" customFormat="1" ht="15" customHeight="1">
      <c r="B96" s="266"/>
      <c r="C96" s="241" t="s">
        <v>44</v>
      </c>
      <c r="D96" s="241"/>
      <c r="E96" s="241"/>
      <c r="F96" s="264" t="s">
        <v>619</v>
      </c>
      <c r="G96" s="265"/>
      <c r="H96" s="241" t="s">
        <v>656</v>
      </c>
      <c r="I96" s="241" t="s">
        <v>654</v>
      </c>
      <c r="J96" s="241"/>
      <c r="K96" s="255"/>
    </row>
    <row r="97" s="1" customFormat="1" ht="15" customHeight="1">
      <c r="B97" s="266"/>
      <c r="C97" s="241" t="s">
        <v>54</v>
      </c>
      <c r="D97" s="241"/>
      <c r="E97" s="241"/>
      <c r="F97" s="264" t="s">
        <v>619</v>
      </c>
      <c r="G97" s="265"/>
      <c r="H97" s="241" t="s">
        <v>657</v>
      </c>
      <c r="I97" s="241" t="s">
        <v>654</v>
      </c>
      <c r="J97" s="241"/>
      <c r="K97" s="255"/>
    </row>
    <row r="98" s="1" customFormat="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="1" customFormat="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="1" customFormat="1" ht="45" customHeight="1">
      <c r="B102" s="253"/>
      <c r="C102" s="254" t="s">
        <v>658</v>
      </c>
      <c r="D102" s="254"/>
      <c r="E102" s="254"/>
      <c r="F102" s="254"/>
      <c r="G102" s="254"/>
      <c r="H102" s="254"/>
      <c r="I102" s="254"/>
      <c r="J102" s="254"/>
      <c r="K102" s="255"/>
    </row>
    <row r="103" s="1" customFormat="1" ht="17.25" customHeight="1">
      <c r="B103" s="253"/>
      <c r="C103" s="256" t="s">
        <v>613</v>
      </c>
      <c r="D103" s="256"/>
      <c r="E103" s="256"/>
      <c r="F103" s="256" t="s">
        <v>614</v>
      </c>
      <c r="G103" s="257"/>
      <c r="H103" s="256" t="s">
        <v>60</v>
      </c>
      <c r="I103" s="256" t="s">
        <v>63</v>
      </c>
      <c r="J103" s="256" t="s">
        <v>615</v>
      </c>
      <c r="K103" s="255"/>
    </row>
    <row r="104" s="1" customFormat="1" ht="17.25" customHeight="1">
      <c r="B104" s="253"/>
      <c r="C104" s="258" t="s">
        <v>616</v>
      </c>
      <c r="D104" s="258"/>
      <c r="E104" s="258"/>
      <c r="F104" s="259" t="s">
        <v>617</v>
      </c>
      <c r="G104" s="260"/>
      <c r="H104" s="258"/>
      <c r="I104" s="258"/>
      <c r="J104" s="258" t="s">
        <v>618</v>
      </c>
      <c r="K104" s="255"/>
    </row>
    <row r="105" s="1" customFormat="1" ht="5.25" customHeight="1">
      <c r="B105" s="253"/>
      <c r="C105" s="256"/>
      <c r="D105" s="256"/>
      <c r="E105" s="256"/>
      <c r="F105" s="256"/>
      <c r="G105" s="274"/>
      <c r="H105" s="256"/>
      <c r="I105" s="256"/>
      <c r="J105" s="256"/>
      <c r="K105" s="255"/>
    </row>
    <row r="106" s="1" customFormat="1" ht="15" customHeight="1">
      <c r="B106" s="253"/>
      <c r="C106" s="241" t="s">
        <v>59</v>
      </c>
      <c r="D106" s="263"/>
      <c r="E106" s="263"/>
      <c r="F106" s="264" t="s">
        <v>619</v>
      </c>
      <c r="G106" s="241"/>
      <c r="H106" s="241" t="s">
        <v>659</v>
      </c>
      <c r="I106" s="241" t="s">
        <v>621</v>
      </c>
      <c r="J106" s="241">
        <v>20</v>
      </c>
      <c r="K106" s="255"/>
    </row>
    <row r="107" s="1" customFormat="1" ht="15" customHeight="1">
      <c r="B107" s="253"/>
      <c r="C107" s="241" t="s">
        <v>622</v>
      </c>
      <c r="D107" s="241"/>
      <c r="E107" s="241"/>
      <c r="F107" s="264" t="s">
        <v>619</v>
      </c>
      <c r="G107" s="241"/>
      <c r="H107" s="241" t="s">
        <v>659</v>
      </c>
      <c r="I107" s="241" t="s">
        <v>621</v>
      </c>
      <c r="J107" s="241">
        <v>120</v>
      </c>
      <c r="K107" s="255"/>
    </row>
    <row r="108" s="1" customFormat="1" ht="15" customHeight="1">
      <c r="B108" s="266"/>
      <c r="C108" s="241" t="s">
        <v>624</v>
      </c>
      <c r="D108" s="241"/>
      <c r="E108" s="241"/>
      <c r="F108" s="264" t="s">
        <v>625</v>
      </c>
      <c r="G108" s="241"/>
      <c r="H108" s="241" t="s">
        <v>659</v>
      </c>
      <c r="I108" s="241" t="s">
        <v>621</v>
      </c>
      <c r="J108" s="241">
        <v>50</v>
      </c>
      <c r="K108" s="255"/>
    </row>
    <row r="109" s="1" customFormat="1" ht="15" customHeight="1">
      <c r="B109" s="266"/>
      <c r="C109" s="241" t="s">
        <v>627</v>
      </c>
      <c r="D109" s="241"/>
      <c r="E109" s="241"/>
      <c r="F109" s="264" t="s">
        <v>619</v>
      </c>
      <c r="G109" s="241"/>
      <c r="H109" s="241" t="s">
        <v>659</v>
      </c>
      <c r="I109" s="241" t="s">
        <v>629</v>
      </c>
      <c r="J109" s="241"/>
      <c r="K109" s="255"/>
    </row>
    <row r="110" s="1" customFormat="1" ht="15" customHeight="1">
      <c r="B110" s="266"/>
      <c r="C110" s="241" t="s">
        <v>638</v>
      </c>
      <c r="D110" s="241"/>
      <c r="E110" s="241"/>
      <c r="F110" s="264" t="s">
        <v>625</v>
      </c>
      <c r="G110" s="241"/>
      <c r="H110" s="241" t="s">
        <v>659</v>
      </c>
      <c r="I110" s="241" t="s">
        <v>621</v>
      </c>
      <c r="J110" s="241">
        <v>50</v>
      </c>
      <c r="K110" s="255"/>
    </row>
    <row r="111" s="1" customFormat="1" ht="15" customHeight="1">
      <c r="B111" s="266"/>
      <c r="C111" s="241" t="s">
        <v>646</v>
      </c>
      <c r="D111" s="241"/>
      <c r="E111" s="241"/>
      <c r="F111" s="264" t="s">
        <v>625</v>
      </c>
      <c r="G111" s="241"/>
      <c r="H111" s="241" t="s">
        <v>659</v>
      </c>
      <c r="I111" s="241" t="s">
        <v>621</v>
      </c>
      <c r="J111" s="241">
        <v>50</v>
      </c>
      <c r="K111" s="255"/>
    </row>
    <row r="112" s="1" customFormat="1" ht="15" customHeight="1">
      <c r="B112" s="266"/>
      <c r="C112" s="241" t="s">
        <v>644</v>
      </c>
      <c r="D112" s="241"/>
      <c r="E112" s="241"/>
      <c r="F112" s="264" t="s">
        <v>625</v>
      </c>
      <c r="G112" s="241"/>
      <c r="H112" s="241" t="s">
        <v>659</v>
      </c>
      <c r="I112" s="241" t="s">
        <v>621</v>
      </c>
      <c r="J112" s="241">
        <v>50</v>
      </c>
      <c r="K112" s="255"/>
    </row>
    <row r="113" s="1" customFormat="1" ht="15" customHeight="1">
      <c r="B113" s="266"/>
      <c r="C113" s="241" t="s">
        <v>59</v>
      </c>
      <c r="D113" s="241"/>
      <c r="E113" s="241"/>
      <c r="F113" s="264" t="s">
        <v>619</v>
      </c>
      <c r="G113" s="241"/>
      <c r="H113" s="241" t="s">
        <v>660</v>
      </c>
      <c r="I113" s="241" t="s">
        <v>621</v>
      </c>
      <c r="J113" s="241">
        <v>20</v>
      </c>
      <c r="K113" s="255"/>
    </row>
    <row r="114" s="1" customFormat="1" ht="15" customHeight="1">
      <c r="B114" s="266"/>
      <c r="C114" s="241" t="s">
        <v>661</v>
      </c>
      <c r="D114" s="241"/>
      <c r="E114" s="241"/>
      <c r="F114" s="264" t="s">
        <v>619</v>
      </c>
      <c r="G114" s="241"/>
      <c r="H114" s="241" t="s">
        <v>662</v>
      </c>
      <c r="I114" s="241" t="s">
        <v>621</v>
      </c>
      <c r="J114" s="241">
        <v>120</v>
      </c>
      <c r="K114" s="255"/>
    </row>
    <row r="115" s="1" customFormat="1" ht="15" customHeight="1">
      <c r="B115" s="266"/>
      <c r="C115" s="241" t="s">
        <v>44</v>
      </c>
      <c r="D115" s="241"/>
      <c r="E115" s="241"/>
      <c r="F115" s="264" t="s">
        <v>619</v>
      </c>
      <c r="G115" s="241"/>
      <c r="H115" s="241" t="s">
        <v>663</v>
      </c>
      <c r="I115" s="241" t="s">
        <v>654</v>
      </c>
      <c r="J115" s="241"/>
      <c r="K115" s="255"/>
    </row>
    <row r="116" s="1" customFormat="1" ht="15" customHeight="1">
      <c r="B116" s="266"/>
      <c r="C116" s="241" t="s">
        <v>54</v>
      </c>
      <c r="D116" s="241"/>
      <c r="E116" s="241"/>
      <c r="F116" s="264" t="s">
        <v>619</v>
      </c>
      <c r="G116" s="241"/>
      <c r="H116" s="241" t="s">
        <v>664</v>
      </c>
      <c r="I116" s="241" t="s">
        <v>654</v>
      </c>
      <c r="J116" s="241"/>
      <c r="K116" s="255"/>
    </row>
    <row r="117" s="1" customFormat="1" ht="15" customHeight="1">
      <c r="B117" s="266"/>
      <c r="C117" s="241" t="s">
        <v>63</v>
      </c>
      <c r="D117" s="241"/>
      <c r="E117" s="241"/>
      <c r="F117" s="264" t="s">
        <v>619</v>
      </c>
      <c r="G117" s="241"/>
      <c r="H117" s="241" t="s">
        <v>665</v>
      </c>
      <c r="I117" s="241" t="s">
        <v>666</v>
      </c>
      <c r="J117" s="241"/>
      <c r="K117" s="255"/>
    </row>
    <row r="118" s="1" customFormat="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="1" customFormat="1" ht="18.75" customHeight="1">
      <c r="B119" s="276"/>
      <c r="C119" s="277"/>
      <c r="D119" s="277"/>
      <c r="E119" s="277"/>
      <c r="F119" s="278"/>
      <c r="G119" s="277"/>
      <c r="H119" s="277"/>
      <c r="I119" s="277"/>
      <c r="J119" s="277"/>
      <c r="K119" s="276"/>
    </row>
    <row r="120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="1" customFormat="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s="1" customFormat="1" ht="45" customHeight="1">
      <c r="B122" s="282"/>
      <c r="C122" s="232" t="s">
        <v>667</v>
      </c>
      <c r="D122" s="232"/>
      <c r="E122" s="232"/>
      <c r="F122" s="232"/>
      <c r="G122" s="232"/>
      <c r="H122" s="232"/>
      <c r="I122" s="232"/>
      <c r="J122" s="232"/>
      <c r="K122" s="283"/>
    </row>
    <row r="123" s="1" customFormat="1" ht="17.25" customHeight="1">
      <c r="B123" s="284"/>
      <c r="C123" s="256" t="s">
        <v>613</v>
      </c>
      <c r="D123" s="256"/>
      <c r="E123" s="256"/>
      <c r="F123" s="256" t="s">
        <v>614</v>
      </c>
      <c r="G123" s="257"/>
      <c r="H123" s="256" t="s">
        <v>60</v>
      </c>
      <c r="I123" s="256" t="s">
        <v>63</v>
      </c>
      <c r="J123" s="256" t="s">
        <v>615</v>
      </c>
      <c r="K123" s="285"/>
    </row>
    <row r="124" s="1" customFormat="1" ht="17.25" customHeight="1">
      <c r="B124" s="284"/>
      <c r="C124" s="258" t="s">
        <v>616</v>
      </c>
      <c r="D124" s="258"/>
      <c r="E124" s="258"/>
      <c r="F124" s="259" t="s">
        <v>617</v>
      </c>
      <c r="G124" s="260"/>
      <c r="H124" s="258"/>
      <c r="I124" s="258"/>
      <c r="J124" s="258" t="s">
        <v>618</v>
      </c>
      <c r="K124" s="285"/>
    </row>
    <row r="125" s="1" customFormat="1" ht="5.25" customHeight="1">
      <c r="B125" s="286"/>
      <c r="C125" s="261"/>
      <c r="D125" s="261"/>
      <c r="E125" s="261"/>
      <c r="F125" s="261"/>
      <c r="G125" s="287"/>
      <c r="H125" s="261"/>
      <c r="I125" s="261"/>
      <c r="J125" s="261"/>
      <c r="K125" s="288"/>
    </row>
    <row r="126" s="1" customFormat="1" ht="15" customHeight="1">
      <c r="B126" s="286"/>
      <c r="C126" s="241" t="s">
        <v>622</v>
      </c>
      <c r="D126" s="263"/>
      <c r="E126" s="263"/>
      <c r="F126" s="264" t="s">
        <v>619</v>
      </c>
      <c r="G126" s="241"/>
      <c r="H126" s="241" t="s">
        <v>659</v>
      </c>
      <c r="I126" s="241" t="s">
        <v>621</v>
      </c>
      <c r="J126" s="241">
        <v>120</v>
      </c>
      <c r="K126" s="289"/>
    </row>
    <row r="127" s="1" customFormat="1" ht="15" customHeight="1">
      <c r="B127" s="286"/>
      <c r="C127" s="241" t="s">
        <v>668</v>
      </c>
      <c r="D127" s="241"/>
      <c r="E127" s="241"/>
      <c r="F127" s="264" t="s">
        <v>619</v>
      </c>
      <c r="G127" s="241"/>
      <c r="H127" s="241" t="s">
        <v>669</v>
      </c>
      <c r="I127" s="241" t="s">
        <v>621</v>
      </c>
      <c r="J127" s="241" t="s">
        <v>670</v>
      </c>
      <c r="K127" s="289"/>
    </row>
    <row r="128" s="1" customFormat="1" ht="15" customHeight="1">
      <c r="B128" s="286"/>
      <c r="C128" s="241" t="s">
        <v>89</v>
      </c>
      <c r="D128" s="241"/>
      <c r="E128" s="241"/>
      <c r="F128" s="264" t="s">
        <v>619</v>
      </c>
      <c r="G128" s="241"/>
      <c r="H128" s="241" t="s">
        <v>671</v>
      </c>
      <c r="I128" s="241" t="s">
        <v>621</v>
      </c>
      <c r="J128" s="241" t="s">
        <v>670</v>
      </c>
      <c r="K128" s="289"/>
    </row>
    <row r="129" s="1" customFormat="1" ht="15" customHeight="1">
      <c r="B129" s="286"/>
      <c r="C129" s="241" t="s">
        <v>630</v>
      </c>
      <c r="D129" s="241"/>
      <c r="E129" s="241"/>
      <c r="F129" s="264" t="s">
        <v>625</v>
      </c>
      <c r="G129" s="241"/>
      <c r="H129" s="241" t="s">
        <v>631</v>
      </c>
      <c r="I129" s="241" t="s">
        <v>621</v>
      </c>
      <c r="J129" s="241">
        <v>15</v>
      </c>
      <c r="K129" s="289"/>
    </row>
    <row r="130" s="1" customFormat="1" ht="15" customHeight="1">
      <c r="B130" s="286"/>
      <c r="C130" s="267" t="s">
        <v>632</v>
      </c>
      <c r="D130" s="267"/>
      <c r="E130" s="267"/>
      <c r="F130" s="268" t="s">
        <v>625</v>
      </c>
      <c r="G130" s="267"/>
      <c r="H130" s="267" t="s">
        <v>633</v>
      </c>
      <c r="I130" s="267" t="s">
        <v>621</v>
      </c>
      <c r="J130" s="267">
        <v>15</v>
      </c>
      <c r="K130" s="289"/>
    </row>
    <row r="131" s="1" customFormat="1" ht="15" customHeight="1">
      <c r="B131" s="286"/>
      <c r="C131" s="267" t="s">
        <v>634</v>
      </c>
      <c r="D131" s="267"/>
      <c r="E131" s="267"/>
      <c r="F131" s="268" t="s">
        <v>625</v>
      </c>
      <c r="G131" s="267"/>
      <c r="H131" s="267" t="s">
        <v>635</v>
      </c>
      <c r="I131" s="267" t="s">
        <v>621</v>
      </c>
      <c r="J131" s="267">
        <v>20</v>
      </c>
      <c r="K131" s="289"/>
    </row>
    <row r="132" s="1" customFormat="1" ht="15" customHeight="1">
      <c r="B132" s="286"/>
      <c r="C132" s="267" t="s">
        <v>636</v>
      </c>
      <c r="D132" s="267"/>
      <c r="E132" s="267"/>
      <c r="F132" s="268" t="s">
        <v>625</v>
      </c>
      <c r="G132" s="267"/>
      <c r="H132" s="267" t="s">
        <v>637</v>
      </c>
      <c r="I132" s="267" t="s">
        <v>621</v>
      </c>
      <c r="J132" s="267">
        <v>20</v>
      </c>
      <c r="K132" s="289"/>
    </row>
    <row r="133" s="1" customFormat="1" ht="15" customHeight="1">
      <c r="B133" s="286"/>
      <c r="C133" s="241" t="s">
        <v>624</v>
      </c>
      <c r="D133" s="241"/>
      <c r="E133" s="241"/>
      <c r="F133" s="264" t="s">
        <v>625</v>
      </c>
      <c r="G133" s="241"/>
      <c r="H133" s="241" t="s">
        <v>659</v>
      </c>
      <c r="I133" s="241" t="s">
        <v>621</v>
      </c>
      <c r="J133" s="241">
        <v>50</v>
      </c>
      <c r="K133" s="289"/>
    </row>
    <row r="134" s="1" customFormat="1" ht="15" customHeight="1">
      <c r="B134" s="286"/>
      <c r="C134" s="241" t="s">
        <v>638</v>
      </c>
      <c r="D134" s="241"/>
      <c r="E134" s="241"/>
      <c r="F134" s="264" t="s">
        <v>625</v>
      </c>
      <c r="G134" s="241"/>
      <c r="H134" s="241" t="s">
        <v>659</v>
      </c>
      <c r="I134" s="241" t="s">
        <v>621</v>
      </c>
      <c r="J134" s="241">
        <v>50</v>
      </c>
      <c r="K134" s="289"/>
    </row>
    <row r="135" s="1" customFormat="1" ht="15" customHeight="1">
      <c r="B135" s="286"/>
      <c r="C135" s="241" t="s">
        <v>644</v>
      </c>
      <c r="D135" s="241"/>
      <c r="E135" s="241"/>
      <c r="F135" s="264" t="s">
        <v>625</v>
      </c>
      <c r="G135" s="241"/>
      <c r="H135" s="241" t="s">
        <v>659</v>
      </c>
      <c r="I135" s="241" t="s">
        <v>621</v>
      </c>
      <c r="J135" s="241">
        <v>50</v>
      </c>
      <c r="K135" s="289"/>
    </row>
    <row r="136" s="1" customFormat="1" ht="15" customHeight="1">
      <c r="B136" s="286"/>
      <c r="C136" s="241" t="s">
        <v>646</v>
      </c>
      <c r="D136" s="241"/>
      <c r="E136" s="241"/>
      <c r="F136" s="264" t="s">
        <v>625</v>
      </c>
      <c r="G136" s="241"/>
      <c r="H136" s="241" t="s">
        <v>659</v>
      </c>
      <c r="I136" s="241" t="s">
        <v>621</v>
      </c>
      <c r="J136" s="241">
        <v>50</v>
      </c>
      <c r="K136" s="289"/>
    </row>
    <row r="137" s="1" customFormat="1" ht="15" customHeight="1">
      <c r="B137" s="286"/>
      <c r="C137" s="241" t="s">
        <v>647</v>
      </c>
      <c r="D137" s="241"/>
      <c r="E137" s="241"/>
      <c r="F137" s="264" t="s">
        <v>625</v>
      </c>
      <c r="G137" s="241"/>
      <c r="H137" s="241" t="s">
        <v>672</v>
      </c>
      <c r="I137" s="241" t="s">
        <v>621</v>
      </c>
      <c r="J137" s="241">
        <v>255</v>
      </c>
      <c r="K137" s="289"/>
    </row>
    <row r="138" s="1" customFormat="1" ht="15" customHeight="1">
      <c r="B138" s="286"/>
      <c r="C138" s="241" t="s">
        <v>649</v>
      </c>
      <c r="D138" s="241"/>
      <c r="E138" s="241"/>
      <c r="F138" s="264" t="s">
        <v>619</v>
      </c>
      <c r="G138" s="241"/>
      <c r="H138" s="241" t="s">
        <v>673</v>
      </c>
      <c r="I138" s="241" t="s">
        <v>651</v>
      </c>
      <c r="J138" s="241"/>
      <c r="K138" s="289"/>
    </row>
    <row r="139" s="1" customFormat="1" ht="15" customHeight="1">
      <c r="B139" s="286"/>
      <c r="C139" s="241" t="s">
        <v>652</v>
      </c>
      <c r="D139" s="241"/>
      <c r="E139" s="241"/>
      <c r="F139" s="264" t="s">
        <v>619</v>
      </c>
      <c r="G139" s="241"/>
      <c r="H139" s="241" t="s">
        <v>674</v>
      </c>
      <c r="I139" s="241" t="s">
        <v>654</v>
      </c>
      <c r="J139" s="241"/>
      <c r="K139" s="289"/>
    </row>
    <row r="140" s="1" customFormat="1" ht="15" customHeight="1">
      <c r="B140" s="286"/>
      <c r="C140" s="241" t="s">
        <v>655</v>
      </c>
      <c r="D140" s="241"/>
      <c r="E140" s="241"/>
      <c r="F140" s="264" t="s">
        <v>619</v>
      </c>
      <c r="G140" s="241"/>
      <c r="H140" s="241" t="s">
        <v>655</v>
      </c>
      <c r="I140" s="241" t="s">
        <v>654</v>
      </c>
      <c r="J140" s="241"/>
      <c r="K140" s="289"/>
    </row>
    <row r="141" s="1" customFormat="1" ht="15" customHeight="1">
      <c r="B141" s="286"/>
      <c r="C141" s="241" t="s">
        <v>44</v>
      </c>
      <c r="D141" s="241"/>
      <c r="E141" s="241"/>
      <c r="F141" s="264" t="s">
        <v>619</v>
      </c>
      <c r="G141" s="241"/>
      <c r="H141" s="241" t="s">
        <v>675</v>
      </c>
      <c r="I141" s="241" t="s">
        <v>654</v>
      </c>
      <c r="J141" s="241"/>
      <c r="K141" s="289"/>
    </row>
    <row r="142" s="1" customFormat="1" ht="15" customHeight="1">
      <c r="B142" s="286"/>
      <c r="C142" s="241" t="s">
        <v>676</v>
      </c>
      <c r="D142" s="241"/>
      <c r="E142" s="241"/>
      <c r="F142" s="264" t="s">
        <v>619</v>
      </c>
      <c r="G142" s="241"/>
      <c r="H142" s="241" t="s">
        <v>677</v>
      </c>
      <c r="I142" s="241" t="s">
        <v>654</v>
      </c>
      <c r="J142" s="241"/>
      <c r="K142" s="289"/>
    </row>
    <row r="143" s="1" customFormat="1" ht="15" customHeight="1">
      <c r="B143" s="290"/>
      <c r="C143" s="291"/>
      <c r="D143" s="291"/>
      <c r="E143" s="291"/>
      <c r="F143" s="291"/>
      <c r="G143" s="291"/>
      <c r="H143" s="291"/>
      <c r="I143" s="291"/>
      <c r="J143" s="291"/>
      <c r="K143" s="292"/>
    </row>
    <row r="144" s="1" customFormat="1" ht="18.75" customHeight="1">
      <c r="B144" s="277"/>
      <c r="C144" s="277"/>
      <c r="D144" s="277"/>
      <c r="E144" s="277"/>
      <c r="F144" s="278"/>
      <c r="G144" s="277"/>
      <c r="H144" s="277"/>
      <c r="I144" s="277"/>
      <c r="J144" s="277"/>
      <c r="K144" s="277"/>
    </row>
    <row r="145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="1" customFormat="1" ht="45" customHeight="1">
      <c r="B147" s="253"/>
      <c r="C147" s="254" t="s">
        <v>678</v>
      </c>
      <c r="D147" s="254"/>
      <c r="E147" s="254"/>
      <c r="F147" s="254"/>
      <c r="G147" s="254"/>
      <c r="H147" s="254"/>
      <c r="I147" s="254"/>
      <c r="J147" s="254"/>
      <c r="K147" s="255"/>
    </row>
    <row r="148" s="1" customFormat="1" ht="17.25" customHeight="1">
      <c r="B148" s="253"/>
      <c r="C148" s="256" t="s">
        <v>613</v>
      </c>
      <c r="D148" s="256"/>
      <c r="E148" s="256"/>
      <c r="F148" s="256" t="s">
        <v>614</v>
      </c>
      <c r="G148" s="257"/>
      <c r="H148" s="256" t="s">
        <v>60</v>
      </c>
      <c r="I148" s="256" t="s">
        <v>63</v>
      </c>
      <c r="J148" s="256" t="s">
        <v>615</v>
      </c>
      <c r="K148" s="255"/>
    </row>
    <row r="149" s="1" customFormat="1" ht="17.25" customHeight="1">
      <c r="B149" s="253"/>
      <c r="C149" s="258" t="s">
        <v>616</v>
      </c>
      <c r="D149" s="258"/>
      <c r="E149" s="258"/>
      <c r="F149" s="259" t="s">
        <v>617</v>
      </c>
      <c r="G149" s="260"/>
      <c r="H149" s="258"/>
      <c r="I149" s="258"/>
      <c r="J149" s="258" t="s">
        <v>618</v>
      </c>
      <c r="K149" s="255"/>
    </row>
    <row r="150" s="1" customFormat="1" ht="5.25" customHeight="1">
      <c r="B150" s="266"/>
      <c r="C150" s="261"/>
      <c r="D150" s="261"/>
      <c r="E150" s="261"/>
      <c r="F150" s="261"/>
      <c r="G150" s="262"/>
      <c r="H150" s="261"/>
      <c r="I150" s="261"/>
      <c r="J150" s="261"/>
      <c r="K150" s="289"/>
    </row>
    <row r="151" s="1" customFormat="1" ht="15" customHeight="1">
      <c r="B151" s="266"/>
      <c r="C151" s="293" t="s">
        <v>622</v>
      </c>
      <c r="D151" s="241"/>
      <c r="E151" s="241"/>
      <c r="F151" s="294" t="s">
        <v>619</v>
      </c>
      <c r="G151" s="241"/>
      <c r="H151" s="293" t="s">
        <v>659</v>
      </c>
      <c r="I151" s="293" t="s">
        <v>621</v>
      </c>
      <c r="J151" s="293">
        <v>120</v>
      </c>
      <c r="K151" s="289"/>
    </row>
    <row r="152" s="1" customFormat="1" ht="15" customHeight="1">
      <c r="B152" s="266"/>
      <c r="C152" s="293" t="s">
        <v>668</v>
      </c>
      <c r="D152" s="241"/>
      <c r="E152" s="241"/>
      <c r="F152" s="294" t="s">
        <v>619</v>
      </c>
      <c r="G152" s="241"/>
      <c r="H152" s="293" t="s">
        <v>679</v>
      </c>
      <c r="I152" s="293" t="s">
        <v>621</v>
      </c>
      <c r="J152" s="293" t="s">
        <v>670</v>
      </c>
      <c r="K152" s="289"/>
    </row>
    <row r="153" s="1" customFormat="1" ht="15" customHeight="1">
      <c r="B153" s="266"/>
      <c r="C153" s="293" t="s">
        <v>89</v>
      </c>
      <c r="D153" s="241"/>
      <c r="E153" s="241"/>
      <c r="F153" s="294" t="s">
        <v>619</v>
      </c>
      <c r="G153" s="241"/>
      <c r="H153" s="293" t="s">
        <v>680</v>
      </c>
      <c r="I153" s="293" t="s">
        <v>621</v>
      </c>
      <c r="J153" s="293" t="s">
        <v>670</v>
      </c>
      <c r="K153" s="289"/>
    </row>
    <row r="154" s="1" customFormat="1" ht="15" customHeight="1">
      <c r="B154" s="266"/>
      <c r="C154" s="293" t="s">
        <v>624</v>
      </c>
      <c r="D154" s="241"/>
      <c r="E154" s="241"/>
      <c r="F154" s="294" t="s">
        <v>625</v>
      </c>
      <c r="G154" s="241"/>
      <c r="H154" s="293" t="s">
        <v>659</v>
      </c>
      <c r="I154" s="293" t="s">
        <v>621</v>
      </c>
      <c r="J154" s="293">
        <v>50</v>
      </c>
      <c r="K154" s="289"/>
    </row>
    <row r="155" s="1" customFormat="1" ht="15" customHeight="1">
      <c r="B155" s="266"/>
      <c r="C155" s="293" t="s">
        <v>627</v>
      </c>
      <c r="D155" s="241"/>
      <c r="E155" s="241"/>
      <c r="F155" s="294" t="s">
        <v>619</v>
      </c>
      <c r="G155" s="241"/>
      <c r="H155" s="293" t="s">
        <v>659</v>
      </c>
      <c r="I155" s="293" t="s">
        <v>629</v>
      </c>
      <c r="J155" s="293"/>
      <c r="K155" s="289"/>
    </row>
    <row r="156" s="1" customFormat="1" ht="15" customHeight="1">
      <c r="B156" s="266"/>
      <c r="C156" s="293" t="s">
        <v>638</v>
      </c>
      <c r="D156" s="241"/>
      <c r="E156" s="241"/>
      <c r="F156" s="294" t="s">
        <v>625</v>
      </c>
      <c r="G156" s="241"/>
      <c r="H156" s="293" t="s">
        <v>659</v>
      </c>
      <c r="I156" s="293" t="s">
        <v>621</v>
      </c>
      <c r="J156" s="293">
        <v>50</v>
      </c>
      <c r="K156" s="289"/>
    </row>
    <row r="157" s="1" customFormat="1" ht="15" customHeight="1">
      <c r="B157" s="266"/>
      <c r="C157" s="293" t="s">
        <v>646</v>
      </c>
      <c r="D157" s="241"/>
      <c r="E157" s="241"/>
      <c r="F157" s="294" t="s">
        <v>625</v>
      </c>
      <c r="G157" s="241"/>
      <c r="H157" s="293" t="s">
        <v>659</v>
      </c>
      <c r="I157" s="293" t="s">
        <v>621</v>
      </c>
      <c r="J157" s="293">
        <v>50</v>
      </c>
      <c r="K157" s="289"/>
    </row>
    <row r="158" s="1" customFormat="1" ht="15" customHeight="1">
      <c r="B158" s="266"/>
      <c r="C158" s="293" t="s">
        <v>644</v>
      </c>
      <c r="D158" s="241"/>
      <c r="E158" s="241"/>
      <c r="F158" s="294" t="s">
        <v>625</v>
      </c>
      <c r="G158" s="241"/>
      <c r="H158" s="293" t="s">
        <v>659</v>
      </c>
      <c r="I158" s="293" t="s">
        <v>621</v>
      </c>
      <c r="J158" s="293">
        <v>50</v>
      </c>
      <c r="K158" s="289"/>
    </row>
    <row r="159" s="1" customFormat="1" ht="15" customHeight="1">
      <c r="B159" s="266"/>
      <c r="C159" s="293" t="s">
        <v>100</v>
      </c>
      <c r="D159" s="241"/>
      <c r="E159" s="241"/>
      <c r="F159" s="294" t="s">
        <v>619</v>
      </c>
      <c r="G159" s="241"/>
      <c r="H159" s="293" t="s">
        <v>681</v>
      </c>
      <c r="I159" s="293" t="s">
        <v>621</v>
      </c>
      <c r="J159" s="293" t="s">
        <v>682</v>
      </c>
      <c r="K159" s="289"/>
    </row>
    <row r="160" s="1" customFormat="1" ht="15" customHeight="1">
      <c r="B160" s="266"/>
      <c r="C160" s="293" t="s">
        <v>683</v>
      </c>
      <c r="D160" s="241"/>
      <c r="E160" s="241"/>
      <c r="F160" s="294" t="s">
        <v>619</v>
      </c>
      <c r="G160" s="241"/>
      <c r="H160" s="293" t="s">
        <v>684</v>
      </c>
      <c r="I160" s="293" t="s">
        <v>654</v>
      </c>
      <c r="J160" s="293"/>
      <c r="K160" s="289"/>
    </row>
    <row r="161" s="1" customFormat="1" ht="15" customHeight="1">
      <c r="B161" s="295"/>
      <c r="C161" s="296"/>
      <c r="D161" s="296"/>
      <c r="E161" s="296"/>
      <c r="F161" s="296"/>
      <c r="G161" s="296"/>
      <c r="H161" s="296"/>
      <c r="I161" s="296"/>
      <c r="J161" s="296"/>
      <c r="K161" s="297"/>
    </row>
    <row r="162" s="1" customFormat="1" ht="18.75" customHeight="1">
      <c r="B162" s="277"/>
      <c r="C162" s="287"/>
      <c r="D162" s="287"/>
      <c r="E162" s="287"/>
      <c r="F162" s="298"/>
      <c r="G162" s="287"/>
      <c r="H162" s="287"/>
      <c r="I162" s="287"/>
      <c r="J162" s="287"/>
      <c r="K162" s="277"/>
    </row>
    <row r="163" s="1" customFormat="1" ht="18.75" customHeight="1">
      <c r="B163" s="277"/>
      <c r="C163" s="287"/>
      <c r="D163" s="287"/>
      <c r="E163" s="287"/>
      <c r="F163" s="298"/>
      <c r="G163" s="287"/>
      <c r="H163" s="287"/>
      <c r="I163" s="287"/>
      <c r="J163" s="287"/>
      <c r="K163" s="277"/>
    </row>
    <row r="164" s="1" customFormat="1" ht="18.75" customHeight="1">
      <c r="B164" s="277"/>
      <c r="C164" s="287"/>
      <c r="D164" s="287"/>
      <c r="E164" s="287"/>
      <c r="F164" s="298"/>
      <c r="G164" s="287"/>
      <c r="H164" s="287"/>
      <c r="I164" s="287"/>
      <c r="J164" s="287"/>
      <c r="K164" s="277"/>
    </row>
    <row r="165" s="1" customFormat="1" ht="18.75" customHeight="1">
      <c r="B165" s="277"/>
      <c r="C165" s="287"/>
      <c r="D165" s="287"/>
      <c r="E165" s="287"/>
      <c r="F165" s="298"/>
      <c r="G165" s="287"/>
      <c r="H165" s="287"/>
      <c r="I165" s="287"/>
      <c r="J165" s="287"/>
      <c r="K165" s="277"/>
    </row>
    <row r="166" s="1" customFormat="1" ht="18.75" customHeight="1">
      <c r="B166" s="277"/>
      <c r="C166" s="287"/>
      <c r="D166" s="287"/>
      <c r="E166" s="287"/>
      <c r="F166" s="298"/>
      <c r="G166" s="287"/>
      <c r="H166" s="287"/>
      <c r="I166" s="287"/>
      <c r="J166" s="287"/>
      <c r="K166" s="277"/>
    </row>
    <row r="167" s="1" customFormat="1" ht="18.75" customHeight="1">
      <c r="B167" s="277"/>
      <c r="C167" s="287"/>
      <c r="D167" s="287"/>
      <c r="E167" s="287"/>
      <c r="F167" s="298"/>
      <c r="G167" s="287"/>
      <c r="H167" s="287"/>
      <c r="I167" s="287"/>
      <c r="J167" s="287"/>
      <c r="K167" s="277"/>
    </row>
    <row r="168" s="1" customFormat="1" ht="18.75" customHeight="1">
      <c r="B168" s="277"/>
      <c r="C168" s="287"/>
      <c r="D168" s="287"/>
      <c r="E168" s="287"/>
      <c r="F168" s="298"/>
      <c r="G168" s="287"/>
      <c r="H168" s="287"/>
      <c r="I168" s="287"/>
      <c r="J168" s="287"/>
      <c r="K168" s="277"/>
    </row>
    <row r="169" s="1" customFormat="1" ht="18.75" customHeight="1">
      <c r="B169" s="249"/>
      <c r="C169" s="249"/>
      <c r="D169" s="249"/>
      <c r="E169" s="249"/>
      <c r="F169" s="249"/>
      <c r="G169" s="249"/>
      <c r="H169" s="249"/>
      <c r="I169" s="249"/>
      <c r="J169" s="249"/>
      <c r="K169" s="249"/>
    </row>
    <row r="170" s="1" customFormat="1" ht="7.5" customHeight="1">
      <c r="B170" s="228"/>
      <c r="C170" s="229"/>
      <c r="D170" s="229"/>
      <c r="E170" s="229"/>
      <c r="F170" s="229"/>
      <c r="G170" s="229"/>
      <c r="H170" s="229"/>
      <c r="I170" s="229"/>
      <c r="J170" s="229"/>
      <c r="K170" s="230"/>
    </row>
    <row r="171" s="1" customFormat="1" ht="45" customHeight="1">
      <c r="B171" s="231"/>
      <c r="C171" s="232" t="s">
        <v>685</v>
      </c>
      <c r="D171" s="232"/>
      <c r="E171" s="232"/>
      <c r="F171" s="232"/>
      <c r="G171" s="232"/>
      <c r="H171" s="232"/>
      <c r="I171" s="232"/>
      <c r="J171" s="232"/>
      <c r="K171" s="233"/>
    </row>
    <row r="172" s="1" customFormat="1" ht="17.25" customHeight="1">
      <c r="B172" s="231"/>
      <c r="C172" s="256" t="s">
        <v>613</v>
      </c>
      <c r="D172" s="256"/>
      <c r="E172" s="256"/>
      <c r="F172" s="256" t="s">
        <v>614</v>
      </c>
      <c r="G172" s="299"/>
      <c r="H172" s="300" t="s">
        <v>60</v>
      </c>
      <c r="I172" s="300" t="s">
        <v>63</v>
      </c>
      <c r="J172" s="256" t="s">
        <v>615</v>
      </c>
      <c r="K172" s="233"/>
    </row>
    <row r="173" s="1" customFormat="1" ht="17.25" customHeight="1">
      <c r="B173" s="234"/>
      <c r="C173" s="258" t="s">
        <v>616</v>
      </c>
      <c r="D173" s="258"/>
      <c r="E173" s="258"/>
      <c r="F173" s="259" t="s">
        <v>617</v>
      </c>
      <c r="G173" s="301"/>
      <c r="H173" s="302"/>
      <c r="I173" s="302"/>
      <c r="J173" s="258" t="s">
        <v>618</v>
      </c>
      <c r="K173" s="236"/>
    </row>
    <row r="174" s="1" customFormat="1" ht="5.25" customHeight="1">
      <c r="B174" s="266"/>
      <c r="C174" s="261"/>
      <c r="D174" s="261"/>
      <c r="E174" s="261"/>
      <c r="F174" s="261"/>
      <c r="G174" s="262"/>
      <c r="H174" s="261"/>
      <c r="I174" s="261"/>
      <c r="J174" s="261"/>
      <c r="K174" s="289"/>
    </row>
    <row r="175" s="1" customFormat="1" ht="15" customHeight="1">
      <c r="B175" s="266"/>
      <c r="C175" s="241" t="s">
        <v>622</v>
      </c>
      <c r="D175" s="241"/>
      <c r="E175" s="241"/>
      <c r="F175" s="264" t="s">
        <v>619</v>
      </c>
      <c r="G175" s="241"/>
      <c r="H175" s="241" t="s">
        <v>659</v>
      </c>
      <c r="I175" s="241" t="s">
        <v>621</v>
      </c>
      <c r="J175" s="241">
        <v>120</v>
      </c>
      <c r="K175" s="289"/>
    </row>
    <row r="176" s="1" customFormat="1" ht="15" customHeight="1">
      <c r="B176" s="266"/>
      <c r="C176" s="241" t="s">
        <v>668</v>
      </c>
      <c r="D176" s="241"/>
      <c r="E176" s="241"/>
      <c r="F176" s="264" t="s">
        <v>619</v>
      </c>
      <c r="G176" s="241"/>
      <c r="H176" s="241" t="s">
        <v>669</v>
      </c>
      <c r="I176" s="241" t="s">
        <v>621</v>
      </c>
      <c r="J176" s="241" t="s">
        <v>670</v>
      </c>
      <c r="K176" s="289"/>
    </row>
    <row r="177" s="1" customFormat="1" ht="15" customHeight="1">
      <c r="B177" s="266"/>
      <c r="C177" s="241" t="s">
        <v>89</v>
      </c>
      <c r="D177" s="241"/>
      <c r="E177" s="241"/>
      <c r="F177" s="264" t="s">
        <v>619</v>
      </c>
      <c r="G177" s="241"/>
      <c r="H177" s="241" t="s">
        <v>686</v>
      </c>
      <c r="I177" s="241" t="s">
        <v>621</v>
      </c>
      <c r="J177" s="241" t="s">
        <v>670</v>
      </c>
      <c r="K177" s="289"/>
    </row>
    <row r="178" s="1" customFormat="1" ht="15" customHeight="1">
      <c r="B178" s="266"/>
      <c r="C178" s="241" t="s">
        <v>624</v>
      </c>
      <c r="D178" s="241"/>
      <c r="E178" s="241"/>
      <c r="F178" s="264" t="s">
        <v>625</v>
      </c>
      <c r="G178" s="241"/>
      <c r="H178" s="241" t="s">
        <v>686</v>
      </c>
      <c r="I178" s="241" t="s">
        <v>621</v>
      </c>
      <c r="J178" s="241">
        <v>50</v>
      </c>
      <c r="K178" s="289"/>
    </row>
    <row r="179" s="1" customFormat="1" ht="15" customHeight="1">
      <c r="B179" s="266"/>
      <c r="C179" s="241" t="s">
        <v>627</v>
      </c>
      <c r="D179" s="241"/>
      <c r="E179" s="241"/>
      <c r="F179" s="264" t="s">
        <v>619</v>
      </c>
      <c r="G179" s="241"/>
      <c r="H179" s="241" t="s">
        <v>686</v>
      </c>
      <c r="I179" s="241" t="s">
        <v>629</v>
      </c>
      <c r="J179" s="241"/>
      <c r="K179" s="289"/>
    </row>
    <row r="180" s="1" customFormat="1" ht="15" customHeight="1">
      <c r="B180" s="266"/>
      <c r="C180" s="241" t="s">
        <v>638</v>
      </c>
      <c r="D180" s="241"/>
      <c r="E180" s="241"/>
      <c r="F180" s="264" t="s">
        <v>625</v>
      </c>
      <c r="G180" s="241"/>
      <c r="H180" s="241" t="s">
        <v>686</v>
      </c>
      <c r="I180" s="241" t="s">
        <v>621</v>
      </c>
      <c r="J180" s="241">
        <v>50</v>
      </c>
      <c r="K180" s="289"/>
    </row>
    <row r="181" s="1" customFormat="1" ht="15" customHeight="1">
      <c r="B181" s="266"/>
      <c r="C181" s="241" t="s">
        <v>646</v>
      </c>
      <c r="D181" s="241"/>
      <c r="E181" s="241"/>
      <c r="F181" s="264" t="s">
        <v>625</v>
      </c>
      <c r="G181" s="241"/>
      <c r="H181" s="241" t="s">
        <v>686</v>
      </c>
      <c r="I181" s="241" t="s">
        <v>621</v>
      </c>
      <c r="J181" s="241">
        <v>50</v>
      </c>
      <c r="K181" s="289"/>
    </row>
    <row r="182" s="1" customFormat="1" ht="15" customHeight="1">
      <c r="B182" s="266"/>
      <c r="C182" s="241" t="s">
        <v>644</v>
      </c>
      <c r="D182" s="241"/>
      <c r="E182" s="241"/>
      <c r="F182" s="264" t="s">
        <v>625</v>
      </c>
      <c r="G182" s="241"/>
      <c r="H182" s="241" t="s">
        <v>686</v>
      </c>
      <c r="I182" s="241" t="s">
        <v>621</v>
      </c>
      <c r="J182" s="241">
        <v>50</v>
      </c>
      <c r="K182" s="289"/>
    </row>
    <row r="183" s="1" customFormat="1" ht="15" customHeight="1">
      <c r="B183" s="266"/>
      <c r="C183" s="241" t="s">
        <v>104</v>
      </c>
      <c r="D183" s="241"/>
      <c r="E183" s="241"/>
      <c r="F183" s="264" t="s">
        <v>619</v>
      </c>
      <c r="G183" s="241"/>
      <c r="H183" s="241" t="s">
        <v>687</v>
      </c>
      <c r="I183" s="241" t="s">
        <v>688</v>
      </c>
      <c r="J183" s="241"/>
      <c r="K183" s="289"/>
    </row>
    <row r="184" s="1" customFormat="1" ht="15" customHeight="1">
      <c r="B184" s="266"/>
      <c r="C184" s="241" t="s">
        <v>63</v>
      </c>
      <c r="D184" s="241"/>
      <c r="E184" s="241"/>
      <c r="F184" s="264" t="s">
        <v>619</v>
      </c>
      <c r="G184" s="241"/>
      <c r="H184" s="241" t="s">
        <v>689</v>
      </c>
      <c r="I184" s="241" t="s">
        <v>690</v>
      </c>
      <c r="J184" s="241">
        <v>1</v>
      </c>
      <c r="K184" s="289"/>
    </row>
    <row r="185" s="1" customFormat="1" ht="15" customHeight="1">
      <c r="B185" s="266"/>
      <c r="C185" s="241" t="s">
        <v>59</v>
      </c>
      <c r="D185" s="241"/>
      <c r="E185" s="241"/>
      <c r="F185" s="264" t="s">
        <v>619</v>
      </c>
      <c r="G185" s="241"/>
      <c r="H185" s="241" t="s">
        <v>691</v>
      </c>
      <c r="I185" s="241" t="s">
        <v>621</v>
      </c>
      <c r="J185" s="241">
        <v>20</v>
      </c>
      <c r="K185" s="289"/>
    </row>
    <row r="186" s="1" customFormat="1" ht="15" customHeight="1">
      <c r="B186" s="266"/>
      <c r="C186" s="241" t="s">
        <v>60</v>
      </c>
      <c r="D186" s="241"/>
      <c r="E186" s="241"/>
      <c r="F186" s="264" t="s">
        <v>619</v>
      </c>
      <c r="G186" s="241"/>
      <c r="H186" s="241" t="s">
        <v>692</v>
      </c>
      <c r="I186" s="241" t="s">
        <v>621</v>
      </c>
      <c r="J186" s="241">
        <v>255</v>
      </c>
      <c r="K186" s="289"/>
    </row>
    <row r="187" s="1" customFormat="1" ht="15" customHeight="1">
      <c r="B187" s="266"/>
      <c r="C187" s="241" t="s">
        <v>105</v>
      </c>
      <c r="D187" s="241"/>
      <c r="E187" s="241"/>
      <c r="F187" s="264" t="s">
        <v>619</v>
      </c>
      <c r="G187" s="241"/>
      <c r="H187" s="241" t="s">
        <v>583</v>
      </c>
      <c r="I187" s="241" t="s">
        <v>621</v>
      </c>
      <c r="J187" s="241">
        <v>10</v>
      </c>
      <c r="K187" s="289"/>
    </row>
    <row r="188" s="1" customFormat="1" ht="15" customHeight="1">
      <c r="B188" s="266"/>
      <c r="C188" s="241" t="s">
        <v>106</v>
      </c>
      <c r="D188" s="241"/>
      <c r="E188" s="241"/>
      <c r="F188" s="264" t="s">
        <v>619</v>
      </c>
      <c r="G188" s="241"/>
      <c r="H188" s="241" t="s">
        <v>693</v>
      </c>
      <c r="I188" s="241" t="s">
        <v>654</v>
      </c>
      <c r="J188" s="241"/>
      <c r="K188" s="289"/>
    </row>
    <row r="189" s="1" customFormat="1" ht="15" customHeight="1">
      <c r="B189" s="266"/>
      <c r="C189" s="241" t="s">
        <v>694</v>
      </c>
      <c r="D189" s="241"/>
      <c r="E189" s="241"/>
      <c r="F189" s="264" t="s">
        <v>619</v>
      </c>
      <c r="G189" s="241"/>
      <c r="H189" s="241" t="s">
        <v>695</v>
      </c>
      <c r="I189" s="241" t="s">
        <v>654</v>
      </c>
      <c r="J189" s="241"/>
      <c r="K189" s="289"/>
    </row>
    <row r="190" s="1" customFormat="1" ht="15" customHeight="1">
      <c r="B190" s="266"/>
      <c r="C190" s="241" t="s">
        <v>683</v>
      </c>
      <c r="D190" s="241"/>
      <c r="E190" s="241"/>
      <c r="F190" s="264" t="s">
        <v>619</v>
      </c>
      <c r="G190" s="241"/>
      <c r="H190" s="241" t="s">
        <v>696</v>
      </c>
      <c r="I190" s="241" t="s">
        <v>654</v>
      </c>
      <c r="J190" s="241"/>
      <c r="K190" s="289"/>
    </row>
    <row r="191" s="1" customFormat="1" ht="15" customHeight="1">
      <c r="B191" s="266"/>
      <c r="C191" s="241" t="s">
        <v>108</v>
      </c>
      <c r="D191" s="241"/>
      <c r="E191" s="241"/>
      <c r="F191" s="264" t="s">
        <v>625</v>
      </c>
      <c r="G191" s="241"/>
      <c r="H191" s="241" t="s">
        <v>697</v>
      </c>
      <c r="I191" s="241" t="s">
        <v>621</v>
      </c>
      <c r="J191" s="241">
        <v>50</v>
      </c>
      <c r="K191" s="289"/>
    </row>
    <row r="192" s="1" customFormat="1" ht="15" customHeight="1">
      <c r="B192" s="266"/>
      <c r="C192" s="241" t="s">
        <v>698</v>
      </c>
      <c r="D192" s="241"/>
      <c r="E192" s="241"/>
      <c r="F192" s="264" t="s">
        <v>625</v>
      </c>
      <c r="G192" s="241"/>
      <c r="H192" s="241" t="s">
        <v>699</v>
      </c>
      <c r="I192" s="241" t="s">
        <v>700</v>
      </c>
      <c r="J192" s="241"/>
      <c r="K192" s="289"/>
    </row>
    <row r="193" s="1" customFormat="1" ht="15" customHeight="1">
      <c r="B193" s="266"/>
      <c r="C193" s="241" t="s">
        <v>701</v>
      </c>
      <c r="D193" s="241"/>
      <c r="E193" s="241"/>
      <c r="F193" s="264" t="s">
        <v>625</v>
      </c>
      <c r="G193" s="241"/>
      <c r="H193" s="241" t="s">
        <v>702</v>
      </c>
      <c r="I193" s="241" t="s">
        <v>700</v>
      </c>
      <c r="J193" s="241"/>
      <c r="K193" s="289"/>
    </row>
    <row r="194" s="1" customFormat="1" ht="15" customHeight="1">
      <c r="B194" s="266"/>
      <c r="C194" s="241" t="s">
        <v>703</v>
      </c>
      <c r="D194" s="241"/>
      <c r="E194" s="241"/>
      <c r="F194" s="264" t="s">
        <v>625</v>
      </c>
      <c r="G194" s="241"/>
      <c r="H194" s="241" t="s">
        <v>704</v>
      </c>
      <c r="I194" s="241" t="s">
        <v>700</v>
      </c>
      <c r="J194" s="241"/>
      <c r="K194" s="289"/>
    </row>
    <row r="195" s="1" customFormat="1" ht="15" customHeight="1">
      <c r="B195" s="266"/>
      <c r="C195" s="303" t="s">
        <v>705</v>
      </c>
      <c r="D195" s="241"/>
      <c r="E195" s="241"/>
      <c r="F195" s="264" t="s">
        <v>625</v>
      </c>
      <c r="G195" s="241"/>
      <c r="H195" s="241" t="s">
        <v>706</v>
      </c>
      <c r="I195" s="241" t="s">
        <v>707</v>
      </c>
      <c r="J195" s="304" t="s">
        <v>708</v>
      </c>
      <c r="K195" s="289"/>
    </row>
    <row r="196" s="13" customFormat="1" ht="15" customHeight="1">
      <c r="B196" s="305"/>
      <c r="C196" s="306" t="s">
        <v>709</v>
      </c>
      <c r="D196" s="307"/>
      <c r="E196" s="307"/>
      <c r="F196" s="308" t="s">
        <v>625</v>
      </c>
      <c r="G196" s="307"/>
      <c r="H196" s="307" t="s">
        <v>710</v>
      </c>
      <c r="I196" s="307" t="s">
        <v>707</v>
      </c>
      <c r="J196" s="309" t="s">
        <v>708</v>
      </c>
      <c r="K196" s="310"/>
    </row>
    <row r="197" s="1" customFormat="1" ht="15" customHeight="1">
      <c r="B197" s="266"/>
      <c r="C197" s="303" t="s">
        <v>48</v>
      </c>
      <c r="D197" s="241"/>
      <c r="E197" s="241"/>
      <c r="F197" s="264" t="s">
        <v>619</v>
      </c>
      <c r="G197" s="241"/>
      <c r="H197" s="238" t="s">
        <v>711</v>
      </c>
      <c r="I197" s="241" t="s">
        <v>712</v>
      </c>
      <c r="J197" s="241"/>
      <c r="K197" s="289"/>
    </row>
    <row r="198" s="1" customFormat="1" ht="15" customHeight="1">
      <c r="B198" s="266"/>
      <c r="C198" s="303" t="s">
        <v>713</v>
      </c>
      <c r="D198" s="241"/>
      <c r="E198" s="241"/>
      <c r="F198" s="264" t="s">
        <v>619</v>
      </c>
      <c r="G198" s="241"/>
      <c r="H198" s="241" t="s">
        <v>714</v>
      </c>
      <c r="I198" s="241" t="s">
        <v>654</v>
      </c>
      <c r="J198" s="241"/>
      <c r="K198" s="289"/>
    </row>
    <row r="199" s="1" customFormat="1" ht="15" customHeight="1">
      <c r="B199" s="266"/>
      <c r="C199" s="303" t="s">
        <v>715</v>
      </c>
      <c r="D199" s="241"/>
      <c r="E199" s="241"/>
      <c r="F199" s="264" t="s">
        <v>619</v>
      </c>
      <c r="G199" s="241"/>
      <c r="H199" s="241" t="s">
        <v>716</v>
      </c>
      <c r="I199" s="241" t="s">
        <v>654</v>
      </c>
      <c r="J199" s="241"/>
      <c r="K199" s="289"/>
    </row>
    <row r="200" s="1" customFormat="1" ht="15" customHeight="1">
      <c r="B200" s="266"/>
      <c r="C200" s="303" t="s">
        <v>717</v>
      </c>
      <c r="D200" s="241"/>
      <c r="E200" s="241"/>
      <c r="F200" s="264" t="s">
        <v>625</v>
      </c>
      <c r="G200" s="241"/>
      <c r="H200" s="241" t="s">
        <v>718</v>
      </c>
      <c r="I200" s="241" t="s">
        <v>654</v>
      </c>
      <c r="J200" s="241"/>
      <c r="K200" s="289"/>
    </row>
    <row r="201" s="1" customFormat="1" ht="15" customHeight="1">
      <c r="B201" s="295"/>
      <c r="C201" s="311"/>
      <c r="D201" s="296"/>
      <c r="E201" s="296"/>
      <c r="F201" s="296"/>
      <c r="G201" s="296"/>
      <c r="H201" s="296"/>
      <c r="I201" s="296"/>
      <c r="J201" s="296"/>
      <c r="K201" s="297"/>
    </row>
    <row r="202" s="1" customFormat="1" ht="18.75" customHeight="1">
      <c r="B202" s="277"/>
      <c r="C202" s="287"/>
      <c r="D202" s="287"/>
      <c r="E202" s="287"/>
      <c r="F202" s="298"/>
      <c r="G202" s="287"/>
      <c r="H202" s="287"/>
      <c r="I202" s="287"/>
      <c r="J202" s="287"/>
      <c r="K202" s="277"/>
    </row>
    <row r="203" s="1" customFormat="1" ht="18.75" customHeight="1">
      <c r="B203" s="249"/>
      <c r="C203" s="249"/>
      <c r="D203" s="249"/>
      <c r="E203" s="249"/>
      <c r="F203" s="249"/>
      <c r="G203" s="249"/>
      <c r="H203" s="249"/>
      <c r="I203" s="249"/>
      <c r="J203" s="249"/>
      <c r="K203" s="249"/>
    </row>
    <row r="204" s="1" customFormat="1" ht="13.5">
      <c r="B204" s="228"/>
      <c r="C204" s="229"/>
      <c r="D204" s="229"/>
      <c r="E204" s="229"/>
      <c r="F204" s="229"/>
      <c r="G204" s="229"/>
      <c r="H204" s="229"/>
      <c r="I204" s="229"/>
      <c r="J204" s="229"/>
      <c r="K204" s="230"/>
    </row>
    <row r="205" s="1" customFormat="1" ht="21" customHeight="1">
      <c r="B205" s="231"/>
      <c r="C205" s="232" t="s">
        <v>719</v>
      </c>
      <c r="D205" s="232"/>
      <c r="E205" s="232"/>
      <c r="F205" s="232"/>
      <c r="G205" s="232"/>
      <c r="H205" s="232"/>
      <c r="I205" s="232"/>
      <c r="J205" s="232"/>
      <c r="K205" s="233"/>
    </row>
    <row r="206" s="1" customFormat="1" ht="25.5" customHeight="1">
      <c r="B206" s="231"/>
      <c r="C206" s="312" t="s">
        <v>720</v>
      </c>
      <c r="D206" s="312"/>
      <c r="E206" s="312"/>
      <c r="F206" s="312" t="s">
        <v>721</v>
      </c>
      <c r="G206" s="313"/>
      <c r="H206" s="312" t="s">
        <v>722</v>
      </c>
      <c r="I206" s="312"/>
      <c r="J206" s="312"/>
      <c r="K206" s="233"/>
    </row>
    <row r="207" s="1" customFormat="1" ht="5.25" customHeight="1">
      <c r="B207" s="266"/>
      <c r="C207" s="261"/>
      <c r="D207" s="261"/>
      <c r="E207" s="261"/>
      <c r="F207" s="261"/>
      <c r="G207" s="287"/>
      <c r="H207" s="261"/>
      <c r="I207" s="261"/>
      <c r="J207" s="261"/>
      <c r="K207" s="289"/>
    </row>
    <row r="208" s="1" customFormat="1" ht="15" customHeight="1">
      <c r="B208" s="266"/>
      <c r="C208" s="241" t="s">
        <v>712</v>
      </c>
      <c r="D208" s="241"/>
      <c r="E208" s="241"/>
      <c r="F208" s="264" t="s">
        <v>49</v>
      </c>
      <c r="G208" s="241"/>
      <c r="H208" s="241" t="s">
        <v>723</v>
      </c>
      <c r="I208" s="241"/>
      <c r="J208" s="241"/>
      <c r="K208" s="289"/>
    </row>
    <row r="209" s="1" customFormat="1" ht="15" customHeight="1">
      <c r="B209" s="266"/>
      <c r="C209" s="241"/>
      <c r="D209" s="241"/>
      <c r="E209" s="241"/>
      <c r="F209" s="264" t="s">
        <v>50</v>
      </c>
      <c r="G209" s="241"/>
      <c r="H209" s="241" t="s">
        <v>724</v>
      </c>
      <c r="I209" s="241"/>
      <c r="J209" s="241"/>
      <c r="K209" s="289"/>
    </row>
    <row r="210" s="1" customFormat="1" ht="15" customHeight="1">
      <c r="B210" s="266"/>
      <c r="C210" s="241"/>
      <c r="D210" s="241"/>
      <c r="E210" s="241"/>
      <c r="F210" s="264" t="s">
        <v>53</v>
      </c>
      <c r="G210" s="241"/>
      <c r="H210" s="241" t="s">
        <v>725</v>
      </c>
      <c r="I210" s="241"/>
      <c r="J210" s="241"/>
      <c r="K210" s="289"/>
    </row>
    <row r="211" s="1" customFormat="1" ht="15" customHeight="1">
      <c r="B211" s="266"/>
      <c r="C211" s="241"/>
      <c r="D211" s="241"/>
      <c r="E211" s="241"/>
      <c r="F211" s="264" t="s">
        <v>51</v>
      </c>
      <c r="G211" s="241"/>
      <c r="H211" s="241" t="s">
        <v>726</v>
      </c>
      <c r="I211" s="241"/>
      <c r="J211" s="241"/>
      <c r="K211" s="289"/>
    </row>
    <row r="212" s="1" customFormat="1" ht="15" customHeight="1">
      <c r="B212" s="266"/>
      <c r="C212" s="241"/>
      <c r="D212" s="241"/>
      <c r="E212" s="241"/>
      <c r="F212" s="264" t="s">
        <v>52</v>
      </c>
      <c r="G212" s="241"/>
      <c r="H212" s="241" t="s">
        <v>727</v>
      </c>
      <c r="I212" s="241"/>
      <c r="J212" s="241"/>
      <c r="K212" s="289"/>
    </row>
    <row r="213" s="1" customFormat="1" ht="15" customHeight="1">
      <c r="B213" s="266"/>
      <c r="C213" s="241"/>
      <c r="D213" s="241"/>
      <c r="E213" s="241"/>
      <c r="F213" s="264"/>
      <c r="G213" s="241"/>
      <c r="H213" s="241"/>
      <c r="I213" s="241"/>
      <c r="J213" s="241"/>
      <c r="K213" s="289"/>
    </row>
    <row r="214" s="1" customFormat="1" ht="15" customHeight="1">
      <c r="B214" s="266"/>
      <c r="C214" s="241" t="s">
        <v>666</v>
      </c>
      <c r="D214" s="241"/>
      <c r="E214" s="241"/>
      <c r="F214" s="264" t="s">
        <v>83</v>
      </c>
      <c r="G214" s="241"/>
      <c r="H214" s="241" t="s">
        <v>728</v>
      </c>
      <c r="I214" s="241"/>
      <c r="J214" s="241"/>
      <c r="K214" s="289"/>
    </row>
    <row r="215" s="1" customFormat="1" ht="15" customHeight="1">
      <c r="B215" s="266"/>
      <c r="C215" s="241"/>
      <c r="D215" s="241"/>
      <c r="E215" s="241"/>
      <c r="F215" s="264" t="s">
        <v>562</v>
      </c>
      <c r="G215" s="241"/>
      <c r="H215" s="241" t="s">
        <v>563</v>
      </c>
      <c r="I215" s="241"/>
      <c r="J215" s="241"/>
      <c r="K215" s="289"/>
    </row>
    <row r="216" s="1" customFormat="1" ht="15" customHeight="1">
      <c r="B216" s="266"/>
      <c r="C216" s="241"/>
      <c r="D216" s="241"/>
      <c r="E216" s="241"/>
      <c r="F216" s="264" t="s">
        <v>560</v>
      </c>
      <c r="G216" s="241"/>
      <c r="H216" s="241" t="s">
        <v>729</v>
      </c>
      <c r="I216" s="241"/>
      <c r="J216" s="241"/>
      <c r="K216" s="289"/>
    </row>
    <row r="217" s="1" customFormat="1" ht="15" customHeight="1">
      <c r="B217" s="314"/>
      <c r="C217" s="241"/>
      <c r="D217" s="241"/>
      <c r="E217" s="241"/>
      <c r="F217" s="264" t="s">
        <v>564</v>
      </c>
      <c r="G217" s="303"/>
      <c r="H217" s="293" t="s">
        <v>565</v>
      </c>
      <c r="I217" s="293"/>
      <c r="J217" s="293"/>
      <c r="K217" s="315"/>
    </row>
    <row r="218" s="1" customFormat="1" ht="15" customHeight="1">
      <c r="B218" s="314"/>
      <c r="C218" s="241"/>
      <c r="D218" s="241"/>
      <c r="E218" s="241"/>
      <c r="F218" s="264" t="s">
        <v>566</v>
      </c>
      <c r="G218" s="303"/>
      <c r="H218" s="293" t="s">
        <v>730</v>
      </c>
      <c r="I218" s="293"/>
      <c r="J218" s="293"/>
      <c r="K218" s="315"/>
    </row>
    <row r="219" s="1" customFormat="1" ht="15" customHeight="1">
      <c r="B219" s="314"/>
      <c r="C219" s="241"/>
      <c r="D219" s="241"/>
      <c r="E219" s="241"/>
      <c r="F219" s="264"/>
      <c r="G219" s="303"/>
      <c r="H219" s="293"/>
      <c r="I219" s="293"/>
      <c r="J219" s="293"/>
      <c r="K219" s="315"/>
    </row>
    <row r="220" s="1" customFormat="1" ht="15" customHeight="1">
      <c r="B220" s="314"/>
      <c r="C220" s="241" t="s">
        <v>690</v>
      </c>
      <c r="D220" s="241"/>
      <c r="E220" s="241"/>
      <c r="F220" s="264">
        <v>1</v>
      </c>
      <c r="G220" s="303"/>
      <c r="H220" s="293" t="s">
        <v>731</v>
      </c>
      <c r="I220" s="293"/>
      <c r="J220" s="293"/>
      <c r="K220" s="315"/>
    </row>
    <row r="221" s="1" customFormat="1" ht="15" customHeight="1">
      <c r="B221" s="314"/>
      <c r="C221" s="241"/>
      <c r="D221" s="241"/>
      <c r="E221" s="241"/>
      <c r="F221" s="264">
        <v>2</v>
      </c>
      <c r="G221" s="303"/>
      <c r="H221" s="293" t="s">
        <v>732</v>
      </c>
      <c r="I221" s="293"/>
      <c r="J221" s="293"/>
      <c r="K221" s="315"/>
    </row>
    <row r="222" s="1" customFormat="1" ht="15" customHeight="1">
      <c r="B222" s="314"/>
      <c r="C222" s="241"/>
      <c r="D222" s="241"/>
      <c r="E222" s="241"/>
      <c r="F222" s="264">
        <v>3</v>
      </c>
      <c r="G222" s="303"/>
      <c r="H222" s="293" t="s">
        <v>733</v>
      </c>
      <c r="I222" s="293"/>
      <c r="J222" s="293"/>
      <c r="K222" s="315"/>
    </row>
    <row r="223" s="1" customFormat="1" ht="15" customHeight="1">
      <c r="B223" s="314"/>
      <c r="C223" s="241"/>
      <c r="D223" s="241"/>
      <c r="E223" s="241"/>
      <c r="F223" s="264">
        <v>4</v>
      </c>
      <c r="G223" s="303"/>
      <c r="H223" s="293" t="s">
        <v>734</v>
      </c>
      <c r="I223" s="293"/>
      <c r="J223" s="293"/>
      <c r="K223" s="315"/>
    </row>
    <row r="224" s="1" customFormat="1" ht="12.75" customHeight="1">
      <c r="B224" s="316"/>
      <c r="C224" s="317"/>
      <c r="D224" s="317"/>
      <c r="E224" s="317"/>
      <c r="F224" s="317"/>
      <c r="G224" s="317"/>
      <c r="H224" s="317"/>
      <c r="I224" s="317"/>
      <c r="J224" s="317"/>
      <c r="K224" s="31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2025-02-27T10:57:34Z</dcterms:created>
  <dcterms:modified xsi:type="dcterms:W3CDTF">2025-02-27T10:57:37Z</dcterms:modified>
</cp:coreProperties>
</file>