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2-81-01 - Slapy včetn..." sheetId="2" r:id="rId2"/>
    <sheet name="SO 02-81-02 - Slapy včetn..." sheetId="3" r:id="rId3"/>
    <sheet name="SO 02-87-01 - Slapy včetn..." sheetId="4" r:id="rId4"/>
    <sheet name="SO 03-81-01 - Dopravna Ma..." sheetId="5" r:id="rId5"/>
    <sheet name="SO 03-81-02 - Dopravna Ma..." sheetId="6" r:id="rId6"/>
    <sheet name="SO 03-81-03 - Dopravna Ma..." sheetId="7" r:id="rId7"/>
    <sheet name="SO 03-81-04 - Dopravna Ma..." sheetId="8" r:id="rId8"/>
    <sheet name="SO 03-87-01 - Dopravna Ma..." sheetId="9" r:id="rId9"/>
    <sheet name="VON - VRN" sheetId="10" r:id="rId10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'SO 02-81-01 - Slapy včetn...'!$C$122:$K$269</definedName>
    <definedName name="_xlnm.Print_Area" localSheetId="1">'SO 02-81-01 - Slapy včetn...'!$C$4:$J$76,'SO 02-81-01 - Slapy včetn...'!$C$82:$J$104,'SO 02-81-01 - Slapy včetn...'!$C$110:$K$269</definedName>
    <definedName name="_xlnm.Print_Titles" localSheetId="1">'SO 02-81-01 - Slapy včetn...'!$122:$122</definedName>
    <definedName name="_xlnm._FilterDatabase" localSheetId="2" hidden="1">'SO 02-81-02 - Slapy včetn...'!$C$119:$K$162</definedName>
    <definedName name="_xlnm.Print_Area" localSheetId="2">'SO 02-81-02 - Slapy včetn...'!$C$4:$J$76,'SO 02-81-02 - Slapy včetn...'!$C$82:$J$101,'SO 02-81-02 - Slapy včetn...'!$C$107:$K$162</definedName>
    <definedName name="_xlnm.Print_Titles" localSheetId="2">'SO 02-81-02 - Slapy včetn...'!$119:$119</definedName>
    <definedName name="_xlnm._FilterDatabase" localSheetId="3" hidden="1">'SO 02-87-01 - Slapy včetn...'!$C$119:$K$146</definedName>
    <definedName name="_xlnm.Print_Area" localSheetId="3">'SO 02-87-01 - Slapy včetn...'!$C$4:$J$76,'SO 02-87-01 - Slapy včetn...'!$C$82:$J$101,'SO 02-87-01 - Slapy včetn...'!$C$107:$K$146</definedName>
    <definedName name="_xlnm.Print_Titles" localSheetId="3">'SO 02-87-01 - Slapy včetn...'!$119:$119</definedName>
    <definedName name="_xlnm._FilterDatabase" localSheetId="4" hidden="1">'SO 03-81-01 - Dopravna Ma...'!$C$122:$K$272</definedName>
    <definedName name="_xlnm.Print_Area" localSheetId="4">'SO 03-81-01 - Dopravna Ma...'!$C$4:$J$76,'SO 03-81-01 - Dopravna Ma...'!$C$82:$J$104,'SO 03-81-01 - Dopravna Ma...'!$C$110:$K$272</definedName>
    <definedName name="_xlnm.Print_Titles" localSheetId="4">'SO 03-81-01 - Dopravna Ma...'!$122:$122</definedName>
    <definedName name="_xlnm._FilterDatabase" localSheetId="5" hidden="1">'SO 03-81-02 - Dopravna Ma...'!$C$120:$K$162</definedName>
    <definedName name="_xlnm.Print_Area" localSheetId="5">'SO 03-81-02 - Dopravna Ma...'!$C$4:$J$76,'SO 03-81-02 - Dopravna Ma...'!$C$82:$J$102,'SO 03-81-02 - Dopravna Ma...'!$C$108:$K$162</definedName>
    <definedName name="_xlnm.Print_Titles" localSheetId="5">'SO 03-81-02 - Dopravna Ma...'!$120:$120</definedName>
    <definedName name="_xlnm._FilterDatabase" localSheetId="6" hidden="1">'SO 03-81-03 - Dopravna Ma...'!$C$122:$K$223</definedName>
    <definedName name="_xlnm.Print_Area" localSheetId="6">'SO 03-81-03 - Dopravna Ma...'!$C$4:$J$76,'SO 03-81-03 - Dopravna Ma...'!$C$82:$J$104,'SO 03-81-03 - Dopravna Ma...'!$C$110:$K$223</definedName>
    <definedName name="_xlnm.Print_Titles" localSheetId="6">'SO 03-81-03 - Dopravna Ma...'!$122:$122</definedName>
    <definedName name="_xlnm._FilterDatabase" localSheetId="7" hidden="1">'SO 03-81-04 - Dopravna Ma...'!$C$119:$K$151</definedName>
    <definedName name="_xlnm.Print_Area" localSheetId="7">'SO 03-81-04 - Dopravna Ma...'!$C$4:$J$76,'SO 03-81-04 - Dopravna Ma...'!$C$82:$J$101,'SO 03-81-04 - Dopravna Ma...'!$C$107:$K$151</definedName>
    <definedName name="_xlnm.Print_Titles" localSheetId="7">'SO 03-81-04 - Dopravna Ma...'!$119:$119</definedName>
    <definedName name="_xlnm._FilterDatabase" localSheetId="8" hidden="1">'SO 03-87-01 - Dopravna Ma...'!$C$119:$K$141</definedName>
    <definedName name="_xlnm.Print_Area" localSheetId="8">'SO 03-87-01 - Dopravna Ma...'!$C$4:$J$76,'SO 03-87-01 - Dopravna Ma...'!$C$82:$J$101,'SO 03-87-01 - Dopravna Ma...'!$C$107:$K$141</definedName>
    <definedName name="_xlnm.Print_Titles" localSheetId="8">'SO 03-87-01 - Dopravna Ma...'!$119:$119</definedName>
    <definedName name="_xlnm._FilterDatabase" localSheetId="9" hidden="1">'VON - VRN'!$C$116:$K$122</definedName>
    <definedName name="_xlnm.Print_Area" localSheetId="9">'VON - VRN'!$C$4:$J$76,'VON - VRN'!$C$82:$J$98,'VON - VRN'!$C$104:$K$122</definedName>
    <definedName name="_xlnm.Print_Titles" localSheetId="9">'VON - VRN'!$116:$116</definedName>
  </definedNames>
  <calcPr/>
</workbook>
</file>

<file path=xl/calcChain.xml><?xml version="1.0" encoding="utf-8"?>
<calcChain xmlns="http://schemas.openxmlformats.org/spreadsheetml/2006/main">
  <c i="10" l="1" r="J37"/>
  <c r="J36"/>
  <c i="1" r="AY103"/>
  <c i="10" r="J35"/>
  <c i="1" r="AX103"/>
  <c i="10"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91"/>
  <c r="J20"/>
  <c r="J18"/>
  <c r="E18"/>
  <c r="F92"/>
  <c r="J17"/>
  <c r="J15"/>
  <c r="E15"/>
  <c r="F91"/>
  <c r="J14"/>
  <c r="J12"/>
  <c r="J89"/>
  <c r="E7"/>
  <c r="E107"/>
  <c i="9" r="T136"/>
  <c i="1" r="AY102"/>
  <c i="9" r="J37"/>
  <c r="J36"/>
  <c r="J35"/>
  <c i="1" r="AX102"/>
  <c i="9"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91"/>
  <c r="J14"/>
  <c r="J12"/>
  <c r="J89"/>
  <c r="E7"/>
  <c r="E110"/>
  <c i="8" r="J37"/>
  <c r="J36"/>
  <c i="1" r="AY101"/>
  <c i="8" r="J35"/>
  <c i="1" r="AX101"/>
  <c i="8"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91"/>
  <c r="J14"/>
  <c r="J12"/>
  <c r="J89"/>
  <c r="E7"/>
  <c r="E110"/>
  <c i="7" r="J37"/>
  <c r="J36"/>
  <c i="1" r="AY100"/>
  <c i="7" r="J35"/>
  <c i="1" r="AX100"/>
  <c i="7"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92"/>
  <c r="J23"/>
  <c r="J21"/>
  <c r="E21"/>
  <c r="J119"/>
  <c r="J20"/>
  <c r="J18"/>
  <c r="E18"/>
  <c r="F120"/>
  <c r="J17"/>
  <c r="J15"/>
  <c r="E15"/>
  <c r="F91"/>
  <c r="J14"/>
  <c r="J12"/>
  <c r="J89"/>
  <c r="E7"/>
  <c r="E113"/>
  <c i="6" r="J162"/>
  <c r="J37"/>
  <c r="J36"/>
  <c i="1" r="AY99"/>
  <c i="6" r="J35"/>
  <c i="1" r="AX99"/>
  <c i="6" r="J101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91"/>
  <c r="J14"/>
  <c r="J12"/>
  <c r="J89"/>
  <c r="E7"/>
  <c r="E111"/>
  <c i="5" r="J37"/>
  <c r="J36"/>
  <c i="1" r="AY98"/>
  <c i="5" r="J35"/>
  <c i="1" r="AX98"/>
  <c i="5"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92"/>
  <c r="J23"/>
  <c r="J21"/>
  <c r="E21"/>
  <c r="J119"/>
  <c r="J20"/>
  <c r="J18"/>
  <c r="E18"/>
  <c r="F92"/>
  <c r="J17"/>
  <c r="J15"/>
  <c r="E15"/>
  <c r="F91"/>
  <c r="J14"/>
  <c r="J12"/>
  <c r="J117"/>
  <c r="E7"/>
  <c r="E85"/>
  <c i="4" r="J37"/>
  <c r="J36"/>
  <c i="1" r="AY97"/>
  <c i="4" r="J35"/>
  <c i="1" r="AX97"/>
  <c i="4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89"/>
  <c r="E7"/>
  <c r="E85"/>
  <c i="3" r="J37"/>
  <c r="J36"/>
  <c i="1" r="AY96"/>
  <c i="3" r="J35"/>
  <c i="1" r="AX96"/>
  <c i="3"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91"/>
  <c r="J20"/>
  <c r="J18"/>
  <c r="E18"/>
  <c r="F117"/>
  <c r="J17"/>
  <c r="J15"/>
  <c r="E15"/>
  <c r="F116"/>
  <c r="J14"/>
  <c r="J12"/>
  <c r="J114"/>
  <c r="E7"/>
  <c r="E110"/>
  <c i="2" r="J37"/>
  <c r="J36"/>
  <c i="1" r="AY95"/>
  <c i="2" r="J35"/>
  <c i="1" r="AX95"/>
  <c i="2"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92"/>
  <c r="J23"/>
  <c r="J21"/>
  <c r="E21"/>
  <c r="J119"/>
  <c r="J20"/>
  <c r="J18"/>
  <c r="E18"/>
  <c r="F120"/>
  <c r="J17"/>
  <c r="J15"/>
  <c r="E15"/>
  <c r="F91"/>
  <c r="J14"/>
  <c r="J12"/>
  <c r="J89"/>
  <c r="E7"/>
  <c r="E113"/>
  <c i="1" r="L90"/>
  <c r="AM90"/>
  <c r="AM89"/>
  <c r="L89"/>
  <c r="AM87"/>
  <c r="L87"/>
  <c r="L85"/>
  <c r="L84"/>
  <c i="2" r="BK246"/>
  <c r="BK190"/>
  <c r="BK265"/>
  <c r="J267"/>
  <c r="BK233"/>
  <c r="J139"/>
  <c r="J199"/>
  <c r="J266"/>
  <c r="BK221"/>
  <c r="J198"/>
  <c r="BK145"/>
  <c r="BK198"/>
  <c r="BK164"/>
  <c r="BK267"/>
  <c r="J247"/>
  <c r="J228"/>
  <c r="BK211"/>
  <c r="BK199"/>
  <c r="BK175"/>
  <c r="J141"/>
  <c r="J269"/>
  <c r="BK243"/>
  <c r="BK197"/>
  <c r="J226"/>
  <c r="J186"/>
  <c r="J253"/>
  <c r="J210"/>
  <c r="J231"/>
  <c r="J174"/>
  <c r="BK148"/>
  <c i="3" r="J161"/>
  <c r="BK159"/>
  <c r="J134"/>
  <c i="4" r="J146"/>
  <c r="J129"/>
  <c r="J144"/>
  <c r="BK127"/>
  <c r="BK145"/>
  <c r="J124"/>
  <c i="5" r="J247"/>
  <c r="BK225"/>
  <c r="J188"/>
  <c r="J144"/>
  <c r="BK238"/>
  <c r="J209"/>
  <c r="BK175"/>
  <c r="J136"/>
  <c r="BK258"/>
  <c r="J190"/>
  <c r="J146"/>
  <c r="BK237"/>
  <c r="BK172"/>
  <c r="BK200"/>
  <c r="J170"/>
  <c r="J145"/>
  <c r="BK265"/>
  <c r="BK244"/>
  <c r="BK215"/>
  <c r="BK253"/>
  <c r="J214"/>
  <c r="J135"/>
  <c r="J195"/>
  <c r="BK177"/>
  <c r="J236"/>
  <c r="BK217"/>
  <c r="BK192"/>
  <c r="BK271"/>
  <c r="J237"/>
  <c r="J162"/>
  <c r="J200"/>
  <c r="J177"/>
  <c r="BK223"/>
  <c r="BK198"/>
  <c r="J165"/>
  <c r="BK137"/>
  <c i="6" r="BK154"/>
  <c r="J131"/>
  <c r="BK157"/>
  <c r="J144"/>
  <c r="BK126"/>
  <c r="J160"/>
  <c r="BK132"/>
  <c r="J128"/>
  <c r="BK159"/>
  <c r="J141"/>
  <c r="J148"/>
  <c r="BK128"/>
  <c r="J133"/>
  <c i="7" r="J206"/>
  <c r="BK137"/>
  <c r="BK167"/>
  <c r="BK219"/>
  <c r="BK192"/>
  <c r="J159"/>
  <c r="BK211"/>
  <c r="J208"/>
  <c r="BK158"/>
  <c r="J175"/>
  <c r="BK133"/>
  <c r="BK204"/>
  <c r="J184"/>
  <c r="J150"/>
  <c r="J168"/>
  <c r="BK138"/>
  <c i="8" r="J138"/>
  <c r="BK123"/>
  <c r="BK137"/>
  <c r="BK132"/>
  <c r="BK151"/>
  <c r="BK147"/>
  <c r="BK135"/>
  <c i="9" r="J135"/>
  <c r="BK125"/>
  <c r="BK141"/>
  <c r="J128"/>
  <c i="10" r="J121"/>
  <c i="2" r="BK259"/>
  <c r="BK210"/>
  <c r="BK160"/>
  <c r="BK235"/>
  <c r="J262"/>
  <c r="J246"/>
  <c r="BK180"/>
  <c r="BK134"/>
  <c r="J213"/>
  <c r="J155"/>
  <c r="J217"/>
  <c r="J207"/>
  <c r="J175"/>
  <c r="BK229"/>
  <c r="J185"/>
  <c r="J148"/>
  <c r="J265"/>
  <c r="BK254"/>
  <c r="BK237"/>
  <c r="BK220"/>
  <c r="J197"/>
  <c r="J160"/>
  <c r="J130"/>
  <c r="BK226"/>
  <c r="J133"/>
  <c r="BK182"/>
  <c r="J131"/>
  <c r="J208"/>
  <c r="J182"/>
  <c r="BK127"/>
  <c r="J235"/>
  <c r="BK217"/>
  <c r="BK179"/>
  <c r="J157"/>
  <c r="J129"/>
  <c i="3" r="BK158"/>
  <c r="BK147"/>
  <c r="BK123"/>
  <c r="J146"/>
  <c r="J156"/>
  <c r="J135"/>
  <c r="BK134"/>
  <c r="J137"/>
  <c r="BK146"/>
  <c r="J158"/>
  <c r="J133"/>
  <c r="J125"/>
  <c i="4" r="BK142"/>
  <c r="J140"/>
  <c r="BK143"/>
  <c r="BK124"/>
  <c r="BK123"/>
  <c i="5" r="J262"/>
  <c r="J222"/>
  <c r="J185"/>
  <c r="J138"/>
  <c r="J244"/>
  <c r="J215"/>
  <c r="BK190"/>
  <c r="BK153"/>
  <c r="J265"/>
  <c r="BK224"/>
  <c r="BK160"/>
  <c r="BK132"/>
  <c r="BK176"/>
  <c r="BK240"/>
  <c r="BK180"/>
  <c r="J160"/>
  <c r="J268"/>
  <c r="BK257"/>
  <c r="BK216"/>
  <c r="J257"/>
  <c r="J164"/>
  <c r="BK264"/>
  <c r="J234"/>
  <c r="BK182"/>
  <c r="BK205"/>
  <c r="J181"/>
  <c r="BK126"/>
  <c r="BK201"/>
  <c r="J178"/>
  <c r="J159"/>
  <c r="J130"/>
  <c i="6" r="J145"/>
  <c r="BK156"/>
  <c r="BK127"/>
  <c r="J156"/>
  <c r="BK138"/>
  <c r="J142"/>
  <c r="J152"/>
  <c r="BK152"/>
  <c r="BK134"/>
  <c i="7" r="BK213"/>
  <c r="BK151"/>
  <c r="BK132"/>
  <c r="J189"/>
  <c r="J147"/>
  <c r="J209"/>
  <c r="J164"/>
  <c r="J214"/>
  <c r="BK142"/>
  <c r="J133"/>
  <c r="J153"/>
  <c r="BK186"/>
  <c r="BK185"/>
  <c r="J222"/>
  <c r="J129"/>
  <c r="J200"/>
  <c r="J178"/>
  <c r="J207"/>
  <c r="BK174"/>
  <c r="J193"/>
  <c r="BK148"/>
  <c i="8" r="J143"/>
  <c r="J144"/>
  <c r="J134"/>
  <c i="9" r="J130"/>
  <c i="10" r="BK120"/>
  <c r="J119"/>
  <c i="2" r="J214"/>
  <c r="J151"/>
  <c r="BK268"/>
  <c r="J252"/>
  <c r="J147"/>
  <c r="BK257"/>
  <c i="1" r="AS94"/>
  <c i="2" r="BK129"/>
  <c r="BK183"/>
  <c r="J149"/>
  <c r="BK264"/>
  <c r="J250"/>
  <c r="BK225"/>
  <c r="BK208"/>
  <c r="BK194"/>
  <c r="BK177"/>
  <c r="BK139"/>
  <c r="BK244"/>
  <c r="BK151"/>
  <c r="BK214"/>
  <c r="BK170"/>
  <c r="BK204"/>
  <c r="J192"/>
  <c r="J162"/>
  <c r="BK193"/>
  <c r="J156"/>
  <c i="3" r="BK145"/>
  <c r="J145"/>
  <c r="BK156"/>
  <c r="J155"/>
  <c i="4" r="BK144"/>
  <c r="BK141"/>
  <c r="J134"/>
  <c i="5" r="J254"/>
  <c r="BK186"/>
  <c r="J191"/>
  <c r="BK232"/>
  <c r="BK168"/>
  <c r="J258"/>
  <c r="BK146"/>
  <c r="BK173"/>
  <c r="BK174"/>
  <c i="6" r="BK133"/>
  <c r="BK146"/>
  <c r="J157"/>
  <c r="J124"/>
  <c r="J137"/>
  <c i="7" r="BK143"/>
  <c r="BK165"/>
  <c r="BK159"/>
  <c r="BK156"/>
  <c r="J211"/>
  <c r="J199"/>
  <c r="BK136"/>
  <c r="J151"/>
  <c r="BK166"/>
  <c r="J176"/>
  <c r="J201"/>
  <c r="J140"/>
  <c r="BK194"/>
  <c r="BK171"/>
  <c r="BK222"/>
  <c r="J203"/>
  <c r="BK189"/>
  <c r="BK172"/>
  <c r="J198"/>
  <c r="BK161"/>
  <c r="J173"/>
  <c i="8" r="J139"/>
  <c r="BK145"/>
  <c r="J137"/>
  <c r="BK138"/>
  <c r="BK131"/>
  <c r="J123"/>
  <c i="9" r="BK127"/>
  <c r="J124"/>
  <c r="BK140"/>
  <c r="J127"/>
  <c r="BK124"/>
  <c i="2" r="BK215"/>
  <c r="J239"/>
  <c r="J259"/>
  <c r="J240"/>
  <c r="BK141"/>
  <c r="J204"/>
  <c r="BK242"/>
  <c r="J206"/>
  <c r="J153"/>
  <c r="J188"/>
  <c r="BK143"/>
  <c r="J258"/>
  <c r="BK156"/>
  <c r="J205"/>
  <c r="BK174"/>
  <c r="J202"/>
  <c r="J180"/>
  <c r="J146"/>
  <c r="BK181"/>
  <c i="3" r="BK140"/>
  <c r="BK155"/>
  <c r="BK161"/>
  <c r="BK142"/>
  <c i="4" r="J133"/>
  <c r="BK137"/>
  <c i="5" r="J272"/>
  <c r="J187"/>
  <c r="J208"/>
  <c r="J137"/>
  <c r="J198"/>
  <c r="J267"/>
  <c r="J230"/>
  <c r="J231"/>
  <c r="J158"/>
  <c i="6" r="J159"/>
  <c r="J139"/>
  <c r="BK149"/>
  <c i="7" r="J215"/>
  <c r="BK131"/>
  <c r="BK163"/>
  <c r="J158"/>
  <c r="BK223"/>
  <c r="BK181"/>
  <c r="BK208"/>
  <c r="BK182"/>
  <c r="BK218"/>
  <c r="J171"/>
  <c r="J132"/>
  <c r="J194"/>
  <c r="BK145"/>
  <c r="BK134"/>
  <c r="BK179"/>
  <c r="BK162"/>
  <c r="J219"/>
  <c r="BK195"/>
  <c r="J182"/>
  <c r="BK130"/>
  <c r="BK199"/>
  <c r="BK176"/>
  <c r="J197"/>
  <c r="BK157"/>
  <c r="BK126"/>
  <c i="8" r="J148"/>
  <c r="J135"/>
  <c r="BK150"/>
  <c r="BK133"/>
  <c r="BK126"/>
  <c r="J127"/>
  <c r="BK134"/>
  <c i="9" r="BK129"/>
  <c r="J125"/>
  <c r="J134"/>
  <c r="BK123"/>
  <c r="J132"/>
  <c r="J129"/>
  <c i="10" r="BK122"/>
  <c i="2" r="J245"/>
  <c r="BK184"/>
  <c r="BK140"/>
  <c r="J223"/>
  <c r="BK266"/>
  <c r="J254"/>
  <c r="J237"/>
  <c r="J177"/>
  <c r="BK231"/>
  <c r="BK135"/>
  <c r="J215"/>
  <c r="BK176"/>
  <c r="J135"/>
  <c r="BK205"/>
  <c r="BK166"/>
  <c r="BK261"/>
  <c r="J242"/>
  <c r="J218"/>
  <c r="J190"/>
  <c r="BK163"/>
  <c r="J138"/>
  <c r="BK247"/>
  <c r="BK216"/>
  <c r="BK172"/>
  <c r="BK250"/>
  <c r="J191"/>
  <c r="J143"/>
  <c r="J232"/>
  <c r="J184"/>
  <c r="J165"/>
  <c r="J216"/>
  <c r="J150"/>
  <c r="J126"/>
  <c r="J225"/>
  <c r="J181"/>
  <c r="BK159"/>
  <c r="J132"/>
  <c i="3" r="BK149"/>
  <c r="BK160"/>
  <c r="J124"/>
  <c r="BK152"/>
  <c r="BK139"/>
  <c r="BK136"/>
  <c r="J127"/>
  <c r="BK124"/>
  <c r="BK143"/>
  <c r="J138"/>
  <c r="J130"/>
  <c i="4" r="BK140"/>
  <c r="J127"/>
  <c r="BK128"/>
  <c r="BK129"/>
  <c r="BK133"/>
  <c r="J132"/>
  <c r="BK130"/>
  <c i="5" r="BK260"/>
  <c r="BK228"/>
  <c r="J179"/>
  <c r="BK129"/>
  <c r="J223"/>
  <c r="BK202"/>
  <c r="BK161"/>
  <c r="BK139"/>
  <c r="J260"/>
  <c r="J196"/>
  <c r="BK163"/>
  <c r="BK239"/>
  <c r="J171"/>
  <c r="J248"/>
  <c r="BK171"/>
  <c r="J139"/>
  <c r="BK266"/>
  <c r="BK236"/>
  <c r="J225"/>
  <c r="BK149"/>
  <c r="BK251"/>
  <c r="BK212"/>
  <c r="J155"/>
  <c r="J213"/>
  <c r="BK188"/>
  <c r="J270"/>
  <c r="J239"/>
  <c r="BK230"/>
  <c r="J216"/>
  <c r="J174"/>
  <c r="BK151"/>
  <c r="BK136"/>
  <c r="BK255"/>
  <c r="J245"/>
  <c r="J183"/>
  <c r="J224"/>
  <c r="J192"/>
  <c r="BK127"/>
  <c r="BK191"/>
  <c r="BK162"/>
  <c r="J142"/>
  <c r="J129"/>
  <c i="6" r="J146"/>
  <c r="J154"/>
  <c r="J132"/>
  <c r="J155"/>
  <c r="BK129"/>
  <c r="BK161"/>
  <c r="J151"/>
  <c r="BK135"/>
  <c r="BK125"/>
  <c i="7" r="BK202"/>
  <c r="BK146"/>
  <c r="J127"/>
  <c r="J155"/>
  <c r="J163"/>
  <c r="J185"/>
  <c r="BK210"/>
  <c r="J152"/>
  <c r="J213"/>
  <c r="J146"/>
  <c r="BK164"/>
  <c r="J177"/>
  <c r="J187"/>
  <c r="BK139"/>
  <c r="BK215"/>
  <c r="BK198"/>
  <c r="BK177"/>
  <c r="BK214"/>
  <c r="J195"/>
  <c r="BK152"/>
  <c r="BK160"/>
  <c i="8" r="BK149"/>
  <c r="J147"/>
  <c r="BK143"/>
  <c r="BK136"/>
  <c r="BK140"/>
  <c r="J132"/>
  <c r="J129"/>
  <c i="9" r="BK139"/>
  <c r="BK134"/>
  <c r="J126"/>
  <c r="BK137"/>
  <c r="J140"/>
  <c i="2" r="BK227"/>
  <c r="BK207"/>
  <c r="BK171"/>
  <c r="BK236"/>
  <c r="J261"/>
  <c r="BK251"/>
  <c r="BK209"/>
  <c r="BK157"/>
  <c r="BK240"/>
  <c r="BK162"/>
  <c r="BK241"/>
  <c r="BK195"/>
  <c r="BK137"/>
  <c r="J196"/>
  <c r="J154"/>
  <c r="BK138"/>
  <c r="BK252"/>
  <c r="BK230"/>
  <c r="BK213"/>
  <c r="BK191"/>
  <c r="J169"/>
  <c r="BK142"/>
  <c r="J238"/>
  <c r="J161"/>
  <c r="BK256"/>
  <c r="BK188"/>
  <c r="J134"/>
  <c r="J219"/>
  <c r="BK185"/>
  <c r="BK169"/>
  <c r="BK147"/>
  <c r="BK126"/>
  <c r="J163"/>
  <c r="J234"/>
  <c r="J227"/>
  <c r="J183"/>
  <c r="BK167"/>
  <c r="J145"/>
  <c i="3" r="J123"/>
  <c r="BK125"/>
  <c r="J132"/>
  <c r="J162"/>
  <c r="J128"/>
  <c r="BK133"/>
  <c r="BK162"/>
  <c r="BK132"/>
  <c r="J150"/>
  <c r="BK130"/>
  <c r="BK135"/>
  <c i="4" r="BK131"/>
  <c r="BK146"/>
  <c r="J123"/>
  <c r="J131"/>
  <c r="BK132"/>
  <c r="J125"/>
  <c r="J130"/>
  <c i="5" r="J264"/>
  <c r="BK229"/>
  <c r="J199"/>
  <c r="J150"/>
  <c r="BK246"/>
  <c r="J210"/>
  <c r="J176"/>
  <c r="J154"/>
  <c r="BK268"/>
  <c r="BK218"/>
  <c r="J166"/>
  <c r="J141"/>
  <c r="BK208"/>
  <c r="J175"/>
  <c r="BK221"/>
  <c r="BK144"/>
  <c r="BK261"/>
  <c r="BK235"/>
  <c r="J221"/>
  <c r="BK128"/>
  <c r="J250"/>
  <c r="BK207"/>
  <c r="BK214"/>
  <c r="BK199"/>
  <c r="J186"/>
  <c r="J246"/>
  <c r="J219"/>
  <c r="BK193"/>
  <c r="J152"/>
  <c r="BK142"/>
  <c r="BK249"/>
  <c r="BK233"/>
  <c r="BK158"/>
  <c r="J211"/>
  <c r="BK130"/>
  <c r="J204"/>
  <c r="BK184"/>
  <c r="J157"/>
  <c i="6" r="BK140"/>
  <c r="BK158"/>
  <c r="BK139"/>
  <c r="BK141"/>
  <c r="J135"/>
  <c r="BK137"/>
  <c r="BK150"/>
  <c r="BK155"/>
  <c r="BK130"/>
  <c r="J125"/>
  <c i="7" r="BK153"/>
  <c r="J136"/>
  <c r="BK188"/>
  <c r="BK144"/>
  <c r="J183"/>
  <c r="BK206"/>
  <c r="BK149"/>
  <c r="J217"/>
  <c r="J192"/>
  <c r="BK217"/>
  <c r="BK173"/>
  <c r="BK196"/>
  <c r="BK128"/>
  <c i="8" r="J131"/>
  <c r="J150"/>
  <c r="J149"/>
  <c r="BK127"/>
  <c r="BK130"/>
  <c r="J126"/>
  <c i="9" r="BK132"/>
  <c r="J131"/>
  <c r="J141"/>
  <c r="BK130"/>
  <c i="10" r="J120"/>
  <c i="2" r="J222"/>
  <c r="J203"/>
  <c r="J264"/>
  <c r="J268"/>
  <c r="BK253"/>
  <c r="BK239"/>
  <c r="BK161"/>
  <c r="J127"/>
  <c r="J200"/>
  <c r="J166"/>
  <c r="BK223"/>
  <c r="J179"/>
  <c r="BK150"/>
  <c r="BK263"/>
  <c r="BK189"/>
  <c r="BK165"/>
  <c r="J140"/>
  <c r="J251"/>
  <c r="J233"/>
  <c r="BK219"/>
  <c r="BK206"/>
  <c r="BK192"/>
  <c r="BK146"/>
  <c r="BK132"/>
  <c r="BK228"/>
  <c r="J263"/>
  <c r="J195"/>
  <c r="J176"/>
  <c r="J244"/>
  <c r="J189"/>
  <c r="BK158"/>
  <c r="J249"/>
  <c r="BK238"/>
  <c r="J230"/>
  <c r="J178"/>
  <c r="BK153"/>
  <c r="BK131"/>
  <c i="3" r="J136"/>
  <c r="J142"/>
  <c r="BK128"/>
  <c r="BK126"/>
  <c r="BK137"/>
  <c r="BK138"/>
  <c r="BK153"/>
  <c r="J152"/>
  <c r="J151"/>
  <c r="J140"/>
  <c r="J147"/>
  <c r="BK129"/>
  <c i="4" r="J138"/>
  <c r="J136"/>
  <c r="J128"/>
  <c r="BK136"/>
  <c r="BK125"/>
  <c i="5" r="J263"/>
  <c r="J238"/>
  <c r="J205"/>
  <c r="BK183"/>
  <c r="J143"/>
  <c r="J243"/>
  <c r="BK195"/>
  <c r="BK165"/>
  <c r="BK272"/>
  <c r="BK250"/>
  <c r="BK170"/>
  <c r="BK147"/>
  <c r="BK206"/>
  <c r="BK164"/>
  <c r="BK181"/>
  <c r="J147"/>
  <c r="J128"/>
  <c r="BK263"/>
  <c r="BK242"/>
  <c r="BK231"/>
  <c r="BK152"/>
  <c r="J249"/>
  <c r="J161"/>
  <c r="BK267"/>
  <c r="J197"/>
  <c r="BK141"/>
  <c r="J256"/>
  <c r="J226"/>
  <c r="BK210"/>
  <c r="J153"/>
  <c r="BK143"/>
  <c r="BK254"/>
  <c r="J240"/>
  <c r="BK187"/>
  <c r="J251"/>
  <c r="BK197"/>
  <c r="BK219"/>
  <c r="J180"/>
  <c r="BK166"/>
  <c r="J132"/>
  <c i="6" r="J129"/>
  <c r="J127"/>
  <c r="J150"/>
  <c r="BK131"/>
  <c r="BK142"/>
  <c r="J149"/>
  <c r="BK124"/>
  <c r="BK144"/>
  <c r="BK145"/>
  <c r="BK136"/>
  <c i="7" r="BK207"/>
  <c r="J145"/>
  <c r="BK197"/>
  <c r="J154"/>
  <c r="BK221"/>
  <c r="J186"/>
  <c r="BK209"/>
  <c r="J128"/>
  <c r="J156"/>
  <c r="BK190"/>
  <c r="J143"/>
  <c r="BK155"/>
  <c r="J190"/>
  <c r="J144"/>
  <c r="J131"/>
  <c r="BK178"/>
  <c r="J223"/>
  <c r="BK201"/>
  <c r="J191"/>
  <c r="BK168"/>
  <c r="J181"/>
  <c r="J134"/>
  <c r="J149"/>
  <c i="8" r="BK148"/>
  <c r="BK125"/>
  <c r="J136"/>
  <c r="BK144"/>
  <c r="J145"/>
  <c r="J128"/>
  <c i="9" r="J138"/>
  <c r="BK128"/>
  <c r="BK138"/>
  <c i="10" r="J122"/>
  <c i="2" r="J212"/>
  <c r="BK269"/>
  <c r="J257"/>
  <c r="BK203"/>
  <c r="J256"/>
  <c r="J168"/>
  <c r="J220"/>
  <c r="J159"/>
  <c r="BK201"/>
  <c r="J167"/>
  <c r="BK260"/>
  <c r="J236"/>
  <c r="J144"/>
  <c r="BK232"/>
  <c r="J158"/>
  <c r="J194"/>
  <c r="BK249"/>
  <c r="J201"/>
  <c r="BK144"/>
  <c r="BK187"/>
  <c r="J229"/>
  <c r="BK173"/>
  <c r="BK149"/>
  <c r="BK130"/>
  <c i="3" r="J157"/>
  <c r="BK157"/>
  <c r="J159"/>
  <c r="J131"/>
  <c r="J143"/>
  <c r="J149"/>
  <c i="4" r="J126"/>
  <c r="J137"/>
  <c r="J141"/>
  <c r="BK138"/>
  <c i="5" r="J266"/>
  <c r="J242"/>
  <c r="J206"/>
  <c r="J193"/>
  <c r="J156"/>
  <c r="J126"/>
  <c r="J241"/>
  <c r="BK211"/>
  <c r="J194"/>
  <c r="BK159"/>
  <c r="BK269"/>
  <c r="BK248"/>
  <c r="BK189"/>
  <c r="BK156"/>
  <c r="BK140"/>
  <c r="J182"/>
  <c r="BK138"/>
  <c r="J217"/>
  <c r="J151"/>
  <c r="J131"/>
  <c r="J253"/>
  <c r="J233"/>
  <c r="BK220"/>
  <c r="J261"/>
  <c r="J228"/>
  <c r="BK154"/>
  <c r="J201"/>
  <c r="J189"/>
  <c r="J127"/>
  <c r="J235"/>
  <c r="BK222"/>
  <c r="J212"/>
  <c r="J169"/>
  <c r="J149"/>
  <c r="J140"/>
  <c r="BK262"/>
  <c r="J207"/>
  <c r="J173"/>
  <c r="J232"/>
  <c r="BK194"/>
  <c r="J168"/>
  <c r="BK226"/>
  <c r="BK196"/>
  <c r="BK167"/>
  <c r="BK145"/>
  <c r="BK131"/>
  <c i="6" r="J126"/>
  <c r="J134"/>
  <c r="BK151"/>
  <c r="J161"/>
  <c r="J158"/>
  <c r="J140"/>
  <c r="J143"/>
  <c r="BK160"/>
  <c r="BK143"/>
  <c r="J136"/>
  <c r="J130"/>
  <c i="7" r="BK154"/>
  <c r="J141"/>
  <c r="BK129"/>
  <c r="BK175"/>
  <c r="J148"/>
  <c r="J142"/>
  <c r="J210"/>
  <c r="J179"/>
  <c r="BK147"/>
  <c r="J166"/>
  <c r="J139"/>
  <c r="BK184"/>
  <c r="BK135"/>
  <c r="J172"/>
  <c r="J188"/>
  <c r="J138"/>
  <c r="J202"/>
  <c r="J174"/>
  <c r="J135"/>
  <c r="J204"/>
  <c r="BK183"/>
  <c r="J218"/>
  <c r="J196"/>
  <c r="J157"/>
  <c r="BK140"/>
  <c i="8" r="J140"/>
  <c r="BK141"/>
  <c r="J125"/>
  <c r="J133"/>
  <c r="BK139"/>
  <c i="10" r="BK119"/>
  <c i="2" r="J243"/>
  <c r="BK154"/>
  <c r="J193"/>
  <c r="BK262"/>
  <c r="J209"/>
  <c r="J170"/>
  <c r="BK245"/>
  <c r="J187"/>
  <c r="BK168"/>
  <c r="J142"/>
  <c r="BK258"/>
  <c r="J241"/>
  <c r="BK222"/>
  <c r="BK212"/>
  <c r="BK200"/>
  <c r="J173"/>
  <c r="BK155"/>
  <c r="J128"/>
  <c r="BK234"/>
  <c r="BK186"/>
  <c r="J221"/>
  <c r="BK178"/>
  <c r="J260"/>
  <c r="J211"/>
  <c r="BK196"/>
  <c r="J171"/>
  <c r="BK133"/>
  <c r="BK202"/>
  <c r="J172"/>
  <c r="BK218"/>
  <c r="J164"/>
  <c r="J137"/>
  <c r="BK128"/>
  <c i="3" r="J141"/>
  <c r="J144"/>
  <c r="BK144"/>
  <c r="BK127"/>
  <c r="J139"/>
  <c r="J126"/>
  <c r="BK151"/>
  <c r="J129"/>
  <c r="J153"/>
  <c r="J160"/>
  <c r="BK141"/>
  <c r="BK150"/>
  <c r="BK131"/>
  <c i="4" r="BK134"/>
  <c r="J142"/>
  <c r="J145"/>
  <c r="BK126"/>
  <c r="J143"/>
  <c i="5" r="J271"/>
  <c r="BK234"/>
  <c r="J203"/>
  <c r="BK178"/>
  <c r="BK245"/>
  <c r="BK204"/>
  <c r="J167"/>
  <c r="BK135"/>
  <c r="J255"/>
  <c r="BK179"/>
  <c r="BK155"/>
  <c r="BK247"/>
  <c r="J184"/>
  <c r="BK157"/>
  <c r="J202"/>
  <c r="BK169"/>
  <c r="BK270"/>
  <c r="BK256"/>
  <c r="J229"/>
  <c r="J269"/>
  <c r="J218"/>
  <c r="BK150"/>
  <c r="BK203"/>
  <c r="BK133"/>
  <c r="BK241"/>
  <c r="J220"/>
  <c r="BK209"/>
  <c r="J163"/>
  <c r="J133"/>
  <c r="BK243"/>
  <c r="J172"/>
  <c r="BK213"/>
  <c r="BK185"/>
  <c i="6" r="BK148"/>
  <c r="J138"/>
  <c i="7" r="BK187"/>
  <c r="BK141"/>
  <c r="J165"/>
  <c r="J130"/>
  <c r="BK203"/>
  <c r="J126"/>
  <c r="J161"/>
  <c r="J212"/>
  <c r="BK150"/>
  <c r="J160"/>
  <c r="J137"/>
  <c r="J170"/>
  <c r="J221"/>
  <c r="BK212"/>
  <c r="BK193"/>
  <c r="BK170"/>
  <c r="BK200"/>
  <c r="BK191"/>
  <c r="J162"/>
  <c r="J167"/>
  <c r="BK127"/>
  <c i="8" r="J124"/>
  <c r="J141"/>
  <c r="BK124"/>
  <c r="J151"/>
  <c r="BK128"/>
  <c r="BK129"/>
  <c r="J130"/>
  <c i="9" r="J139"/>
  <c r="BK131"/>
  <c r="J137"/>
  <c r="BK126"/>
  <c r="BK135"/>
  <c r="J123"/>
  <c i="10" r="BK121"/>
  <c i="2" l="1" r="R125"/>
  <c r="P255"/>
  <c i="3" r="T148"/>
  <c i="4" r="T122"/>
  <c i="5" r="P125"/>
  <c r="T227"/>
  <c i="6" r="BK147"/>
  <c r="J147"/>
  <c r="J99"/>
  <c i="7" r="T125"/>
  <c i="2" r="BK224"/>
  <c r="J224"/>
  <c r="J101"/>
  <c r="T248"/>
  <c i="3" r="R122"/>
  <c i="4" r="P122"/>
  <c i="5" r="BK125"/>
  <c r="J125"/>
  <c r="J98"/>
  <c r="T125"/>
  <c r="BK227"/>
  <c r="J227"/>
  <c r="J101"/>
  <c r="P259"/>
  <c i="6" r="R123"/>
  <c i="7" r="P180"/>
  <c r="T216"/>
  <c i="8" r="R122"/>
  <c i="9" r="BK136"/>
  <c r="J136"/>
  <c r="J100"/>
  <c i="2" r="BK125"/>
  <c r="P152"/>
  <c r="R255"/>
  <c i="3" r="BK148"/>
  <c r="J148"/>
  <c r="J99"/>
  <c i="4" r="BK139"/>
  <c r="J139"/>
  <c r="J100"/>
  <c i="5" r="T148"/>
  <c r="R259"/>
  <c i="6" r="R153"/>
  <c i="7" r="P169"/>
  <c r="T205"/>
  <c i="8" r="P122"/>
  <c r="P121"/>
  <c r="BK146"/>
  <c r="J146"/>
  <c r="J100"/>
  <c i="9" r="P133"/>
  <c i="2" r="P125"/>
  <c r="T224"/>
  <c i="3" r="P148"/>
  <c i="4" r="T139"/>
  <c i="5" r="R227"/>
  <c i="6" r="P123"/>
  <c i="8" r="P142"/>
  <c i="2" r="T125"/>
  <c r="R152"/>
  <c r="P248"/>
  <c i="3" r="T154"/>
  <c i="4" r="P139"/>
  <c i="5" r="BK148"/>
  <c r="J148"/>
  <c r="J100"/>
  <c r="BK252"/>
  <c r="J252"/>
  <c r="J102"/>
  <c i="7" r="BK125"/>
  <c r="R169"/>
  <c r="BK205"/>
  <c r="J205"/>
  <c r="J101"/>
  <c r="T220"/>
  <c i="8" r="R142"/>
  <c i="9" r="R122"/>
  <c r="R133"/>
  <c i="2" r="T152"/>
  <c r="BK248"/>
  <c r="J248"/>
  <c r="J102"/>
  <c i="3" r="T122"/>
  <c r="T121"/>
  <c r="T120"/>
  <c i="4" r="BK122"/>
  <c r="J122"/>
  <c r="J98"/>
  <c r="T135"/>
  <c i="5" r="R148"/>
  <c r="T252"/>
  <c i="6" r="BK153"/>
  <c r="J153"/>
  <c r="J100"/>
  <c i="7" r="BK180"/>
  <c r="J180"/>
  <c r="J100"/>
  <c r="P216"/>
  <c i="3" r="R148"/>
  <c i="4" r="BK135"/>
  <c r="J135"/>
  <c r="J99"/>
  <c i="6" r="T147"/>
  <c i="7" r="T180"/>
  <c r="R216"/>
  <c i="8" r="BK122"/>
  <c r="J122"/>
  <c r="J98"/>
  <c i="9" r="P136"/>
  <c i="10" r="BK118"/>
  <c r="BK117"/>
  <c r="J117"/>
  <c r="J96"/>
  <c i="2" r="BK152"/>
  <c r="J152"/>
  <c r="J100"/>
  <c r="BK255"/>
  <c r="J255"/>
  <c r="J103"/>
  <c i="3" r="BK122"/>
  <c r="J122"/>
  <c r="J98"/>
  <c r="P154"/>
  <c i="4" r="R122"/>
  <c i="5" r="P134"/>
  <c r="BK259"/>
  <c r="J259"/>
  <c r="J103"/>
  <c i="6" r="P147"/>
  <c i="8" r="P146"/>
  <c i="9" r="T122"/>
  <c i="2" r="P136"/>
  <c r="R136"/>
  <c r="T136"/>
  <c r="T255"/>
  <c i="3" r="R154"/>
  <c i="4" r="R135"/>
  <c i="5" r="P148"/>
  <c r="R252"/>
  <c i="6" r="P153"/>
  <c i="7" r="R180"/>
  <c r="BK220"/>
  <c r="J220"/>
  <c r="J103"/>
  <c i="9" r="P122"/>
  <c r="P121"/>
  <c r="P120"/>
  <c i="1" r="AU102"/>
  <c i="9" r="T133"/>
  <c i="10" r="R118"/>
  <c r="R117"/>
  <c i="5" r="R134"/>
  <c i="6" r="BK123"/>
  <c r="J123"/>
  <c r="J98"/>
  <c r="T153"/>
  <c i="7" r="R125"/>
  <c r="R124"/>
  <c r="R123"/>
  <c r="R205"/>
  <c r="R220"/>
  <c i="8" r="T122"/>
  <c r="R146"/>
  <c i="10" r="P118"/>
  <c r="P117"/>
  <c i="1" r="AU103"/>
  <c i="2" r="R224"/>
  <c i="3" r="BK154"/>
  <c r="J154"/>
  <c r="J100"/>
  <c i="4" r="R139"/>
  <c i="5" r="BK134"/>
  <c r="J134"/>
  <c r="J99"/>
  <c r="T134"/>
  <c r="P252"/>
  <c i="6" r="T123"/>
  <c r="T122"/>
  <c r="T121"/>
  <c i="7" r="BK169"/>
  <c r="J169"/>
  <c r="J99"/>
  <c r="P205"/>
  <c r="P220"/>
  <c i="8" r="BK142"/>
  <c r="J142"/>
  <c r="J99"/>
  <c r="T146"/>
  <c i="9" r="BK122"/>
  <c r="J122"/>
  <c r="J98"/>
  <c r="BK133"/>
  <c r="J133"/>
  <c r="J99"/>
  <c r="R136"/>
  <c i="10" r="T118"/>
  <c r="T117"/>
  <c i="2" r="BK136"/>
  <c r="J136"/>
  <c r="J99"/>
  <c r="P224"/>
  <c r="R248"/>
  <c i="3" r="P122"/>
  <c r="P121"/>
  <c r="P120"/>
  <c i="1" r="AU96"/>
  <c i="4" r="P135"/>
  <c i="5" r="R125"/>
  <c r="R124"/>
  <c r="R123"/>
  <c r="P227"/>
  <c r="T259"/>
  <c i="6" r="R147"/>
  <c i="7" r="P125"/>
  <c r="P124"/>
  <c r="P123"/>
  <c i="1" r="AU100"/>
  <c i="7" r="T169"/>
  <c r="BK216"/>
  <c r="J216"/>
  <c r="J102"/>
  <c i="8" r="T142"/>
  <c i="10" r="J111"/>
  <c r="J114"/>
  <c r="F113"/>
  <c i="9" r="BK121"/>
  <c r="J121"/>
  <c r="J97"/>
  <c i="10" r="F114"/>
  <c r="BE122"/>
  <c r="J113"/>
  <c r="BE119"/>
  <c r="BE121"/>
  <c r="E85"/>
  <c r="BE120"/>
  <c i="9" r="J92"/>
  <c r="J116"/>
  <c r="E85"/>
  <c r="J114"/>
  <c r="BE123"/>
  <c r="BE125"/>
  <c r="BE124"/>
  <c r="BE130"/>
  <c r="BE132"/>
  <c r="BE134"/>
  <c r="BE139"/>
  <c r="BE126"/>
  <c r="BE131"/>
  <c r="BE140"/>
  <c r="BE137"/>
  <c r="F116"/>
  <c r="BE128"/>
  <c r="BE135"/>
  <c r="BE138"/>
  <c r="BE129"/>
  <c r="BE141"/>
  <c r="F92"/>
  <c i="8" r="BK121"/>
  <c r="BK120"/>
  <c r="J120"/>
  <c r="J96"/>
  <c i="9" r="BE127"/>
  <c i="8" r="F92"/>
  <c r="BE137"/>
  <c r="BE150"/>
  <c r="BE151"/>
  <c r="E85"/>
  <c r="BE128"/>
  <c i="7" r="J125"/>
  <c r="J98"/>
  <c i="8" r="BE141"/>
  <c r="BE148"/>
  <c r="BE140"/>
  <c r="BE124"/>
  <c r="BE125"/>
  <c r="BE133"/>
  <c r="BE134"/>
  <c r="J114"/>
  <c r="BE132"/>
  <c r="BE139"/>
  <c r="BE144"/>
  <c r="BE149"/>
  <c r="BE136"/>
  <c r="BE143"/>
  <c r="J116"/>
  <c r="BE123"/>
  <c r="BE127"/>
  <c r="BE147"/>
  <c r="J92"/>
  <c r="BE126"/>
  <c r="BE130"/>
  <c r="BE131"/>
  <c r="BE138"/>
  <c r="F116"/>
  <c r="BE129"/>
  <c r="BE135"/>
  <c r="BE145"/>
  <c i="7" r="J117"/>
  <c r="BE133"/>
  <c r="BE134"/>
  <c r="BE150"/>
  <c r="BE151"/>
  <c r="BE185"/>
  <c r="BE194"/>
  <c r="J91"/>
  <c r="BE136"/>
  <c r="BE147"/>
  <c r="BE177"/>
  <c r="BE178"/>
  <c r="BE179"/>
  <c r="BE187"/>
  <c r="BE189"/>
  <c r="BE195"/>
  <c r="BE196"/>
  <c r="BE201"/>
  <c r="BE202"/>
  <c r="BE210"/>
  <c r="BE215"/>
  <c r="BE219"/>
  <c r="BE166"/>
  <c r="BE167"/>
  <c r="BE174"/>
  <c r="BE186"/>
  <c r="BE188"/>
  <c r="BE190"/>
  <c r="BE192"/>
  <c r="BE200"/>
  <c r="BE214"/>
  <c r="BE217"/>
  <c r="BE222"/>
  <c r="F119"/>
  <c r="BE137"/>
  <c r="BE145"/>
  <c r="BE153"/>
  <c r="BE156"/>
  <c r="BE158"/>
  <c r="BE175"/>
  <c r="BE183"/>
  <c r="BE191"/>
  <c r="BE199"/>
  <c r="BE209"/>
  <c r="BE223"/>
  <c r="J120"/>
  <c r="BE128"/>
  <c r="BE129"/>
  <c r="BE132"/>
  <c r="BE135"/>
  <c r="BE140"/>
  <c r="BE142"/>
  <c r="BE146"/>
  <c r="BE148"/>
  <c r="BE160"/>
  <c r="BE161"/>
  <c r="BE162"/>
  <c r="BE165"/>
  <c r="BE170"/>
  <c r="BE197"/>
  <c r="BE168"/>
  <c r="BE184"/>
  <c i="6" r="BK122"/>
  <c r="J122"/>
  <c r="J97"/>
  <c i="7" r="E85"/>
  <c r="BE127"/>
  <c r="BE139"/>
  <c r="BE149"/>
  <c r="BE155"/>
  <c r="BE181"/>
  <c r="F92"/>
  <c r="BE131"/>
  <c r="BE144"/>
  <c r="BE159"/>
  <c r="BE172"/>
  <c r="BE211"/>
  <c r="BE213"/>
  <c r="BE126"/>
  <c r="BE143"/>
  <c r="BE163"/>
  <c r="BE164"/>
  <c r="BE171"/>
  <c r="BE173"/>
  <c r="BE176"/>
  <c r="BE204"/>
  <c r="BE206"/>
  <c r="BE207"/>
  <c r="BE212"/>
  <c r="BE221"/>
  <c r="BE141"/>
  <c r="BE154"/>
  <c r="BE157"/>
  <c r="BE193"/>
  <c r="BE203"/>
  <c r="BE218"/>
  <c r="BE152"/>
  <c r="BE182"/>
  <c r="BE198"/>
  <c r="BE208"/>
  <c r="BE130"/>
  <c r="BE138"/>
  <c i="6" r="J115"/>
  <c r="BE128"/>
  <c r="J118"/>
  <c r="BE129"/>
  <c r="BE137"/>
  <c r="BE143"/>
  <c r="BE146"/>
  <c r="BE148"/>
  <c r="BE149"/>
  <c r="BE150"/>
  <c r="F92"/>
  <c r="F117"/>
  <c r="BE140"/>
  <c r="BE142"/>
  <c r="BE145"/>
  <c r="BE161"/>
  <c r="E85"/>
  <c r="BE126"/>
  <c r="BE133"/>
  <c r="BE136"/>
  <c r="BE155"/>
  <c r="BE124"/>
  <c r="BE144"/>
  <c r="BE159"/>
  <c r="BE127"/>
  <c r="BE138"/>
  <c r="BE154"/>
  <c r="BE157"/>
  <c r="BE158"/>
  <c r="BE160"/>
  <c i="5" r="BK124"/>
  <c r="BK123"/>
  <c r="J123"/>
  <c r="J96"/>
  <c i="6" r="J91"/>
  <c r="BE125"/>
  <c r="BE131"/>
  <c r="BE132"/>
  <c r="BE135"/>
  <c r="BE141"/>
  <c r="BE152"/>
  <c r="BE139"/>
  <c r="BE151"/>
  <c r="BE156"/>
  <c r="BE130"/>
  <c r="BE134"/>
  <c i="5" r="BE127"/>
  <c r="BE128"/>
  <c r="BE133"/>
  <c r="BE140"/>
  <c r="BE188"/>
  <c r="BE204"/>
  <c r="BE207"/>
  <c r="BE210"/>
  <c r="BE211"/>
  <c r="BE217"/>
  <c r="BE164"/>
  <c r="BE166"/>
  <c r="BE184"/>
  <c r="BE196"/>
  <c r="BE208"/>
  <c r="BE215"/>
  <c r="BE218"/>
  <c r="BE220"/>
  <c r="BE233"/>
  <c r="BE243"/>
  <c r="BE255"/>
  <c r="BE147"/>
  <c r="BE157"/>
  <c r="BE170"/>
  <c r="BE175"/>
  <c r="BE181"/>
  <c r="BE221"/>
  <c r="BE224"/>
  <c r="BE231"/>
  <c r="BE247"/>
  <c r="BE248"/>
  <c r="BE256"/>
  <c r="BE260"/>
  <c r="BE261"/>
  <c r="BE265"/>
  <c r="BE266"/>
  <c r="BE268"/>
  <c r="BE269"/>
  <c r="BE270"/>
  <c r="J89"/>
  <c r="E113"/>
  <c r="F120"/>
  <c r="BE135"/>
  <c r="BE144"/>
  <c r="BE172"/>
  <c r="BE216"/>
  <c r="BE228"/>
  <c r="BE229"/>
  <c r="BE235"/>
  <c r="BE242"/>
  <c r="BE245"/>
  <c r="J91"/>
  <c r="J120"/>
  <c r="BE138"/>
  <c r="BE152"/>
  <c r="BE158"/>
  <c r="BE159"/>
  <c r="BE160"/>
  <c r="BE163"/>
  <c r="BE168"/>
  <c r="BE171"/>
  <c r="BE174"/>
  <c r="BE183"/>
  <c r="BE193"/>
  <c r="BE202"/>
  <c r="BE205"/>
  <c r="BE206"/>
  <c r="BE209"/>
  <c r="BE212"/>
  <c r="BE132"/>
  <c r="BE139"/>
  <c r="BE143"/>
  <c r="BE146"/>
  <c r="BE187"/>
  <c r="BE201"/>
  <c r="BE230"/>
  <c r="BE236"/>
  <c r="BE129"/>
  <c r="BE198"/>
  <c r="BE214"/>
  <c r="BE226"/>
  <c r="BE232"/>
  <c r="BE234"/>
  <c r="BE239"/>
  <c r="BE262"/>
  <c r="BE267"/>
  <c i="4" r="BK121"/>
  <c r="BK120"/>
  <c r="J120"/>
  <c i="5" r="F119"/>
  <c r="BE126"/>
  <c r="BE165"/>
  <c r="BE178"/>
  <c r="BE182"/>
  <c r="BE185"/>
  <c r="BE189"/>
  <c r="BE190"/>
  <c r="BE195"/>
  <c r="BE223"/>
  <c r="BE237"/>
  <c r="BE244"/>
  <c r="BE162"/>
  <c r="BE199"/>
  <c r="BE213"/>
  <c r="BE222"/>
  <c r="BE225"/>
  <c r="BE136"/>
  <c r="BE137"/>
  <c r="BE154"/>
  <c r="BE161"/>
  <c r="BE167"/>
  <c r="BE176"/>
  <c r="BE180"/>
  <c r="BE186"/>
  <c r="BE197"/>
  <c r="BE238"/>
  <c r="BE253"/>
  <c r="BE254"/>
  <c r="BE263"/>
  <c r="BE264"/>
  <c r="BE271"/>
  <c r="BE130"/>
  <c r="BE142"/>
  <c r="BE145"/>
  <c r="BE149"/>
  <c r="BE150"/>
  <c r="BE151"/>
  <c r="BE156"/>
  <c r="BE169"/>
  <c r="BE173"/>
  <c r="BE179"/>
  <c r="BE191"/>
  <c r="BE192"/>
  <c r="BE200"/>
  <c r="BE203"/>
  <c r="BE240"/>
  <c r="BE131"/>
  <c r="BE141"/>
  <c r="BE153"/>
  <c r="BE155"/>
  <c r="BE177"/>
  <c r="BE194"/>
  <c r="BE219"/>
  <c r="BE241"/>
  <c r="BE246"/>
  <c r="BE249"/>
  <c r="BE250"/>
  <c r="BE251"/>
  <c r="BE257"/>
  <c r="BE258"/>
  <c r="BE272"/>
  <c i="3" r="BK121"/>
  <c r="J121"/>
  <c r="J97"/>
  <c i="4" r="J92"/>
  <c r="BE144"/>
  <c r="J91"/>
  <c r="F117"/>
  <c r="BE124"/>
  <c r="BE131"/>
  <c r="BE129"/>
  <c r="BE134"/>
  <c r="BE146"/>
  <c r="BE132"/>
  <c r="E110"/>
  <c r="BE126"/>
  <c r="BE130"/>
  <c r="BE136"/>
  <c r="BE138"/>
  <c r="BE140"/>
  <c r="J114"/>
  <c r="BE133"/>
  <c r="BE143"/>
  <c r="BE145"/>
  <c r="F91"/>
  <c r="BE125"/>
  <c r="BE127"/>
  <c r="BE128"/>
  <c r="BE141"/>
  <c r="BE137"/>
  <c r="BE123"/>
  <c r="BE142"/>
  <c i="3" r="F91"/>
  <c r="BE127"/>
  <c r="BE128"/>
  <c r="BE140"/>
  <c r="BE142"/>
  <c r="BE144"/>
  <c r="BE152"/>
  <c r="BE153"/>
  <c r="BE156"/>
  <c r="BE157"/>
  <c r="J89"/>
  <c r="J117"/>
  <c r="BE159"/>
  <c r="BE162"/>
  <c i="2" r="J125"/>
  <c r="J98"/>
  <c i="3" r="BE135"/>
  <c r="BE139"/>
  <c r="BE147"/>
  <c r="BE155"/>
  <c r="BE158"/>
  <c r="F92"/>
  <c r="J116"/>
  <c r="BE131"/>
  <c r="BE151"/>
  <c r="E85"/>
  <c r="BE123"/>
  <c r="BE125"/>
  <c r="BE133"/>
  <c r="BE134"/>
  <c r="BE149"/>
  <c r="BE124"/>
  <c r="BE126"/>
  <c r="BE132"/>
  <c r="BE160"/>
  <c r="BE161"/>
  <c r="BE143"/>
  <c r="BE150"/>
  <c r="BE129"/>
  <c r="BE146"/>
  <c r="BE130"/>
  <c r="BE137"/>
  <c r="BE145"/>
  <c r="BE136"/>
  <c r="BE138"/>
  <c r="BE141"/>
  <c i="2" r="E85"/>
  <c r="BE126"/>
  <c r="BE155"/>
  <c r="BE161"/>
  <c r="BE171"/>
  <c r="BE180"/>
  <c r="BE184"/>
  <c r="BE213"/>
  <c r="BE214"/>
  <c r="BE215"/>
  <c r="BE228"/>
  <c r="BE233"/>
  <c r="BE237"/>
  <c r="BE129"/>
  <c r="BE137"/>
  <c r="BE175"/>
  <c r="BE177"/>
  <c r="BE190"/>
  <c r="BE194"/>
  <c r="BE203"/>
  <c r="BE148"/>
  <c r="BE149"/>
  <c r="BE157"/>
  <c r="BE162"/>
  <c r="BE164"/>
  <c r="BE172"/>
  <c r="BE187"/>
  <c r="BE195"/>
  <c r="BE201"/>
  <c r="BE208"/>
  <c r="BE212"/>
  <c r="BE236"/>
  <c r="BE239"/>
  <c r="BE245"/>
  <c r="J91"/>
  <c r="F119"/>
  <c r="J120"/>
  <c r="BE128"/>
  <c r="BE130"/>
  <c r="BE140"/>
  <c r="BE141"/>
  <c r="BE147"/>
  <c r="BE150"/>
  <c r="BE151"/>
  <c r="BE192"/>
  <c r="BE198"/>
  <c r="BE200"/>
  <c r="BE207"/>
  <c r="BE222"/>
  <c r="BE252"/>
  <c r="BE260"/>
  <c r="BE267"/>
  <c r="BE134"/>
  <c r="BE138"/>
  <c r="BE165"/>
  <c r="BE167"/>
  <c r="BE169"/>
  <c r="BE206"/>
  <c r="BE211"/>
  <c r="BE220"/>
  <c r="BE223"/>
  <c r="BE268"/>
  <c r="F92"/>
  <c r="J117"/>
  <c r="BE127"/>
  <c r="BE166"/>
  <c r="BE170"/>
  <c r="BE174"/>
  <c r="BE179"/>
  <c r="BE182"/>
  <c r="BE183"/>
  <c r="BE210"/>
  <c r="BE217"/>
  <c r="BE225"/>
  <c r="BE226"/>
  <c r="BE240"/>
  <c r="BE261"/>
  <c r="BE265"/>
  <c r="BE266"/>
  <c r="BE133"/>
  <c r="BE144"/>
  <c r="BE145"/>
  <c r="BE146"/>
  <c r="BE153"/>
  <c r="BE159"/>
  <c r="BE197"/>
  <c r="BE199"/>
  <c r="BE204"/>
  <c r="BE234"/>
  <c r="BE251"/>
  <c r="BE253"/>
  <c r="BE259"/>
  <c r="BE131"/>
  <c r="BE156"/>
  <c r="BE168"/>
  <c r="BE185"/>
  <c r="BE188"/>
  <c r="BE196"/>
  <c r="BE202"/>
  <c r="BE235"/>
  <c r="BE250"/>
  <c r="BE254"/>
  <c r="BE258"/>
  <c r="BE139"/>
  <c r="BE158"/>
  <c r="BE160"/>
  <c r="BE176"/>
  <c r="BE186"/>
  <c r="BE205"/>
  <c r="BE209"/>
  <c r="BE216"/>
  <c r="BE218"/>
  <c r="BE219"/>
  <c r="BE227"/>
  <c r="BE241"/>
  <c r="BE244"/>
  <c r="BE246"/>
  <c r="BE262"/>
  <c r="BE264"/>
  <c r="BE132"/>
  <c r="BE142"/>
  <c r="BE163"/>
  <c r="BE173"/>
  <c r="BE189"/>
  <c r="BE238"/>
  <c r="BE242"/>
  <c r="BE243"/>
  <c r="BE256"/>
  <c r="BE263"/>
  <c r="BE269"/>
  <c r="BE229"/>
  <c r="BE231"/>
  <c r="BE249"/>
  <c r="BE135"/>
  <c r="BE143"/>
  <c r="BE154"/>
  <c r="BE178"/>
  <c r="BE181"/>
  <c r="BE191"/>
  <c r="BE193"/>
  <c r="BE221"/>
  <c r="BE230"/>
  <c r="BE232"/>
  <c r="BE247"/>
  <c r="BE257"/>
  <c i="3" r="F37"/>
  <c i="1" r="BD96"/>
  <c i="4" r="J34"/>
  <c i="1" r="AW97"/>
  <c i="5" r="J34"/>
  <c i="1" r="AW98"/>
  <c i="8" r="F36"/>
  <c i="1" r="BC101"/>
  <c i="8" r="J34"/>
  <c i="1" r="AW101"/>
  <c i="10" r="F36"/>
  <c i="1" r="BC103"/>
  <c i="2" r="F37"/>
  <c i="1" r="BD95"/>
  <c i="6" r="F36"/>
  <c i="1" r="BC99"/>
  <c i="7" r="F37"/>
  <c i="1" r="BD100"/>
  <c i="10" r="J34"/>
  <c i="1" r="AW103"/>
  <c i="3" r="J34"/>
  <c i="1" r="AW96"/>
  <c i="4" r="F34"/>
  <c i="1" r="BA97"/>
  <c i="5" r="F36"/>
  <c i="1" r="BC98"/>
  <c i="8" r="F35"/>
  <c i="1" r="BB101"/>
  <c i="9" r="F34"/>
  <c i="1" r="BA102"/>
  <c i="10" r="F34"/>
  <c i="1" r="BA103"/>
  <c i="2" r="F35"/>
  <c i="1" r="BB95"/>
  <c i="6" r="F34"/>
  <c i="1" r="BA99"/>
  <c i="7" r="F34"/>
  <c i="1" r="BA100"/>
  <c i="10" r="F35"/>
  <c i="1" r="BB103"/>
  <c i="3" r="F36"/>
  <c i="1" r="BC96"/>
  <c i="4" r="F35"/>
  <c i="1" r="BB97"/>
  <c i="4" r="J30"/>
  <c i="5" r="F35"/>
  <c i="1" r="BB98"/>
  <c i="7" r="J34"/>
  <c i="1" r="AW100"/>
  <c i="10" r="F37"/>
  <c i="1" r="BD103"/>
  <c i="2" r="F34"/>
  <c i="1" r="BA95"/>
  <c i="6" r="F37"/>
  <c i="1" r="BD99"/>
  <c i="8" r="F37"/>
  <c i="1" r="BD101"/>
  <c i="2" r="J34"/>
  <c i="1" r="AW95"/>
  <c i="6" r="F35"/>
  <c i="1" r="BB99"/>
  <c i="7" r="F36"/>
  <c i="1" r="BC100"/>
  <c i="9" r="F36"/>
  <c i="1" r="BC102"/>
  <c i="2" r="F36"/>
  <c i="1" r="BC95"/>
  <c i="6" r="J34"/>
  <c i="1" r="AW99"/>
  <c i="7" r="F35"/>
  <c i="1" r="BB100"/>
  <c i="9" r="F37"/>
  <c i="1" r="BD102"/>
  <c i="3" r="F35"/>
  <c i="1" r="BB96"/>
  <c i="4" r="F36"/>
  <c i="1" r="BC97"/>
  <c i="5" r="F34"/>
  <c i="1" r="BA98"/>
  <c i="8" r="F34"/>
  <c i="1" r="BA101"/>
  <c i="9" r="J34"/>
  <c i="1" r="AW102"/>
  <c i="9" r="F35"/>
  <c i="1" r="BB102"/>
  <c i="3" r="F34"/>
  <c i="1" r="BA96"/>
  <c i="4" r="F37"/>
  <c i="1" r="BD97"/>
  <c i="5" r="F37"/>
  <c i="1" r="BD98"/>
  <c i="8" l="1" r="T121"/>
  <c r="T120"/>
  <c i="7" r="BK124"/>
  <c r="J124"/>
  <c r="J97"/>
  <c i="9" r="T121"/>
  <c r="T120"/>
  <c i="2" r="P124"/>
  <c r="P123"/>
  <c i="1" r="AU95"/>
  <c i="4" r="R121"/>
  <c r="R120"/>
  <c i="5" r="T124"/>
  <c r="T123"/>
  <c i="2" r="T124"/>
  <c r="T123"/>
  <c i="7" r="T124"/>
  <c r="T123"/>
  <c i="2" r="R124"/>
  <c r="R123"/>
  <c i="8" r="P120"/>
  <c i="1" r="AU101"/>
  <c i="2" r="BK124"/>
  <c r="J124"/>
  <c r="J97"/>
  <c i="4" r="P121"/>
  <c r="P120"/>
  <c i="1" r="AU97"/>
  <c i="9" r="R121"/>
  <c r="R120"/>
  <c i="6" r="R122"/>
  <c r="R121"/>
  <c i="4" r="T121"/>
  <c r="T120"/>
  <c i="8" r="R121"/>
  <c r="R120"/>
  <c i="5" r="P124"/>
  <c r="P123"/>
  <c i="1" r="AU98"/>
  <c i="6" r="P122"/>
  <c r="P121"/>
  <c i="1" r="AU99"/>
  <c i="3" r="R121"/>
  <c r="R120"/>
  <c i="10" r="J118"/>
  <c r="J97"/>
  <c i="9" r="BK120"/>
  <c r="J120"/>
  <c r="J96"/>
  <c i="8" r="J121"/>
  <c r="J97"/>
  <c i="6" r="BK121"/>
  <c r="J121"/>
  <c i="5" r="J124"/>
  <c r="J97"/>
  <c i="1" r="AG97"/>
  <c i="4" r="J121"/>
  <c r="J97"/>
  <c r="J96"/>
  <c i="3" r="BK120"/>
  <c r="J120"/>
  <c r="J30"/>
  <c i="1" r="AG96"/>
  <c i="4" r="F33"/>
  <c i="1" r="AZ97"/>
  <c i="6" r="F33"/>
  <c i="1" r="AZ99"/>
  <c i="9" r="F33"/>
  <c i="1" r="AZ102"/>
  <c r="BC94"/>
  <c r="AY94"/>
  <c i="3" r="J33"/>
  <c i="1" r="AV96"/>
  <c r="AT96"/>
  <c i="6" r="J30"/>
  <c i="1" r="AG99"/>
  <c i="8" r="J33"/>
  <c i="1" r="AV101"/>
  <c r="AT101"/>
  <c i="10" r="F33"/>
  <c i="1" r="AZ103"/>
  <c i="10" r="J30"/>
  <c i="1" r="AG103"/>
  <c i="3" r="F33"/>
  <c i="1" r="AZ96"/>
  <c i="5" r="F33"/>
  <c i="1" r="AZ98"/>
  <c i="8" r="J30"/>
  <c i="1" r="AG101"/>
  <c i="9" r="J33"/>
  <c i="1" r="AV102"/>
  <c r="AT102"/>
  <c r="BA94"/>
  <c r="W30"/>
  <c i="2" r="F33"/>
  <c i="1" r="AZ95"/>
  <c i="7" r="F33"/>
  <c i="1" r="AZ100"/>
  <c i="4" r="J33"/>
  <c i="1" r="AV97"/>
  <c r="AT97"/>
  <c r="AN97"/>
  <c i="7" r="J33"/>
  <c i="1" r="AV100"/>
  <c r="AT100"/>
  <c i="2" r="J33"/>
  <c i="1" r="AV95"/>
  <c r="AT95"/>
  <c i="5" r="J33"/>
  <c i="1" r="AV98"/>
  <c r="AT98"/>
  <c i="5" r="J30"/>
  <c i="1" r="AG98"/>
  <c i="6" r="J33"/>
  <c i="1" r="AV99"/>
  <c r="AT99"/>
  <c i="8" r="F33"/>
  <c i="1" r="AZ101"/>
  <c i="10" r="J33"/>
  <c i="1" r="AV103"/>
  <c r="AT103"/>
  <c r="AN103"/>
  <c r="BD94"/>
  <c r="W33"/>
  <c r="BB94"/>
  <c r="AX94"/>
  <c i="7" l="1" r="BK123"/>
  <c r="J123"/>
  <c i="2" r="BK123"/>
  <c r="J123"/>
  <c i="10" r="J39"/>
  <c i="1" r="AN101"/>
  <c i="8" r="J39"/>
  <c i="1" r="AN99"/>
  <c i="6" r="J96"/>
  <c i="1" r="AN98"/>
  <c i="6" r="J39"/>
  <c i="5" r="J39"/>
  <c i="1" r="AN96"/>
  <c i="3" r="J96"/>
  <c i="4" r="J39"/>
  <c i="3" r="J39"/>
  <c i="1" r="AU94"/>
  <c i="9" r="J30"/>
  <c i="1" r="AG102"/>
  <c r="AN102"/>
  <c r="AW94"/>
  <c r="AK30"/>
  <c i="7" r="J30"/>
  <c i="1" r="AG100"/>
  <c r="W32"/>
  <c i="2" r="J30"/>
  <c i="1" r="AG95"/>
  <c r="W31"/>
  <c r="AZ94"/>
  <c r="W29"/>
  <c i="7" l="1" r="J39"/>
  <c i="2" r="J39"/>
  <c r="J96"/>
  <c i="7" r="J96"/>
  <c i="9" r="J39"/>
  <c i="1" r="AN100"/>
  <c r="AN95"/>
  <c r="AV94"/>
  <c r="AK29"/>
  <c r="AG94"/>
  <c l="1"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<sst xmlns="http://schemas.openxmlformats.org/spreadsheetml/2006/main">
  <si>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</si>
  <si>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</si>
  <si>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</si>
  <si>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</si>
  <si>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{8a7d4376-002a-45c6-8712-56a08d9553c5}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</si>
  <si>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</si>
  <si>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</si>
  <si>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</si>
  <si>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</si>
  <si>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</si>
  <si>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</si>
  <si>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</si>
  <si>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</si>
  <si>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</si>
  <si>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</si>
  <si>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</si>
  <si>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</si>
  <si>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Prostá rekonstrukce trakčního vedení trati Tábor – Bechyně – 1. etapa</t>
  </si>
  <si>
    <t>KSO:</t>
  </si>
  <si>
    <t>CC-CZ:</t>
  </si>
  <si>
    <t>Místo:</t>
  </si>
  <si>
    <t xml:space="preserve"> </t>
  </si>
  <si>
    <t>Datum:</t>
  </si>
  <si>
    <t>11. 2. 2025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</si>
  <si>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</si>
  <si>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</si>
  <si>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</si>
  <si>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</si>
  <si>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</si>
  <si>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</si>
  <si>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</si>
  <si>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</si>
  <si>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</si>
  <si>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</si>
  <si>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</si>
  <si>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</si>
  <si>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</si>
  <si>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</si>
  <si>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</si>
  <si>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</si>
  <si>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</si>
  <si>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</si>
  <si>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</si>
  <si>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</si>
  <si>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</si>
  <si>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</si>
  <si>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</si>
  <si>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</si>
  <si>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</si>
  <si>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</si>
  <si>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</si>
  <si>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</si>
  <si>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</si>
  <si>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</si>
  <si>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</si>
  <si>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</si>
  <si>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</si>
  <si>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</si>
  <si>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</si>
  <si>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</si>
  <si>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</si>
  <si>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</si>
  <si>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</si>
  <si>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</si>
  <si>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</si>
  <si>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</si>
  <si>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</si>
  <si>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</si>
  <si>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</si>
  <si>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</si>
  <si>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</si>
  <si>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</si>
  <si>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</si>
  <si>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</si>
  <si>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</si>
  <si>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</si>
  <si>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</si>
  <si>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</si>
  <si>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02-81-01</t>
  </si>
  <si>
    <t>Slapy včetně - Malšice mimo, rekontrukce TV</t>
  </si>
  <si>
    <t>STA</t>
  </si>
  <si>
    <t>1</t>
  </si>
  <si>
    <t>{1ac025bd-91e3-4c45-bbfd-d393af0a8271}</t>
  </si>
  <si>
    <t>2</t>
  </si>
  <si>
    <t>SO 02-81-02</t>
  </si>
  <si>
    <t>Slapy včetně - Malšice mimo - zesilovací vedení</t>
  </si>
  <si>
    <t>{4222921b-dc6e-4966-abdd-f41b4326f93a}</t>
  </si>
  <si>
    <t>SO 02-87-01</t>
  </si>
  <si>
    <t>Slapy včetně - Malšice mimo, rekonstrukce UKK</t>
  </si>
  <si>
    <t>{b0fd911c-8bbb-4f52-898d-f28445eae8e3}</t>
  </si>
  <si>
    <t>SO 03-81-01</t>
  </si>
  <si>
    <t>Dopravna Malšice, rekontrukce TV</t>
  </si>
  <si>
    <t>{b32facc9-1d64-4991-9ee5-bec761fa8b28}</t>
  </si>
  <si>
    <t>SO 03-81-02</t>
  </si>
  <si>
    <t>Dopravna Malšice, zesilovací vedení</t>
  </si>
  <si>
    <t>{a7d8d457-219d-4207-ab60-ef50a9a3f3ca}</t>
  </si>
  <si>
    <t>SO 03-81-03</t>
  </si>
  <si>
    <t>Dopravna Malšice, napájecí a zpětné vedení</t>
  </si>
  <si>
    <t>{a957679f-2b18-4be3-afa0-cb57180d2031}</t>
  </si>
  <si>
    <t>SO 03-81-04</t>
  </si>
  <si>
    <t>Dopravna Malšice, demontáž TV vlečky Zeelandia</t>
  </si>
  <si>
    <t>{9394bf48-a0e6-4c26-9e85-bad52a252c55}</t>
  </si>
  <si>
    <t>SO 03-87-01</t>
  </si>
  <si>
    <t>Dopravna Malšice, rekonstrukce UKK</t>
  </si>
  <si>
    <t>{feb808ae-8225-4d45-b158-3ad8dd54034c}</t>
  </si>
  <si>
    <t>VON</t>
  </si>
  <si>
    <t>VRN</t>
  </si>
  <si>
    <t>{9373b776-d0e3-415f-981b-86e5c150870a}</t>
  </si>
  <si>
    <t>KRYCÍ LIST SOUPISU PRACÍ</t>
  </si>
  <si>
    <t>Objekt:</t>
  </si>
  <si>
    <t>SO 02-81-01 - Slapy včetně - Malšice mimo, rekontrukce TV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</si>
  <si>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</si>
  <si>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</si>
  <si>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</si>
  <si>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</si>
  <si>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</si>
  <si>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</si>
  <si>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10A - Základy</t>
  </si>
  <si>
    <t xml:space="preserve">    10B - Stožáry</t>
  </si>
  <si>
    <t xml:space="preserve">    10C - Vodiče</t>
  </si>
  <si>
    <t xml:space="preserve">    10D - Demontáže</t>
  </si>
  <si>
    <t xml:space="preserve">    10R - Revize a Zkoušky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</si>
  <si>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</si>
  <si>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</si>
  <si>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</si>
  <si>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</si>
  <si>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</si>
  <si>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</si>
  <si>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</si>
  <si>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</si>
  <si>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</si>
  <si>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</si>
  <si>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</si>
  <si>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</si>
  <si>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</si>
  <si>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</si>
  <si>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</si>
  <si>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</si>
  <si>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10A</t>
  </si>
  <si>
    <t>Základy</t>
  </si>
  <si>
    <t>K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</si>
  <si>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</si>
  <si>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</si>
  <si>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kus</t>
  </si>
  <si>
    <t>Sborník UOŽI 01 2025</t>
  </si>
  <si>
    <t>4</t>
  </si>
  <si>
    <t>M</t>
  </si>
  <si>
    <t>7497100010</t>
  </si>
  <si>
    <t xml:space="preserve">Základy trakčního vedení  Materiál pro úpravu kabelů u základu TV</t>
  </si>
  <si>
    <t>8</t>
  </si>
  <si>
    <t>3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</si>
  <si>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</si>
  <si>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</t>
  </si>
  <si>
    <t>m3</t>
  </si>
  <si>
    <t>6</t>
  </si>
  <si>
    <t>7497100020</t>
  </si>
  <si>
    <t xml:space="preserve">Základy trakčního vedení  Hloubený základ TV - materiál</t>
  </si>
  <si>
    <t>5</t>
  </si>
  <si>
    <t>7497100060</t>
  </si>
  <si>
    <t xml:space="preserve">Základy trakčního vedení  Výztuž pro základ TV - jednodílná</t>
  </si>
  <si>
    <t>10</t>
  </si>
  <si>
    <t>7497100070</t>
  </si>
  <si>
    <t xml:space="preserve">Základy trakčního vedení  Svorník kotevní kovaný pro základ TV vč. povrch. úpravy dle TKP</t>
  </si>
  <si>
    <t>7</t>
  </si>
  <si>
    <t>7497100080</t>
  </si>
  <si>
    <t xml:space="preserve">Základy trakčního vedení  Svorníkový koš pro základ TV</t>
  </si>
  <si>
    <t>14</t>
  </si>
  <si>
    <t>7497152010</t>
  </si>
  <si>
    <t>Montáž kotevního sloupku trakčního vedení</t>
  </si>
  <si>
    <t>16</t>
  </si>
  <si>
    <t>9</t>
  </si>
  <si>
    <t>7497100100</t>
  </si>
  <si>
    <t xml:space="preserve">Základy trakčního vedení  Kotevní sloupek TV</t>
  </si>
  <si>
    <t>18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</si>
  <si>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</si>
  <si>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</si>
  <si>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</si>
  <si>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20</t>
  </si>
  <si>
    <t>10B</t>
  </si>
  <si>
    <t>Stožáry</t>
  </si>
  <si>
    <t>11</t>
  </si>
  <si>
    <t>7497251015</t>
  </si>
  <si>
    <t>Montáž stožárů trakčního vedení výšky do 14 m, typ TS, TSI, TBS, TBSI - včetně konečné regulace po zatížení</t>
  </si>
  <si>
    <t>22</t>
  </si>
  <si>
    <t>7497200130</t>
  </si>
  <si>
    <t xml:space="preserve">Stožáry trakčního vedení  Stožár TV - typ ( TS,TSI 245 ) do 10m vč. uzavíracího nátěru</t>
  </si>
  <si>
    <t>24</t>
  </si>
  <si>
    <t>13</t>
  </si>
  <si>
    <t>7497200140</t>
  </si>
  <si>
    <t xml:space="preserve">Stožáry trakčního vedení  Stožár TV - typ ( TS,TSI 245 ) od 10m - do 14m vč. uzavíracího nátěru</t>
  </si>
  <si>
    <t>26</t>
  </si>
  <si>
    <t>7497200150</t>
  </si>
  <si>
    <t xml:space="preserve">Stožáry trakčního vedení  Stožár TV - typ ( TS,TSI 324 ) do 10m vč. uzavíracího nátěru</t>
  </si>
  <si>
    <t>28</t>
  </si>
  <si>
    <t>15</t>
  </si>
  <si>
    <t>7497251050</t>
  </si>
  <si>
    <t>Montáž stožárů trakčního vedení výšky do do 16 m, typ BP - včetně konečné regulace po zatížení</t>
  </si>
  <si>
    <t>30</t>
  </si>
  <si>
    <t>7497200420</t>
  </si>
  <si>
    <t xml:space="preserve">Stožáry trakčního vedení  Stožár TV - typ ( BP 9m ) vč. podlití</t>
  </si>
  <si>
    <t>32</t>
  </si>
  <si>
    <t>17</t>
  </si>
  <si>
    <t>7497200440</t>
  </si>
  <si>
    <t xml:space="preserve">Stožáry trakčního vedení  Stožár TV - typ ( BP 11m ) vč. podlití</t>
  </si>
  <si>
    <t>34</t>
  </si>
  <si>
    <t>7497200450</t>
  </si>
  <si>
    <t xml:space="preserve">Stožáry trakčního vedení  Stožár TV - typ ( BP 12,5m ) vč. podlití</t>
  </si>
  <si>
    <t>36</t>
  </si>
  <si>
    <t>19</t>
  </si>
  <si>
    <t>7497252015</t>
  </si>
  <si>
    <t>Jednostranné připevnění břevna typ 23, 34</t>
  </si>
  <si>
    <t>38</t>
  </si>
  <si>
    <t>7497200500</t>
  </si>
  <si>
    <t xml:space="preserve">Stožáry trakčního vedení  Břevno typ 23 L</t>
  </si>
  <si>
    <t>m</t>
  </si>
  <si>
    <t>40</t>
  </si>
  <si>
    <t>7497200540</t>
  </si>
  <si>
    <t xml:space="preserve">Stožáry trakčního vedení  Materiál pro připevnění břevna 23,34 vč. ukončení břevna C na BP</t>
  </si>
  <si>
    <t>42</t>
  </si>
  <si>
    <t>7497254015</t>
  </si>
  <si>
    <t>Připevnění závěsu břevna typ 23, 34</t>
  </si>
  <si>
    <t>44</t>
  </si>
  <si>
    <t>23</t>
  </si>
  <si>
    <t>7497200580</t>
  </si>
  <si>
    <t xml:space="preserve">Stožáry trakčního vedení  Materiál sestavení pro připevnění závěsu břevna 23,34 na BP</t>
  </si>
  <si>
    <t>46</t>
  </si>
  <si>
    <t>7497256015</t>
  </si>
  <si>
    <t>Příplatek za montáž bran nad stávajícím trakčním vedením</t>
  </si>
  <si>
    <t>48</t>
  </si>
  <si>
    <t>25</t>
  </si>
  <si>
    <t>50</t>
  </si>
  <si>
    <t>10C</t>
  </si>
  <si>
    <t>Vodiče</t>
  </si>
  <si>
    <t>7497350020</t>
  </si>
  <si>
    <t>Montáž závěsu na konzole bez přídavného lana</t>
  </si>
  <si>
    <t>52</t>
  </si>
  <si>
    <t>27</t>
  </si>
  <si>
    <t>7497300020</t>
  </si>
  <si>
    <t xml:space="preserve">Vodiče trakčního vedení  Závěs na konzole</t>
  </si>
  <si>
    <t>54</t>
  </si>
  <si>
    <t>7497350025</t>
  </si>
  <si>
    <t>Montáž závěsu na konzole s přídavným lanem</t>
  </si>
  <si>
    <t>56</t>
  </si>
  <si>
    <t>29</t>
  </si>
  <si>
    <t>7497300030</t>
  </si>
  <si>
    <t xml:space="preserve">Vodiče trakčního vedení  Závěs na konzole s přídavným lanem</t>
  </si>
  <si>
    <t>58</t>
  </si>
  <si>
    <t>7497350060</t>
  </si>
  <si>
    <t>Posunutí ramene trakčního vedení, SIK-u, závěsu výškové, směrové - včetně demontáže a montáže konzol a závěsů</t>
  </si>
  <si>
    <t>60</t>
  </si>
  <si>
    <t>31</t>
  </si>
  <si>
    <t>7497350070</t>
  </si>
  <si>
    <t>Uvolnění a zpětná montáž troleje nebo nosného lana z ramene trakčního vedení, SIK, závěsu</t>
  </si>
  <si>
    <t>62</t>
  </si>
  <si>
    <t>7497350155</t>
  </si>
  <si>
    <t>Montáž závěsu SIK</t>
  </si>
  <si>
    <t>64</t>
  </si>
  <si>
    <t>33</t>
  </si>
  <si>
    <t>7497300200</t>
  </si>
  <si>
    <t xml:space="preserve">Vodiče trakčního vedení  Závěs SIK</t>
  </si>
  <si>
    <t>66</t>
  </si>
  <si>
    <t>7497300050</t>
  </si>
  <si>
    <t xml:space="preserve">Vodiče trakčního vedení  Příplatek 2x plastový izolátor do ramena TV nebo SIK-u</t>
  </si>
  <si>
    <t>68</t>
  </si>
  <si>
    <t>35</t>
  </si>
  <si>
    <t>7497350190</t>
  </si>
  <si>
    <t>Montáž křížení sestav</t>
  </si>
  <si>
    <t>70</t>
  </si>
  <si>
    <t>7497300240</t>
  </si>
  <si>
    <t xml:space="preserve">Vodiče trakčního vedení  Křížení sestav</t>
  </si>
  <si>
    <t>72</t>
  </si>
  <si>
    <t>37</t>
  </si>
  <si>
    <t>7497350200</t>
  </si>
  <si>
    <t>Montáž věšáku troleje</t>
  </si>
  <si>
    <t>74</t>
  </si>
  <si>
    <t>7497300250</t>
  </si>
  <si>
    <t xml:space="preserve">Vodiče trakčního vedení  Svorka věšáková bronzová pro lano Bz10 mm2, např. T33/I</t>
  </si>
  <si>
    <t>76</t>
  </si>
  <si>
    <t>39</t>
  </si>
  <si>
    <t>7497350210</t>
  </si>
  <si>
    <t>Demontáž a opětovná montáž proudového propojení</t>
  </si>
  <si>
    <t>78</t>
  </si>
  <si>
    <t>7497300270</t>
  </si>
  <si>
    <t xml:space="preserve">Vodiče trakčního vedení  Proudová propojení</t>
  </si>
  <si>
    <t>80</t>
  </si>
  <si>
    <t>41</t>
  </si>
  <si>
    <t>7497350230</t>
  </si>
  <si>
    <t>Montáž spojky - svorky dvou lan nebo troleje a lana</t>
  </si>
  <si>
    <t>82</t>
  </si>
  <si>
    <t>7497300280</t>
  </si>
  <si>
    <t xml:space="preserve">Vodiče trakčního vedení  Spojka 2 lan nebo TR + lana</t>
  </si>
  <si>
    <t>84</t>
  </si>
  <si>
    <t>43</t>
  </si>
  <si>
    <t>7497350240</t>
  </si>
  <si>
    <t>Montáž spojky - svorky sjízdné trolejové</t>
  </si>
  <si>
    <t>86</t>
  </si>
  <si>
    <t>7497300300</t>
  </si>
  <si>
    <t xml:space="preserve">Vodiče trakčního vedení  Sjízdná spojka troleje</t>
  </si>
  <si>
    <t>88</t>
  </si>
  <si>
    <t>45</t>
  </si>
  <si>
    <t>7497350270</t>
  </si>
  <si>
    <t>Montáž pevného bodu kompenzované sestavy</t>
  </si>
  <si>
    <t>90</t>
  </si>
  <si>
    <t>7497300330</t>
  </si>
  <si>
    <t xml:space="preserve">Vodiče trakčního vedení  Pevný bod kompenzované sestavy</t>
  </si>
  <si>
    <t>92</t>
  </si>
  <si>
    <t>47</t>
  </si>
  <si>
    <t>7497350290</t>
  </si>
  <si>
    <t>Montáž kotvení pevného bodu na stožár T, P, 2T, DS</t>
  </si>
  <si>
    <t>94</t>
  </si>
  <si>
    <t>7497300340</t>
  </si>
  <si>
    <t xml:space="preserve">Vodiče trakčního vedení  Materiál sestavení pro kotvení pevného bodu na stož. T, P, 2T, DS</t>
  </si>
  <si>
    <t>96</t>
  </si>
  <si>
    <t>49</t>
  </si>
  <si>
    <t>7497350320</t>
  </si>
  <si>
    <t>Upevnění kotevních lan pevného bodu na nosné lano</t>
  </si>
  <si>
    <t>98</t>
  </si>
  <si>
    <t>7497300390</t>
  </si>
  <si>
    <t xml:space="preserve">Vodiče trakčního vedení  Materiál sestavení pro upevnění kotevních lan pev. bodu na nosné lano</t>
  </si>
  <si>
    <t>100</t>
  </si>
  <si>
    <t>51</t>
  </si>
  <si>
    <t>7497350332</t>
  </si>
  <si>
    <t>Montáž lan pevných bodů a odtahů 70 mm2 Bz, Fe</t>
  </si>
  <si>
    <t>102</t>
  </si>
  <si>
    <t>7497300540</t>
  </si>
  <si>
    <t xml:space="preserve">Vodiče trakčního vedení  lano 50 mm2 Bz (např. lano nosné, směrové, příčné, pevných bodů, odtahů)</t>
  </si>
  <si>
    <t>104</t>
  </si>
  <si>
    <t>53</t>
  </si>
  <si>
    <t>7497300550</t>
  </si>
  <si>
    <t xml:space="preserve">Vodiče trakčního vedení  lano 70 mm2 Bz (např. lano nosné, směrové, příčné, pevných bodů, odtahů)</t>
  </si>
  <si>
    <t>106</t>
  </si>
  <si>
    <t>7497350350</t>
  </si>
  <si>
    <t>Montáž odtahu troleje a nosného lana</t>
  </si>
  <si>
    <t>108</t>
  </si>
  <si>
    <t>55</t>
  </si>
  <si>
    <t>7497300410</t>
  </si>
  <si>
    <t xml:space="preserve">Vodiče trakčního vedení  Odtah TR a NL</t>
  </si>
  <si>
    <t>110</t>
  </si>
  <si>
    <t>7497350365</t>
  </si>
  <si>
    <t>Kotvení lana 50-70 mm2 na stožár T</t>
  </si>
  <si>
    <t>112</t>
  </si>
  <si>
    <t>57</t>
  </si>
  <si>
    <t>7497300440</t>
  </si>
  <si>
    <t xml:space="preserve">Vodiče trakčního vedení  Kotvení lana 50-70 mm2 na T</t>
  </si>
  <si>
    <t>114</t>
  </si>
  <si>
    <t>7497350420</t>
  </si>
  <si>
    <t>Vložení izolace v podélných a příčných polích</t>
  </si>
  <si>
    <t>116</t>
  </si>
  <si>
    <t>59</t>
  </si>
  <si>
    <t>7497300510</t>
  </si>
  <si>
    <t xml:space="preserve">Vodiče trakčního vedení  Vložená izolace v podélných a příčných polích</t>
  </si>
  <si>
    <t>118</t>
  </si>
  <si>
    <t>7497350460</t>
  </si>
  <si>
    <t>Montáž pohyblivého kotvení sestavy trakčního vedení troleje nebo nosného lana na stožár BP 8 kN</t>
  </si>
  <si>
    <t>120</t>
  </si>
  <si>
    <t>61</t>
  </si>
  <si>
    <t>7497300560</t>
  </si>
  <si>
    <t xml:space="preserve">Vodiče trakčního vedení  Pohyb. kotvení sestavy TV, TR+NL na BP - 8kN</t>
  </si>
  <si>
    <t>122</t>
  </si>
  <si>
    <t>7497350464</t>
  </si>
  <si>
    <t>Montáž pohyblivého kotvení sestavy trakčního vedení troleje nebo nosného lana na stožár BP 15 kN</t>
  </si>
  <si>
    <t>124</t>
  </si>
  <si>
    <t>63</t>
  </si>
  <si>
    <t>7497300610</t>
  </si>
  <si>
    <t xml:space="preserve">Vodiče trakčního vedení  Pohyb. kotvení TR nebo NL, na BP - 15kN</t>
  </si>
  <si>
    <t>126</t>
  </si>
  <si>
    <t>7497350700</t>
  </si>
  <si>
    <t>Tažení nosného lana do 120 mm2 Bz, Cu</t>
  </si>
  <si>
    <t>128</t>
  </si>
  <si>
    <t>65</t>
  </si>
  <si>
    <t>130</t>
  </si>
  <si>
    <t>132</t>
  </si>
  <si>
    <t>67</t>
  </si>
  <si>
    <t>7497300830</t>
  </si>
  <si>
    <t xml:space="preserve">Vodiče trakčního vedení  lano 120 mm2 Cu ( lano - nosné, ZV, NV, OV, napájecích převěsů)</t>
  </si>
  <si>
    <t>134</t>
  </si>
  <si>
    <t>7497350710</t>
  </si>
  <si>
    <t>Tažení troleje do 150 mm2 Cu</t>
  </si>
  <si>
    <t>136</t>
  </si>
  <si>
    <t>69</t>
  </si>
  <si>
    <t>7497300850</t>
  </si>
  <si>
    <t xml:space="preserve">Vodiče trakčního vedení  Trolejový drát 80 mm2 Cu</t>
  </si>
  <si>
    <t>138</t>
  </si>
  <si>
    <t>7497300880</t>
  </si>
  <si>
    <t xml:space="preserve">Vodiče trakčního vedení  Trolejový drát 150 mm2 Cu</t>
  </si>
  <si>
    <t>140</t>
  </si>
  <si>
    <t>71</t>
  </si>
  <si>
    <t>7497350720</t>
  </si>
  <si>
    <t>Výšková regulace troleje</t>
  </si>
  <si>
    <t>142</t>
  </si>
  <si>
    <t>7497350732</t>
  </si>
  <si>
    <t>Montáž definitivní regulace pohyblivého kotvení nosného lana</t>
  </si>
  <si>
    <t>144</t>
  </si>
  <si>
    <t>73</t>
  </si>
  <si>
    <t>7497350734</t>
  </si>
  <si>
    <t>Montáž definitivní regulace pohyblivého kotvení nosného lana a troleje</t>
  </si>
  <si>
    <t>146</t>
  </si>
  <si>
    <t>7497350750</t>
  </si>
  <si>
    <t>Zajištění kotvení nosného lana a troleje všech sestavení</t>
  </si>
  <si>
    <t>148</t>
  </si>
  <si>
    <t>75</t>
  </si>
  <si>
    <t>7497350760</t>
  </si>
  <si>
    <t>Zkouška trakčního vedení vlastností mechanických - prvotní zkouška dodaného zařízení podle TKP</t>
  </si>
  <si>
    <t>km</t>
  </si>
  <si>
    <t>150</t>
  </si>
  <si>
    <t>7497350765</t>
  </si>
  <si>
    <t>Zkouška trakčního vedení vlastností elektrických - prvotní zkouška dodaného zařízení podle TKP</t>
  </si>
  <si>
    <t>152</t>
  </si>
  <si>
    <t>77</t>
  </si>
  <si>
    <t>7497350930</t>
  </si>
  <si>
    <t>Připojení zesilovacího, napájecího a obcházecího vedení 1 - 2 lan na trakční vedení</t>
  </si>
  <si>
    <t>154</t>
  </si>
  <si>
    <t>7497301090</t>
  </si>
  <si>
    <t xml:space="preserve">Vodiče trakčního vedení  Materiál sestavení připojení ZV, NV, OV 1-2 lana na TV</t>
  </si>
  <si>
    <t>156</t>
  </si>
  <si>
    <t>79</t>
  </si>
  <si>
    <t>7497351135</t>
  </si>
  <si>
    <t>Montáž proudového propojení sestav trakčního vedení</t>
  </si>
  <si>
    <t>158</t>
  </si>
  <si>
    <t>7497301400</t>
  </si>
  <si>
    <t xml:space="preserve">Vodiče trakčního vedení  Proudové propojení sestav TV</t>
  </si>
  <si>
    <t>160</t>
  </si>
  <si>
    <t>81</t>
  </si>
  <si>
    <t>7497351400</t>
  </si>
  <si>
    <t>Upevnění konzol středové, stranové</t>
  </si>
  <si>
    <t>162</t>
  </si>
  <si>
    <t>7497301800</t>
  </si>
  <si>
    <t xml:space="preserve">Vodiče trakčního vedení  Materiál sestavení pro upevnění konzol středové,stranové</t>
  </si>
  <si>
    <t>164</t>
  </si>
  <si>
    <t>83</t>
  </si>
  <si>
    <t>7497351420</t>
  </si>
  <si>
    <t>Připevnění kozlíku na stožár T, P</t>
  </si>
  <si>
    <t>166</t>
  </si>
  <si>
    <t>7497301820</t>
  </si>
  <si>
    <t xml:space="preserve">Vodiče trakčního vedení  Kozlík vč.upevň.materiálu na stožár T, P</t>
  </si>
  <si>
    <t>168</t>
  </si>
  <si>
    <t>85</t>
  </si>
  <si>
    <t>7497351450</t>
  </si>
  <si>
    <t>Montáž bleskojistky růžkové na stožáru T, P, BP</t>
  </si>
  <si>
    <t>170</t>
  </si>
  <si>
    <t>7497301850</t>
  </si>
  <si>
    <t xml:space="preserve">Vodiče trakčního vedení  Bleskojistka růžková na stožáru T, P, BP</t>
  </si>
  <si>
    <t>172</t>
  </si>
  <si>
    <t>87</t>
  </si>
  <si>
    <t>7497351750</t>
  </si>
  <si>
    <t>Připevnění štítu návěstního</t>
  </si>
  <si>
    <t>174</t>
  </si>
  <si>
    <t>7497302230</t>
  </si>
  <si>
    <t xml:space="preserve">Vodiče trakčního vedení  Materiál sestavení návěstní štít do sestavy TV</t>
  </si>
  <si>
    <t>176</t>
  </si>
  <si>
    <t>89</t>
  </si>
  <si>
    <t>7497351770</t>
  </si>
  <si>
    <t>Montáž výstražných tabulek na stožáru T, P, BP, DS</t>
  </si>
  <si>
    <t>178</t>
  </si>
  <si>
    <t>7497302250</t>
  </si>
  <si>
    <t xml:space="preserve">Vodiče trakčního vedení  Výstražné tabulky na stožáru T, P, BP, DS</t>
  </si>
  <si>
    <t>180</t>
  </si>
  <si>
    <t>91</t>
  </si>
  <si>
    <t>7497351780</t>
  </si>
  <si>
    <t>Číslování stožárů a pohonů odpojovačů 1 - 3 znaky</t>
  </si>
  <si>
    <t>182</t>
  </si>
  <si>
    <t>7497302260</t>
  </si>
  <si>
    <t xml:space="preserve">Vodiče trakčního vedení  Tabulka číslování stožárů a pohonů odpojovačů 1 - 3 znaky</t>
  </si>
  <si>
    <t>184</t>
  </si>
  <si>
    <t>93</t>
  </si>
  <si>
    <t>7497351810</t>
  </si>
  <si>
    <t>Úpravy stávajícího trakčního vedení provizorní stavy za 100 m - obsahuje i veškeré další práce a úpravy na stávajícím trakčního vedení, nutné ke zprovoznění trakčního vedení</t>
  </si>
  <si>
    <t>186</t>
  </si>
  <si>
    <t>7497351830</t>
  </si>
  <si>
    <t>Aktualizace trakčního vedení dle kolejových postupů za 100 m zprovozňované skupiny - po každém stavebním postupu</t>
  </si>
  <si>
    <t>188</t>
  </si>
  <si>
    <t>95</t>
  </si>
  <si>
    <t>7497651010</t>
  </si>
  <si>
    <t>HZS na trakčním vedení</t>
  </si>
  <si>
    <t>190</t>
  </si>
  <si>
    <t>192</t>
  </si>
  <si>
    <t>10D</t>
  </si>
  <si>
    <t>Demontáže</t>
  </si>
  <si>
    <t>97</t>
  </si>
  <si>
    <t>129911123</t>
  </si>
  <si>
    <t>Bourání konstrukcí v odkopávkách a prokopávkách ručně s přemístěním suti na hromady na vzdálenost do 20 m nebo s naložením na dopravní prostředek z betonu železového nebo předpjatého</t>
  </si>
  <si>
    <t>CS ÚRS 2025 01</t>
  </si>
  <si>
    <t>1041730795</t>
  </si>
  <si>
    <t>7497271005</t>
  </si>
  <si>
    <t>Demontáže zařízení trakčního vedení stožáru D, T, TB - demontáž stávajícího zařízení se všemi pomocnými doplňujícími úpravami</t>
  </si>
  <si>
    <t>196</t>
  </si>
  <si>
    <t>99</t>
  </si>
  <si>
    <t>7497271015</t>
  </si>
  <si>
    <t>Demontáže zařízení trakčního vedení stožáru TS, TBS - demontáž stávajícího zařízení se všemi pomocnými doplňujícími úpravami</t>
  </si>
  <si>
    <t>198</t>
  </si>
  <si>
    <t>7497271035</t>
  </si>
  <si>
    <t>Demontáže zařízení trakčního vedení stožáru BP, AP - demontáž stávajícího zařízení se všemi pomocnými doplňujícími úpravami</t>
  </si>
  <si>
    <t>200</t>
  </si>
  <si>
    <t>101</t>
  </si>
  <si>
    <t>7497271045</t>
  </si>
  <si>
    <t>Demontáže zařízení trakčního vedení stožáru konzoly TV - demontáž stávajícího zařízení se všemi pomocnými doplňujícími úpravami, včetně upevnění</t>
  </si>
  <si>
    <t>202</t>
  </si>
  <si>
    <t>7497371015</t>
  </si>
  <si>
    <t>Demontáže zařízení trakčního vedení závěsu na převěsu - demontáž stávajícího zařízení se všemi pomocnými doplňujícími úpravami</t>
  </si>
  <si>
    <t>204</t>
  </si>
  <si>
    <t>103</t>
  </si>
  <si>
    <t>7497371025</t>
  </si>
  <si>
    <t>Demontáže zařízení trakčního vedení závěsu odtahu troleje, nosného lana - demontáž stávajícího zařízení se všemi pomocnými doplňujícími úpravami</t>
  </si>
  <si>
    <t>206</t>
  </si>
  <si>
    <t>7497371030</t>
  </si>
  <si>
    <t>Demontáže zařízení trakčního vedení závěsu příčných lan směrových, nosných - demontáž stávajícího zařízení se všemi pomocnými doplňujícími úpravami, včetně kotvení</t>
  </si>
  <si>
    <t>208</t>
  </si>
  <si>
    <t>105</t>
  </si>
  <si>
    <t>7497371040</t>
  </si>
  <si>
    <t>Demontáže zařízení trakčního vedení závěsu věšáku - demontáž stávajícího zařízení se všemi pomocnými doplňujícími úpravami, úplná</t>
  </si>
  <si>
    <t>210</t>
  </si>
  <si>
    <t>7497371045</t>
  </si>
  <si>
    <t>Demontáže zařízení trakčního vedení závěsu podélné nebo příčné proudové propojky - demontáž stávajícího zařízení se všemi pomocnými doplňujícími úpravami</t>
  </si>
  <si>
    <t>212</t>
  </si>
  <si>
    <t>107</t>
  </si>
  <si>
    <t>7497371060</t>
  </si>
  <si>
    <t>Demontáže zařízení trakčního vedení závěsu děliče - demontáž stávajícího zařízení se všemi pomocnými doplňujícími úpravami, úplná</t>
  </si>
  <si>
    <t>214</t>
  </si>
  <si>
    <t>7497371065</t>
  </si>
  <si>
    <t>Demontáže zařízení trakčního vedení závěsu vložené izolace - demontáž stávajícího zařízení se všemi pomocnými doplňujícími úpravami</t>
  </si>
  <si>
    <t>216</t>
  </si>
  <si>
    <t>109</t>
  </si>
  <si>
    <t>7497371110</t>
  </si>
  <si>
    <t>Demontáže zařízení trakčního vedení troleje včetně nástavků stříhání - demontáž stávajícího zařízení se všemi pomocnými doplňujícími úpravami</t>
  </si>
  <si>
    <t>218</t>
  </si>
  <si>
    <t>7497371210</t>
  </si>
  <si>
    <t>Demontáže zařízení trakčního vedení nosného lana včetně nástavků stříhání - demontáž stávajícího zařízení se všemi pomocnými doplňujícími úpravami</t>
  </si>
  <si>
    <t>220</t>
  </si>
  <si>
    <t>111</t>
  </si>
  <si>
    <t>7497371315</t>
  </si>
  <si>
    <t>Demontáže zařízení trakčního vedení kotvení troleje, nosného lana pohyblivě - demontáž stávajícího zařízení se všemi pomocnými doplňujícími úpravami</t>
  </si>
  <si>
    <t>222</t>
  </si>
  <si>
    <t>7497371425</t>
  </si>
  <si>
    <t>Demontáže zařízení trakčního vedení lana zesilovacího vedení odpojovače s pohonem včetně svodu - demontáž stávajícího zařízení se všemi pomocnými doplňujícími úpravami</t>
  </si>
  <si>
    <t>224</t>
  </si>
  <si>
    <t>113</t>
  </si>
  <si>
    <t>7497371735</t>
  </si>
  <si>
    <t>Demontáže zařízení trakčního vedení stávajících nosných lišt pro pohon odpojovače např. na stožáru Bp, T, 2T - demontáž stávajícího zařízení se všemi pomocnými doplňujícími úpravami</t>
  </si>
  <si>
    <t>226</t>
  </si>
  <si>
    <t>7497371515</t>
  </si>
  <si>
    <t>Demontáže zařízení trakčního vedení kotvení svodu - převěsu z odpojovače dvojité lano - demontáž stávajícího zařízení se všemi pomocnými doplňujícími úpravami</t>
  </si>
  <si>
    <t>228</t>
  </si>
  <si>
    <t>115</t>
  </si>
  <si>
    <t>7497371610</t>
  </si>
  <si>
    <t>Demontáže zařízení trakčního vedení svodu jednoduché lano - demontáž stávajícího zařízení se všemi pomocnými doplňujícími úpravami</t>
  </si>
  <si>
    <t>230</t>
  </si>
  <si>
    <t>7497371620</t>
  </si>
  <si>
    <t>Demontáže zařízení trakčního vedení svodu bleskojistky - demontáž stávajícího zařízení se všemi pomocnými doplňujícími úpravami, úplná</t>
  </si>
  <si>
    <t>232</t>
  </si>
  <si>
    <t>117</t>
  </si>
  <si>
    <t>7497371710</t>
  </si>
  <si>
    <t>Demontáže zařízení trakčního vedení lávky pro odpojovač montážní - demontáž stávajícího zařízení se všemi pomocnými doplňujícími úpravami</t>
  </si>
  <si>
    <t>234</t>
  </si>
  <si>
    <t>7497371730</t>
  </si>
  <si>
    <t>Demontáže zařízení trakčního vedení lávky pro odpojovač nestandardní kovové konstrukce - demontáž stávajícího zařízení se všemi pomocnými doplňujícími úpravami</t>
  </si>
  <si>
    <t>kg</t>
  </si>
  <si>
    <t>236</t>
  </si>
  <si>
    <t>119</t>
  </si>
  <si>
    <t>238</t>
  </si>
  <si>
    <t>10R</t>
  </si>
  <si>
    <t>Revize a Zkoušky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</si>
  <si>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</si>
  <si>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</t>
  </si>
  <si>
    <t>240</t>
  </si>
  <si>
    <t>121</t>
  </si>
  <si>
    <t>7499250525</t>
  </si>
  <si>
    <t>Vyhotovení výchozí revizní zprávy příplatek za každých dalších i započatých 500 000 Kč přes 1 000 000 Kč</t>
  </si>
  <si>
    <t>242</t>
  </si>
  <si>
    <t>7499251020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</si>
  <si>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</t>
  </si>
  <si>
    <t>244</t>
  </si>
  <si>
    <t>123</t>
  </si>
  <si>
    <t>7499251025</t>
  </si>
  <si>
    <t>Provedení technické prohlídky a zkoušky na silnoproudém zařízení, zařízení TV, zařízení NS, transformoven, EPZ příplatek za každých dalších i započatých 500 000 Kč přes 1 000 000 Kč</t>
  </si>
  <si>
    <t>246</t>
  </si>
  <si>
    <t>7499258010</t>
  </si>
  <si>
    <t>Výkon jednotek správce trakčního vedení mimo výkonů investora úplný - obsahuje i cenu za zajištění pracoviště správcem trakčního vedení (zkratování trakčního vedení), zajištění přejezdů správcem trakčního vedení včetně nájmu pracovníků a použitých mechani</t>
  </si>
  <si>
    <t>248</t>
  </si>
  <si>
    <t>125</t>
  </si>
  <si>
    <t>7499451510</t>
  </si>
  <si>
    <t>Vyhotovení zprávy o posouzení bezpečnosti (rizik) včetně analýzy a hodnocení rizik - v souladu s nařízením Evropské komise (ES) č. 352/52009 v rozsahu tohoto SO/PS</t>
  </si>
  <si>
    <t>250</t>
  </si>
  <si>
    <t>OST</t>
  </si>
  <si>
    <t>Ostatní</t>
  </si>
  <si>
    <t>5914025260</t>
  </si>
  <si>
    <t>Výměna dílů otevřeného odvodnění stupně z lomového kamene Poznámka: 1. V cenách jsou započteny náklady na demontáž, výměnu, montáž dílů, včetně obsypání a zasypání zařízení propustným materiálem podle vzorového listu a rozprostření výzisku na terén nebo n</t>
  </si>
  <si>
    <t>262144</t>
  </si>
  <si>
    <t>252</t>
  </si>
  <si>
    <t>127</t>
  </si>
  <si>
    <t>9902100100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</si>
  <si>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</t>
  </si>
  <si>
    <t>t</t>
  </si>
  <si>
    <t>254</t>
  </si>
  <si>
    <t>9902109200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</si>
  <si>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</t>
  </si>
  <si>
    <t>256</t>
  </si>
  <si>
    <t>129</t>
  </si>
  <si>
    <t>9902200100</t>
  </si>
  <si>
    <t xml:space="preserve"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</t>
  </si>
  <si>
    <t>258</t>
  </si>
  <si>
    <t>9902209200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</si>
  <si>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</t>
  </si>
  <si>
    <t>260</t>
  </si>
  <si>
    <t>137</t>
  </si>
  <si>
    <t>5915015020</t>
  </si>
  <si>
    <t>Svahování zemního tělesa železničního spodku v zářezu Poznámka: 1. V cenách jsou započteny náklady na svahování železničního tělesa a uložení výzisku na terén nebo naložení na dopravní prostředek.</t>
  </si>
  <si>
    <t>m2</t>
  </si>
  <si>
    <t>262</t>
  </si>
  <si>
    <t>5915020010</t>
  </si>
  <si>
    <t>Povrchová úprava plochy železničního spodku Poznámka: 1. V cenách jsou započteny náklady na urovnání a úpravu ploch nebo skládek výzisku kameniva a zeminy s jejich případnou rekultivací.</t>
  </si>
  <si>
    <t>264</t>
  </si>
  <si>
    <t>139</t>
  </si>
  <si>
    <t>5915025010</t>
  </si>
  <si>
    <t>Úprava vrstvy KL po snesení kolejového roštu koleje nebo výhybky Poznámka: 1. V cenách jsou započteny náklady na rozhrnutí a urovnání KL a terénu z důvodu rušení trati.</t>
  </si>
  <si>
    <t>266</t>
  </si>
  <si>
    <t>131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</si>
  <si>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</si>
  <si>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</t>
  </si>
  <si>
    <t>268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</si>
  <si>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</si>
  <si>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</t>
  </si>
  <si>
    <t>270</t>
  </si>
  <si>
    <t>133</t>
  </si>
  <si>
    <t>9902900300</t>
  </si>
  <si>
    <t>Složení sypanin, drobného kusového materiálu, suti Poznámka: 1. Ceny jsou určeny pro skládání materiálu z vlastních zásob objednatele.</t>
  </si>
  <si>
    <t>272</t>
  </si>
  <si>
    <t>9902900400</t>
  </si>
  <si>
    <t>Složení objemnějšího kusového materiálu, vybouraných hmot Poznámka: 1. Ceny jsou určeny pro skládání materiálu z vlastních zásob objednatele.</t>
  </si>
  <si>
    <t>274</t>
  </si>
  <si>
    <t>135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</si>
  <si>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</si>
  <si>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</t>
  </si>
  <si>
    <t>276</t>
  </si>
  <si>
    <t>9909000500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</si>
  <si>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</t>
  </si>
  <si>
    <t>278</t>
  </si>
  <si>
    <t>SO 02-81-02 - Slapy včetně - Malšice mimo - zesilovací vedení</t>
  </si>
  <si>
    <t xml:space="preserve">    10R - Revize</t>
  </si>
  <si>
    <t>7497350780</t>
  </si>
  <si>
    <t>Připevnění lišty pro kotvení zesilovací, napájecí a obcházecí vedení (ZV, NV, OV) jednostranné</t>
  </si>
  <si>
    <t>7497300890</t>
  </si>
  <si>
    <t xml:space="preserve">Vodiče trakčního vedení  Připev. jednostranné lišty pro kotvení ZV, NV, OV</t>
  </si>
  <si>
    <t>7497350800</t>
  </si>
  <si>
    <t>Montáž kotvení lana zesilovacího, napájecího a obcházecího vedení jednoho</t>
  </si>
  <si>
    <t>7497300910</t>
  </si>
  <si>
    <t xml:space="preserve">Vodiče trakčního vedení  Kotvení 1 lana ZV, NV, OV</t>
  </si>
  <si>
    <t>7497350805</t>
  </si>
  <si>
    <t>Montáž kotvení lana zesilovacího, napájecího a obcházecího vedení dvou</t>
  </si>
  <si>
    <t>7497300920</t>
  </si>
  <si>
    <t xml:space="preserve">Vodiče trakčního vedení  Kotvení 2 lan ZV, NV, OV</t>
  </si>
  <si>
    <t>7497350830</t>
  </si>
  <si>
    <t>Připevnění konzoly zesilovacího, napájecího a obcházecího vedení svislý závěs na stožár T, P, BP, DS</t>
  </si>
  <si>
    <t>7497300960</t>
  </si>
  <si>
    <t xml:space="preserve">Vodiče trakčního vedení  Konzola ZV, NV OV pro svislý závěs na T, P, BP, DS</t>
  </si>
  <si>
    <t>7497350835</t>
  </si>
  <si>
    <t>Připevnění konzoly zesilovacího, napájecího a obcházecího vedení "V" závěs na stožár T, P, BP, DS</t>
  </si>
  <si>
    <t>7497300970</t>
  </si>
  <si>
    <t xml:space="preserve">Vodiče trakčního vedení  Konzola ZV, NV OV pro "V" závěs na T, P, BP, DS</t>
  </si>
  <si>
    <t>7497350840</t>
  </si>
  <si>
    <t>Připevnění konzoly zesilovacího, napájecího a obcházecího vedení svislý závěs přeponky na stožár BP</t>
  </si>
  <si>
    <t>7497300980</t>
  </si>
  <si>
    <t xml:space="preserve">Vodiče trakčního vedení  Konzola ZV, NV OV pro svislý závěs přeponky na BP</t>
  </si>
  <si>
    <t>7497350850</t>
  </si>
  <si>
    <t>Montáž závěsu zesilovacího, napájecího a obcházecího vedení (ZV, NV, OV) svislého 1 - 2 lan</t>
  </si>
  <si>
    <t>7497300990</t>
  </si>
  <si>
    <t xml:space="preserve">Vodiče trakčního vedení  Svislý závěs 1-2 lan ZV, NV, OV</t>
  </si>
  <si>
    <t>7497350860</t>
  </si>
  <si>
    <t>Montáž závěsu zesilovacího, napájecího a obcházecího vedení (ZV, NV, OV) typ "V" 1 - 2 lan</t>
  </si>
  <si>
    <t>7497301010</t>
  </si>
  <si>
    <t xml:space="preserve">Vodiče trakčního vedení  "V" závěs 1-2 lan ZV, NV, OV</t>
  </si>
  <si>
    <t>7497350890</t>
  </si>
  <si>
    <t>Připojení lana 95 Cu nebo 120 Cu na lano ZV, NV, OV</t>
  </si>
  <si>
    <t>7497301050</t>
  </si>
  <si>
    <t xml:space="preserve">Vodiče trakčního vedení  Materiál sestavení proudového připojení lana 95 Cu nebo 120 Cu na lano ZV, NV, OV</t>
  </si>
  <si>
    <t>7497350910</t>
  </si>
  <si>
    <t>Montáž distanční rozpěrky zesilovacího, napájecího a obcházecího vedení pro 2-6 lan</t>
  </si>
  <si>
    <t>7497301070</t>
  </si>
  <si>
    <t xml:space="preserve">Vodiče trakčního vedení  Distanční rozpěrka pro 2-6 lan ZV, NV, OV</t>
  </si>
  <si>
    <t>7497350920</t>
  </si>
  <si>
    <t>Montáž lisované spojky zesilovacího, napájecího a obcházecího vedení dvou lan</t>
  </si>
  <si>
    <t>7497301080</t>
  </si>
  <si>
    <t xml:space="preserve">Vodiče trakčního vedení  Lisovaná spojka dvou lan ZV, NV, OV</t>
  </si>
  <si>
    <t>7497350960</t>
  </si>
  <si>
    <t>Tažení lana pro zesilovací, napájecí a obcházecí vedení do 240 mm2 Cu, AlFe</t>
  </si>
  <si>
    <t>7497271050</t>
  </si>
  <si>
    <t>Demontáže zařízení trakčního vedení stožáru konzoly ZV, OV - demontáž stávajícího zařízení se všemi pomocnými doplňujícími úpravami, včetně závěsu</t>
  </si>
  <si>
    <t>7497371350</t>
  </si>
  <si>
    <t>Demontáže zařízení trakčního vedení kotvení zesilovacího, napájecího, obcházecího vedení včetně připevnění lišt - demontáž stávajícího zařízení se všemi pomocnými doplňujícími úpravami</t>
  </si>
  <si>
    <t>7497371410</t>
  </si>
  <si>
    <t>Demontáže zařízení trakčního vedení lana zesilovacího vedení stříhání - demontáž stávajícího zařízení se všemi pomocnými doplňujícími úpravami</t>
  </si>
  <si>
    <t>Revize</t>
  </si>
  <si>
    <t>SO 02-87-01 - Slapy včetně - Malšice mimo, rekonstrukce UKK</t>
  </si>
  <si>
    <t>7497154510</t>
  </si>
  <si>
    <t>Uzemnění stožáru trakčního vedení - obsahuje i všechny náklady na montáž dodaného zařízení se všemi pomocnými doplňujícími součástmi, měřeními a regulacemi s použitím mechanizmů a montážních souprav</t>
  </si>
  <si>
    <t>7497100140</t>
  </si>
  <si>
    <t xml:space="preserve">Základy trakčního vedení  Uzemnění stožáru TV</t>
  </si>
  <si>
    <t>7497351590</t>
  </si>
  <si>
    <t>Montáž ukolejnění s průrazkou T, P, 2T, BP, DS, OK - 1 vodič</t>
  </si>
  <si>
    <t>7497301980</t>
  </si>
  <si>
    <t xml:space="preserve">Vodiče trakčního vedení  Ukolejnění s průrazkou T, P, 2T, BP, DS, OK - 1 vodič</t>
  </si>
  <si>
    <t>7497351595</t>
  </si>
  <si>
    <t>Montáž ukolejnění s průrazkou T, P, 2T, BP, DS, OK - 2 vodiče</t>
  </si>
  <si>
    <t>7497301990</t>
  </si>
  <si>
    <t xml:space="preserve">Vodiče trakčního vedení  Ukolejnění s průrazkou T, P, 2T, BP, DS, OK - 2 vodiče</t>
  </si>
  <si>
    <t>7497351610</t>
  </si>
  <si>
    <t>Montáž ukolejnění s průrazkou výzt. dvojice 2T, 2P - 1 vodič</t>
  </si>
  <si>
    <t>7497302000</t>
  </si>
  <si>
    <t xml:space="preserve">Vodiče trakčního vedení  Ukolejnění s průrazkou výzt. dvojice 2T, 2P - 1 vodič</t>
  </si>
  <si>
    <t>7497351790</t>
  </si>
  <si>
    <t>Pospojování vodivých konstrukcí proudovou propojkou</t>
  </si>
  <si>
    <t>7497302270</t>
  </si>
  <si>
    <t xml:space="preserve">Vodiče trakčního vedení  Pospojování vodivých konstrukcí proudovou propojkou</t>
  </si>
  <si>
    <t>7497351820</t>
  </si>
  <si>
    <t>Aktualizace KSU a TP dle kolejových postupů za 100 m zprovozňované skupiny - po každém stavebním postupu</t>
  </si>
  <si>
    <t>7497351840</t>
  </si>
  <si>
    <t>Zpracování KSU a TP pro účely zavedení do provozu za 100 m - při uvádění do provozu</t>
  </si>
  <si>
    <t>7497371625</t>
  </si>
  <si>
    <t>Demontáže zařízení trakčního vedení svodu ukolejnění konstrukcí a stožárů - demontáž stávajícího zařízení se všemi pomocnými doplňujícími úpravami</t>
  </si>
  <si>
    <t>7497371635</t>
  </si>
  <si>
    <t>Demontáže zařízení trakčního vedení svodu ochranného lana - demontáž stávajícího zařízení se všemi pomocnými doplňujícími úpravami</t>
  </si>
  <si>
    <t>7499256010</t>
  </si>
  <si>
    <t>Měření dotykových napětí u trakčního stožáru - obsahuje i cenu měření a kontrolu parametrů trolejových vedení a trakčních zařízení podle požadavku ČSN, jejich vyhodnocení včetně nájmu mechanizmu a měřících zařízení</t>
  </si>
  <si>
    <t>SO 03-81-01 - Dopravna Malšice, rekontrukce TV</t>
  </si>
  <si>
    <t>7497350250</t>
  </si>
  <si>
    <t>Montáž děliče v troleji včetně tabulky</t>
  </si>
  <si>
    <t>7497300310</t>
  </si>
  <si>
    <t xml:space="preserve">Vodiče trakčního vedení  Dělič v troleji vč. tabulky</t>
  </si>
  <si>
    <t>7497300420</t>
  </si>
  <si>
    <t xml:space="preserve">Vodiče trakčního vedení  Pérové kotvení jednoho nebo dvou lan 50-70 mm2 na BP s izolací</t>
  </si>
  <si>
    <t>7497350444</t>
  </si>
  <si>
    <t>Montáž pohyblivého kotvení sestavy trakčního vedení troleje a nosného lana na stožár BP 15 kN</t>
  </si>
  <si>
    <t>7497300580</t>
  </si>
  <si>
    <t xml:space="preserve">Vodiče trakčního vedení  Pohyb. kotvení sestavy TV, TR+NL na BP - 15kN</t>
  </si>
  <si>
    <t>7497350440</t>
  </si>
  <si>
    <t>Montáž pohyblivého kotvení sestavy trakčního vedení troleje a nosného lana na stožár BP 8 kN</t>
  </si>
  <si>
    <t>7497350640</t>
  </si>
  <si>
    <t>Pevné kotvení sestavy trakčního vedení na stožár BP, T, 2xT, 2T/2TB - do 15 kN</t>
  </si>
  <si>
    <t>7497300730</t>
  </si>
  <si>
    <t xml:space="preserve">Vodiče trakčního vedení  Pevné kotv. sestavy TV na BP, T, 2xT, 2T/2TB - do 15kN</t>
  </si>
  <si>
    <t>7497350730</t>
  </si>
  <si>
    <t>Montáž definitivní regulace pohyblivého kotvení troleje</t>
  </si>
  <si>
    <t>7497350975</t>
  </si>
  <si>
    <t>Montáž odpojovače ručního</t>
  </si>
  <si>
    <t>7497301160</t>
  </si>
  <si>
    <t xml:space="preserve">Vodiče trakčního vedení  Pohon odpojovače ruční</t>
  </si>
  <si>
    <t>7497351000</t>
  </si>
  <si>
    <t>Montáž odpojovače Ftr nebo odpínače Fla s uzemňovacím nožem na stožár trakčního vedení</t>
  </si>
  <si>
    <t>7497301200</t>
  </si>
  <si>
    <t xml:space="preserve">Vodiče trakčního vedení  Odpojovač Ftr nebo odpínač Fla s uzemňovacím nožem na stož. TV</t>
  </si>
  <si>
    <t>7497351445</t>
  </si>
  <si>
    <t>Montáž soupravy nosných lišt pro pohon odpojovače např. na stožáru Bp, T, 2T</t>
  </si>
  <si>
    <t>7497351025</t>
  </si>
  <si>
    <t>Montáž kotvení svodu z odpojovače s připojením na trakční vedení dvou dvojitých na stožár BP</t>
  </si>
  <si>
    <t>7497301240</t>
  </si>
  <si>
    <t xml:space="preserve">Vodiče trakčního vedení  Kotvení dvou dvojitých svodů z odpoj. s připoj. na TV - BP</t>
  </si>
  <si>
    <t>7497351060</t>
  </si>
  <si>
    <t>Montáž svodu trakčního vedení lany 120 Cu z napájecího převěsu</t>
  </si>
  <si>
    <t>7497301290</t>
  </si>
  <si>
    <t xml:space="preserve">Vodiče trakčního vedení  Svod z napájecího převěsu na TV lanem 120 Cu</t>
  </si>
  <si>
    <t>7497351405</t>
  </si>
  <si>
    <t>Upevnění konzol dvou konzol</t>
  </si>
  <si>
    <t>7497301810</t>
  </si>
  <si>
    <t xml:space="preserve">Vodiče trakčního vedení  Materiál sestavení pro upevnění 2 konzol</t>
  </si>
  <si>
    <t>7497351675</t>
  </si>
  <si>
    <t>Montáž montážních lávek na BP délky 1035, 2045 mm</t>
  </si>
  <si>
    <t>7497302140</t>
  </si>
  <si>
    <t xml:space="preserve">Vodiče trakčního vedení  Montážní lávka na BP délky - 1035, 2045mm</t>
  </si>
  <si>
    <t>194</t>
  </si>
  <si>
    <t>-1066995434</t>
  </si>
  <si>
    <t>7497271040</t>
  </si>
  <si>
    <t>Demontáže zařízení trakčního vedení stožáru brány krakorce 23, 34 - demontáž stávajícího zařízení se všemi pomocnými doplňujícími úpravami, včetně vyvěšení a ukončení</t>
  </si>
  <si>
    <t>7497371310</t>
  </si>
  <si>
    <t>Demontáže zařízení trakčního vedení kotvení troleje, nosného lana pevně - demontáž stávajícího zařízení se všemi pomocnými doplňujícími úpravami</t>
  </si>
  <si>
    <t>7497371615</t>
  </si>
  <si>
    <t>Demontáže zařízení trakčního vedení svodu dvojité lano - demontáž stávajícího zařízení se všemi pomocnými doplňujícími úpravami</t>
  </si>
  <si>
    <t>7497371725</t>
  </si>
  <si>
    <t>Demontáže zařízení trakčního vedení lávky pro odpojovač návěst pro el. provoz - demontáž stávajícího zařízení se všemi pomocnými doplňujícími úpravami</t>
  </si>
  <si>
    <t>7497751010</t>
  </si>
  <si>
    <t>Nátěr trakčního vedení bezpečnostních pruhů na osvětlovací stožár nebo věž</t>
  </si>
  <si>
    <t>7497700770</t>
  </si>
  <si>
    <t xml:space="preserve">Nátěry trakčního vedení  Barva a řed. pro bezpečnostní černožluté pruhy na podpěře TV</t>
  </si>
  <si>
    <t>7497700780</t>
  </si>
  <si>
    <t xml:space="preserve">Nátěry trakčního vedení  Barva a řed. pro bezpečnostní bíločervený pruh na podpěře TV</t>
  </si>
  <si>
    <t>280</t>
  </si>
  <si>
    <t>141</t>
  </si>
  <si>
    <t>282</t>
  </si>
  <si>
    <t>284</t>
  </si>
  <si>
    <t>SO 03-81-02 - Dopravna Malšice, zesilovací vedení</t>
  </si>
  <si>
    <t>7497350785</t>
  </si>
  <si>
    <t>Připevnění lišty pro kotvení zesilovací, napájecí a obcházecí vedení (ZV, NV, OV) oboustranné</t>
  </si>
  <si>
    <t>7497300900</t>
  </si>
  <si>
    <t xml:space="preserve">Vodiče trakčního vedení  Připev. oboustranné lišty pro kotvení ZV, NV, OV</t>
  </si>
  <si>
    <t>7497350900</t>
  </si>
  <si>
    <t>Montáž proudového spojení zesilovacího, napájecího a obcházecího vedení dvou lan</t>
  </si>
  <si>
    <t>7497301060</t>
  </si>
  <si>
    <t xml:space="preserve">Vodiče trakčního vedení  Proudové spojení dvou lan ZV, NV, OV</t>
  </si>
  <si>
    <t>SO 03-81-03 - Dopravna Malšice, napájecí a zpětné vedení</t>
  </si>
  <si>
    <t xml:space="preserve">    10E - Silnoproudy</t>
  </si>
  <si>
    <t xml:space="preserve">    5 - Komunikace pozemní</t>
  </si>
  <si>
    <t>7497350810</t>
  </si>
  <si>
    <t>Montáž kotvení lana zesilovacího, napájecího a obcházecího vedení jednoho se zdvojenými izolátory</t>
  </si>
  <si>
    <t>7497300930</t>
  </si>
  <si>
    <t xml:space="preserve">Vodiče trakčního vedení  Kotv. 1 lana ZV, NV, OV se zdvojenými izolátory</t>
  </si>
  <si>
    <t>7497350970</t>
  </si>
  <si>
    <t>Montáž odpojovače motorového</t>
  </si>
  <si>
    <t>7497301150</t>
  </si>
  <si>
    <t xml:space="preserve">Vodiče trakčního vedení  Pohon odpojovače motorový</t>
  </si>
  <si>
    <t>7497301170</t>
  </si>
  <si>
    <t xml:space="preserve">Vodiče trakčního vedení  Táhlo motorového odpojovače</t>
  </si>
  <si>
    <t>7497351150</t>
  </si>
  <si>
    <t>Připojení svodu napájecího převěsu na trakční vedení 120 mm2 Cu</t>
  </si>
  <si>
    <t>7497301410</t>
  </si>
  <si>
    <t xml:space="preserve">Vodiče trakčního vedení  Materiál sestavení pro připojení svodu 120 mm2 Cu napájecího převěsu na TV</t>
  </si>
  <si>
    <t>7497351165</t>
  </si>
  <si>
    <t>Připevnění kotevní lišty napáj. převěsu s 2-4 třmeny na stožár BP</t>
  </si>
  <si>
    <t>7497301430</t>
  </si>
  <si>
    <t xml:space="preserve">Vodiče trakčního vedení  Kotevní lišta napáj. převěsu s 2-4 třmeny na stož. BP</t>
  </si>
  <si>
    <t>7497351185</t>
  </si>
  <si>
    <t>Kotvení lana napáj. převěsu jednoho 120 mm2 Cu s izolací</t>
  </si>
  <si>
    <t>7497301460</t>
  </si>
  <si>
    <t xml:space="preserve">Vodiče trakčního vedení  Kotvení lana napáj. převěsu - 120 mm2 Cu s izolací</t>
  </si>
  <si>
    <t>7497351190</t>
  </si>
  <si>
    <t>Kotvení lana napáj. převěsu 2 - 4 120 mm2 Cu s izolací zdvojený závěs</t>
  </si>
  <si>
    <t>7497301470</t>
  </si>
  <si>
    <t xml:space="preserve">Vodiče trakčního vedení  Kotvení 2-4 lan napáj. převěsů 120 mm2 Cu s izolací zdvojený závěs</t>
  </si>
  <si>
    <t>7497351210</t>
  </si>
  <si>
    <t>Montáž podpěrného izolátoru jednoho pro NV na liště, bráně, stožár T, BP</t>
  </si>
  <si>
    <t>7497301490</t>
  </si>
  <si>
    <t xml:space="preserve">Vodiče trakčního vedení  Podpěrný izolátor pro NV na liště, bráně, stož. T, BP</t>
  </si>
  <si>
    <t>7497351245</t>
  </si>
  <si>
    <t>Montáž ukončení napájecího kabelu čtyř, sestavy "J" na stožár P, T, BP</t>
  </si>
  <si>
    <t>7497301550</t>
  </si>
  <si>
    <t xml:space="preserve">Vodiče trakčního vedení  Ukončení 4 napájecích kabelů sestavy "J" na stož. BP</t>
  </si>
  <si>
    <t>7497351275</t>
  </si>
  <si>
    <t>Připevnění kabelu 1 - 4 kabelů na stožár BP</t>
  </si>
  <si>
    <t>7497301590</t>
  </si>
  <si>
    <t xml:space="preserve">Vodiče trakčního vedení  Materiál sestavení pro připevnění 1-4 kabelů na stož. BP</t>
  </si>
  <si>
    <t>7497351336</t>
  </si>
  <si>
    <t>Připevnění krytu na stožár P, T, BP čtyř</t>
  </si>
  <si>
    <t>7497301720</t>
  </si>
  <si>
    <t xml:space="preserve">Vodiče trakčního vedení  Materiál sestavení připevnění 4 krytů na stož. BP</t>
  </si>
  <si>
    <t>7497351350</t>
  </si>
  <si>
    <t>Připojení zpětného vedení na kolejnici bez ukončení lan</t>
  </si>
  <si>
    <t>7497301730</t>
  </si>
  <si>
    <t xml:space="preserve">Vodiče trakčního vedení  Materiál sestavení pro připojení zpětného vedení na kolejnici bez ukončení lan</t>
  </si>
  <si>
    <t>7497351390</t>
  </si>
  <si>
    <t>Tažení lan napájecích převěsů ručně do 240 mm2</t>
  </si>
  <si>
    <t>7497371415</t>
  </si>
  <si>
    <t>Demontáže zařízení trakčního vedení lana zesilovacího vedení stočení na buben - demontáž stávajícího zařízení se všemi pomocnými doplňujícími úpravami</t>
  </si>
  <si>
    <t>7497371510</t>
  </si>
  <si>
    <t>Demontáže zařízení trakčního vedení kotvení svodu - převěsu z odpojovače jednoduché lano - demontáž stávajícího zařízení se všemi pomocnými doplňujícími úpravami</t>
  </si>
  <si>
    <t>7497371640</t>
  </si>
  <si>
    <t>Demontáže zařízení trakčního vedení svodu kabelu vysokého napětí - demontáž stávajícího zařízení se všemi pomocnými doplňujícími úpravami</t>
  </si>
  <si>
    <t>7497371645</t>
  </si>
  <si>
    <t>Demontáže zařízení trakčního vedení svodu uchycení kabelu na stožár včetně krytu - demontáž stávajícího zařízení se všemi pomocnými doplňujícími úpravami</t>
  </si>
  <si>
    <t>10E</t>
  </si>
  <si>
    <t>Silnoproudy</t>
  </si>
  <si>
    <t>7492451012</t>
  </si>
  <si>
    <t>Montáž kabelů vn jednožílových do 240 mm2 - uložení kabelu - do země, chráničky, na rošty, na TV apod.</t>
  </si>
  <si>
    <t>7492400200</t>
  </si>
  <si>
    <t>Kabely, vodiče - vn Kabely do 6kV včetně - izolace pryžová 6-CHBU 1x120 - 1x150 mm2, kabel silový ( bez kabelových příchytek )</t>
  </si>
  <si>
    <t>7492451014</t>
  </si>
  <si>
    <t>Montáž kabelů vn jednožílových přes 240 mm2 - uložení kabelu - do země, chráničky, na rošty, na TV apod.</t>
  </si>
  <si>
    <t>34116026</t>
  </si>
  <si>
    <t>kabel energetický stíněný s ochranou proti podélnému šíření vody pod pláštěm jádro Al izolace XLPE plášť PE+PVC 6/10kV (10-AXEKVCEY) 1x500/35mm2</t>
  </si>
  <si>
    <t>7492453014</t>
  </si>
  <si>
    <t>Montáž koncovek kabelů vn jednožílových přes 240 mm2 - včetně odizolování pláště a izolace žil kabelu, ukončení žil a stínění - oko</t>
  </si>
  <si>
    <t>35436540</t>
  </si>
  <si>
    <t>koncovka kabelová vnitřní, 150-240mm2 dl 800mm</t>
  </si>
  <si>
    <t>7492700900</t>
  </si>
  <si>
    <t>Ukončení vodičů a kabelů VN Kabelové koncovky pro plastové kabely nad 6kV Venkovní pro jednožílové kabely s plastovou izolací, 50kV, 150 - 240 mm2</t>
  </si>
  <si>
    <t>7492753012</t>
  </si>
  <si>
    <t>Montáž ukončení kabelu kabelovou koncovkou pro průřez 70-120 mm2</t>
  </si>
  <si>
    <t>35436536</t>
  </si>
  <si>
    <t>koncovka kabelová vnitřní, 150-240mm2 dl 650mm</t>
  </si>
  <si>
    <t>7492400460</t>
  </si>
  <si>
    <t>Kabely, vodiče - vn Kabely nad 22kV Označovací štítek na kabel (100 ks)</t>
  </si>
  <si>
    <t>sada</t>
  </si>
  <si>
    <t>7491151021</t>
  </si>
  <si>
    <t>Montáž trubek ohebných elektroinstalačních vlnitých pancéřových hadic z PVC uložených volně, pod nebo na omítku, na rošt, na stožár apod. průměru do 63 mm - včetně naznačení trasy, rozměření, řezání trubek, kladení, osazení, zajištění a upevnění</t>
  </si>
  <si>
    <t>7491100220</t>
  </si>
  <si>
    <t>Trubková vedení Ohebné elektroinstalační trubky KOPOFLEX 90 rudá</t>
  </si>
  <si>
    <t>7491151041</t>
  </si>
  <si>
    <t>Montáž trubek ohebných elektroinstalačních ochranných z tvrdého PE uložených pevně, průměru do 100 mm - včetně naznačení trasy, rozměření, řezání trubek, kladení, osazení, zajištění a upevnění</t>
  </si>
  <si>
    <t>7491100260</t>
  </si>
  <si>
    <t>Trubková vedení Ohebné elektroinstalační trubky KD09160 pr.160 KOPODUR r.</t>
  </si>
  <si>
    <t>7492756040</t>
  </si>
  <si>
    <t>Pomocné práce pro montáž kabelů zatažení kabelů do chráničky do 4 kg/m</t>
  </si>
  <si>
    <t>7492756042</t>
  </si>
  <si>
    <t>Pomocné práce pro montáž kabelů zatažení kabelů do chráničky nad 4 kg/m</t>
  </si>
  <si>
    <t>7591915150R</t>
  </si>
  <si>
    <t>Montáž šachty vzduchu</t>
  </si>
  <si>
    <t>7497700980</t>
  </si>
  <si>
    <t xml:space="preserve">Kabely trakčního vedení, Různé TV  Kabelová šachta</t>
  </si>
  <si>
    <t>7591917150R</t>
  </si>
  <si>
    <t>Demontáž šachty vzduchu</t>
  </si>
  <si>
    <t>7491153021</t>
  </si>
  <si>
    <t>Montáž trubek kovových elektroinstalačních uložených volně nebo pevně závitových průměru do 42 mm - včetně naznačení trasy, rozměření, řezání trubek, kladení, osazení, zajištění a upevnění</t>
  </si>
  <si>
    <t>7491100450</t>
  </si>
  <si>
    <t>Trubková vedení Kovové elektroinstalační trubky 6042 pr.42 panc.lak.se záv.</t>
  </si>
  <si>
    <t>7492554010</t>
  </si>
  <si>
    <t>Montáž kabelů 4- a 5-žílových Cu do 16 mm2 - uložení do země, chráničky, na rošty, pod omítku apod.</t>
  </si>
  <si>
    <t>7492501990</t>
  </si>
  <si>
    <t>Kabely, vodiče, šňůry Cu - nn Kabel silový 4 a 5-žílový Cu, plastová izolace CYKY 5J16 (5Cx16)</t>
  </si>
  <si>
    <t>7492752040</t>
  </si>
  <si>
    <t>Montáž ukončení kabelů nn kabelovou spojkou vícežilové kabely s plastovou izolací do 4 mm2 4-7 - žílové kabely - včetně odizolování pláště a izolace žil kabelu, včetně ukončení žil a stínění - oko</t>
  </si>
  <si>
    <t>7499351020</t>
  </si>
  <si>
    <t>Zkoušky a prohlídky rozvodných zařízení napěťová zkouška rozvodny včetně spínacích prvků kabel 6, 22 kV - včetně vystavení protokolu</t>
  </si>
  <si>
    <t>7499351025</t>
  </si>
  <si>
    <t>Zkoušky a prohlídky rozvodných zařízení napěťová zkouška rozvodny včetně spínacích prvků přístroj do 6, 22 kV - včetně vystavení protokolu</t>
  </si>
  <si>
    <t>7499556010</t>
  </si>
  <si>
    <t>Zkoušky vodičů a kabelů vn zvýšeným napětím do 35 kV - měření kabelu,vodiče včetně vyhotovení protokolu</t>
  </si>
  <si>
    <t>7499556020</t>
  </si>
  <si>
    <t>Zkoušky vodičů a kabelů vn provoz měřícího vozu po dobu zkoušek vn kabelů - pro 1 kus/žílu/vn kabelu - provoz měřícího vozu po dobu zkoušek</t>
  </si>
  <si>
    <t>Komunikace pozemní</t>
  </si>
  <si>
    <t>5915005020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</si>
  <si>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</si>
  <si>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5915007020</t>
  </si>
  <si>
    <t>Zásyp jam nebo rýh sypaninou na železničním spodku se zhutněním Poznámka: 1. Ceny zásypu jam a rýh se zhutněním jsou určeny pro jakoukoliv míru zhutnění.</t>
  </si>
  <si>
    <t>SO 03-81-04 - Dopravna Malšice, demontáž TV vlečky Zeelandia</t>
  </si>
  <si>
    <t>-1815241471</t>
  </si>
  <si>
    <t>7497271030</t>
  </si>
  <si>
    <t>Demontáže zařízení trakčního vedení stožáru DPVSu - demontáž stávajícího zařízení se všemi pomocnými doplňujícími úpravami</t>
  </si>
  <si>
    <t>7499250515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</si>
  <si>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</t>
  </si>
  <si>
    <t>SO 03-87-01 - Dopravna Malšice, rekonstrukce UKK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</si>
  <si>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</si>
  <si>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</si>
  <si>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7499251015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</si>
  <si>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</t>
  </si>
  <si>
    <t>VON - VRN</t>
  </si>
  <si>
    <t>VRN - Vedlejší rozpočtové náklady</t>
  </si>
  <si>
    <t>Vedlejší rozpočtové náklady</t>
  </si>
  <si>
    <t>022101001</t>
  </si>
  <si>
    <t>Geodetické práce Geodetické práce před opravou</t>
  </si>
  <si>
    <t>%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</si>
  <si>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</si>
  <si>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</t>
  </si>
  <si>
    <t>kpl</t>
  </si>
  <si>
    <t>031101041</t>
  </si>
  <si>
    <t>Zařízení a vybavení staveniště vyjma dále jmenované práce včetně opatření na ochranu sousedních pozemků, informační tabule, dopravního značení na staveništi aj. při velikosti nákladů přes 20 mil. Kč</t>
  </si>
  <si>
    <t>032104001</t>
  </si>
  <si>
    <t>Územní vlivy práce na těžce přístupných místech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</si>
</sst>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8" fillId="0" borderId="19" xfId="0" applyFont="1" applyBorder="1" applyAlignment="1"/>
    <xf numFmtId="0" fontId="8" fillId="0" borderId="20" xfId="0" applyFont="1" applyBorder="1" applyAlignment="1"/>
    <xf numFmtId="166" fontId="8" fillId="0" borderId="20" xfId="0" applyNumberFormat="1" applyFont="1" applyBorder="1" applyAlignment="1"/>
    <xf numFmtId="166" fontId="8" fillId="0" borderId="21" xfId="0" applyNumberFormat="1" applyFont="1" applyBorder="1" applyAlignment="1"/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21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25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21</v>
      </c>
      <c r="AK17" s="28" t="s">
        <v>26</v>
      </c>
      <c r="AN17" s="23" t="s">
        <v>1</v>
      </c>
      <c r="AR17" s="18"/>
      <c r="BE17" s="27"/>
      <c r="BS17" s="15" t="s">
        <v>30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31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21</v>
      </c>
      <c r="AK20" s="28" t="s">
        <v>26</v>
      </c>
      <c r="AN20" s="23" t="s">
        <v>1</v>
      </c>
      <c r="AR20" s="18"/>
      <c r="BE20" s="27"/>
      <c r="BS20" s="15" t="s">
        <v>30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32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37</v>
      </c>
      <c r="E29" s="3"/>
      <c r="F29" s="28" t="s">
        <v>38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39</v>
      </c>
      <c r="G30" s="3"/>
      <c r="H30" s="3"/>
      <c r="I30" s="3"/>
      <c r="J30" s="3"/>
      <c r="K30" s="3"/>
      <c r="L30" s="41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40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41</v>
      </c>
      <c r="G32" s="3"/>
      <c r="H32" s="3"/>
      <c r="I32" s="3"/>
      <c r="J32" s="3"/>
      <c r="K32" s="3"/>
      <c r="L32" s="41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42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48" t="s">
        <v>45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46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47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48</v>
      </c>
      <c r="AI60" s="37"/>
      <c r="AJ60" s="37"/>
      <c r="AK60" s="37"/>
      <c r="AL60" s="37"/>
      <c r="AM60" s="54" t="s">
        <v>49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50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51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48</v>
      </c>
      <c r="AI75" s="37"/>
      <c r="AJ75" s="37"/>
      <c r="AK75" s="37"/>
      <c r="AL75" s="37"/>
      <c r="AM75" s="54" t="s">
        <v>49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Prostá rekonstrukce trakčního vedení trati Tábor – Bechyně – 1. etapa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11. 2. 2025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53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31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54</v>
      </c>
      <c r="D92" s="76"/>
      <c r="E92" s="76"/>
      <c r="F92" s="76"/>
      <c r="G92" s="76"/>
      <c r="H92" s="77"/>
      <c r="I92" s="78" t="s">
        <v>55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56</v>
      </c>
      <c r="AH92" s="76"/>
      <c r="AI92" s="76"/>
      <c r="AJ92" s="76"/>
      <c r="AK92" s="76"/>
      <c r="AL92" s="76"/>
      <c r="AM92" s="76"/>
      <c r="AN92" s="78" t="s">
        <v>57</v>
      </c>
      <c r="AO92" s="76"/>
      <c r="AP92" s="80"/>
      <c r="AQ92" s="81" t="s">
        <v>58</v>
      </c>
      <c r="AR92" s="35"/>
      <c r="AS92" s="82" t="s">
        <v>59</v>
      </c>
      <c r="AT92" s="83" t="s">
        <v>60</v>
      </c>
      <c r="AU92" s="83" t="s">
        <v>61</v>
      </c>
      <c r="AV92" s="83" t="s">
        <v>62</v>
      </c>
      <c r="AW92" s="83" t="s">
        <v>63</v>
      </c>
      <c r="AX92" s="83" t="s">
        <v>64</v>
      </c>
      <c r="AY92" s="83" t="s">
        <v>65</v>
      </c>
      <c r="AZ92" s="83" t="s">
        <v>66</v>
      </c>
      <c r="BA92" s="83" t="s">
        <v>67</v>
      </c>
      <c r="BB92" s="83" t="s">
        <v>68</v>
      </c>
      <c r="BC92" s="83" t="s">
        <v>69</v>
      </c>
      <c r="BD92" s="84" t="s">
        <v>70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71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ROUND(SUM(AG95:AG103),2)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ROUND(SUM(AS95:AS103),2)</f>
        <v>0</v>
      </c>
      <c r="AT94" s="95">
        <f>ROUND(SUM(AV94:AW94),2)</f>
        <v>0</v>
      </c>
      <c r="AU94" s="96">
        <f>ROUND(SUM(AU95:AU103),5)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ROUND(SUM(AZ95:AZ103),2)</f>
        <v>0</v>
      </c>
      <c r="BA94" s="95">
        <f>ROUND(SUM(BA95:BA103),2)</f>
        <v>0</v>
      </c>
      <c r="BB94" s="95">
        <f>ROUND(SUM(BB95:BB103),2)</f>
        <v>0</v>
      </c>
      <c r="BC94" s="95">
        <f>ROUND(SUM(BC95:BC103),2)</f>
        <v>0</v>
      </c>
      <c r="BD94" s="97">
        <f>ROUND(SUM(BD95:BD103),2)</f>
        <v>0</v>
      </c>
      <c r="BE94" s="6"/>
      <c r="BS94" s="98" t="s">
        <v>72</v>
      </c>
      <c r="BT94" s="98" t="s">
        <v>73</v>
      </c>
      <c r="BU94" s="99" t="s">
        <v>74</v>
      </c>
      <c r="BV94" s="98" t="s">
        <v>75</v>
      </c>
      <c r="BW94" s="98" t="s">
        <v>4</v>
      </c>
      <c r="BX94" s="98" t="s">
        <v>76</v>
      </c>
      <c r="CL94" s="98" t="s">
        <v>1</v>
      </c>
    </row>
    <row r="95" s="7" customFormat="1" ht="24.75" customHeight="1">
      <c r="A95" s="100" t="s">
        <v>77</v>
      </c>
      <c r="B95" s="101"/>
      <c r="C95" s="102"/>
      <c r="D95" s="103" t="s">
        <v>78</v>
      </c>
      <c r="E95" s="103"/>
      <c r="F95" s="103"/>
      <c r="G95" s="103"/>
      <c r="H95" s="103"/>
      <c r="I95" s="104"/>
      <c r="J95" s="103" t="s">
        <v>79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'SO 02-81-01 - Slapy včetn...'!J30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80</v>
      </c>
      <c r="AR95" s="101"/>
      <c r="AS95" s="107">
        <v>0</v>
      </c>
      <c r="AT95" s="108">
        <f>ROUND(SUM(AV95:AW95),2)</f>
        <v>0</v>
      </c>
      <c r="AU95" s="109">
        <f>'SO 02-81-01 - Slapy včetn...'!P123</f>
        <v>0</v>
      </c>
      <c r="AV95" s="108">
        <f>'SO 02-81-01 - Slapy včetn...'!J33</f>
        <v>0</v>
      </c>
      <c r="AW95" s="108">
        <f>'SO 02-81-01 - Slapy včetn...'!J34</f>
        <v>0</v>
      </c>
      <c r="AX95" s="108">
        <f>'SO 02-81-01 - Slapy včetn...'!J35</f>
        <v>0</v>
      </c>
      <c r="AY95" s="108">
        <f>'SO 02-81-01 - Slapy včetn...'!J36</f>
        <v>0</v>
      </c>
      <c r="AZ95" s="108">
        <f>'SO 02-81-01 - Slapy včetn...'!F33</f>
        <v>0</v>
      </c>
      <c r="BA95" s="108">
        <f>'SO 02-81-01 - Slapy včetn...'!F34</f>
        <v>0</v>
      </c>
      <c r="BB95" s="108">
        <f>'SO 02-81-01 - Slapy včetn...'!F35</f>
        <v>0</v>
      </c>
      <c r="BC95" s="108">
        <f>'SO 02-81-01 - Slapy včetn...'!F36</f>
        <v>0</v>
      </c>
      <c r="BD95" s="110">
        <f>'SO 02-81-01 - Slapy včetn...'!F37</f>
        <v>0</v>
      </c>
      <c r="BE95" s="7"/>
      <c r="BT95" s="111" t="s">
        <v>81</v>
      </c>
      <c r="BV95" s="111" t="s">
        <v>75</v>
      </c>
      <c r="BW95" s="111" t="s">
        <v>82</v>
      </c>
      <c r="BX95" s="111" t="s">
        <v>4</v>
      </c>
      <c r="CL95" s="111" t="s">
        <v>1</v>
      </c>
      <c r="CM95" s="111" t="s">
        <v>83</v>
      </c>
    </row>
    <row r="96" s="7" customFormat="1" ht="24.75" customHeight="1">
      <c r="A96" s="100" t="s">
        <v>77</v>
      </c>
      <c r="B96" s="101"/>
      <c r="C96" s="102"/>
      <c r="D96" s="103" t="s">
        <v>84</v>
      </c>
      <c r="E96" s="103"/>
      <c r="F96" s="103"/>
      <c r="G96" s="103"/>
      <c r="H96" s="103"/>
      <c r="I96" s="104"/>
      <c r="J96" s="103" t="s">
        <v>85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'SO 02-81-02 - Slapy včetn...'!J30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80</v>
      </c>
      <c r="AR96" s="101"/>
      <c r="AS96" s="107">
        <v>0</v>
      </c>
      <c r="AT96" s="108">
        <f>ROUND(SUM(AV96:AW96),2)</f>
        <v>0</v>
      </c>
      <c r="AU96" s="109">
        <f>'SO 02-81-02 - Slapy včetn...'!P120</f>
        <v>0</v>
      </c>
      <c r="AV96" s="108">
        <f>'SO 02-81-02 - Slapy včetn...'!J33</f>
        <v>0</v>
      </c>
      <c r="AW96" s="108">
        <f>'SO 02-81-02 - Slapy včetn...'!J34</f>
        <v>0</v>
      </c>
      <c r="AX96" s="108">
        <f>'SO 02-81-02 - Slapy včetn...'!J35</f>
        <v>0</v>
      </c>
      <c r="AY96" s="108">
        <f>'SO 02-81-02 - Slapy včetn...'!J36</f>
        <v>0</v>
      </c>
      <c r="AZ96" s="108">
        <f>'SO 02-81-02 - Slapy včetn...'!F33</f>
        <v>0</v>
      </c>
      <c r="BA96" s="108">
        <f>'SO 02-81-02 - Slapy včetn...'!F34</f>
        <v>0</v>
      </c>
      <c r="BB96" s="108">
        <f>'SO 02-81-02 - Slapy včetn...'!F35</f>
        <v>0</v>
      </c>
      <c r="BC96" s="108">
        <f>'SO 02-81-02 - Slapy včetn...'!F36</f>
        <v>0</v>
      </c>
      <c r="BD96" s="110">
        <f>'SO 02-81-02 - Slapy včetn...'!F37</f>
        <v>0</v>
      </c>
      <c r="BE96" s="7"/>
      <c r="BT96" s="111" t="s">
        <v>81</v>
      </c>
      <c r="BV96" s="111" t="s">
        <v>75</v>
      </c>
      <c r="BW96" s="111" t="s">
        <v>86</v>
      </c>
      <c r="BX96" s="111" t="s">
        <v>4</v>
      </c>
      <c r="CL96" s="111" t="s">
        <v>1</v>
      </c>
      <c r="CM96" s="111" t="s">
        <v>83</v>
      </c>
    </row>
    <row r="97" s="7" customFormat="1" ht="24.75" customHeight="1">
      <c r="A97" s="100" t="s">
        <v>77</v>
      </c>
      <c r="B97" s="101"/>
      <c r="C97" s="102"/>
      <c r="D97" s="103" t="s">
        <v>87</v>
      </c>
      <c r="E97" s="103"/>
      <c r="F97" s="103"/>
      <c r="G97" s="103"/>
      <c r="H97" s="103"/>
      <c r="I97" s="104"/>
      <c r="J97" s="103" t="s">
        <v>88</v>
      </c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5">
        <f>'SO 02-87-01 - Slapy včetn...'!J30</f>
        <v>0</v>
      </c>
      <c r="AH97" s="104"/>
      <c r="AI97" s="104"/>
      <c r="AJ97" s="104"/>
      <c r="AK97" s="104"/>
      <c r="AL97" s="104"/>
      <c r="AM97" s="104"/>
      <c r="AN97" s="105">
        <f>SUM(AG97,AT97)</f>
        <v>0</v>
      </c>
      <c r="AO97" s="104"/>
      <c r="AP97" s="104"/>
      <c r="AQ97" s="106" t="s">
        <v>80</v>
      </c>
      <c r="AR97" s="101"/>
      <c r="AS97" s="107">
        <v>0</v>
      </c>
      <c r="AT97" s="108">
        <f>ROUND(SUM(AV97:AW97),2)</f>
        <v>0</v>
      </c>
      <c r="AU97" s="109">
        <f>'SO 02-87-01 - Slapy včetn...'!P120</f>
        <v>0</v>
      </c>
      <c r="AV97" s="108">
        <f>'SO 02-87-01 - Slapy včetn...'!J33</f>
        <v>0</v>
      </c>
      <c r="AW97" s="108">
        <f>'SO 02-87-01 - Slapy včetn...'!J34</f>
        <v>0</v>
      </c>
      <c r="AX97" s="108">
        <f>'SO 02-87-01 - Slapy včetn...'!J35</f>
        <v>0</v>
      </c>
      <c r="AY97" s="108">
        <f>'SO 02-87-01 - Slapy včetn...'!J36</f>
        <v>0</v>
      </c>
      <c r="AZ97" s="108">
        <f>'SO 02-87-01 - Slapy včetn...'!F33</f>
        <v>0</v>
      </c>
      <c r="BA97" s="108">
        <f>'SO 02-87-01 - Slapy včetn...'!F34</f>
        <v>0</v>
      </c>
      <c r="BB97" s="108">
        <f>'SO 02-87-01 - Slapy včetn...'!F35</f>
        <v>0</v>
      </c>
      <c r="BC97" s="108">
        <f>'SO 02-87-01 - Slapy včetn...'!F36</f>
        <v>0</v>
      </c>
      <c r="BD97" s="110">
        <f>'SO 02-87-01 - Slapy včetn...'!F37</f>
        <v>0</v>
      </c>
      <c r="BE97" s="7"/>
      <c r="BT97" s="111" t="s">
        <v>81</v>
      </c>
      <c r="BV97" s="111" t="s">
        <v>75</v>
      </c>
      <c r="BW97" s="111" t="s">
        <v>89</v>
      </c>
      <c r="BX97" s="111" t="s">
        <v>4</v>
      </c>
      <c r="CL97" s="111" t="s">
        <v>1</v>
      </c>
      <c r="CM97" s="111" t="s">
        <v>83</v>
      </c>
    </row>
    <row r="98" s="7" customFormat="1" ht="24.75" customHeight="1">
      <c r="A98" s="100" t="s">
        <v>77</v>
      </c>
      <c r="B98" s="101"/>
      <c r="C98" s="102"/>
      <c r="D98" s="103" t="s">
        <v>90</v>
      </c>
      <c r="E98" s="103"/>
      <c r="F98" s="103"/>
      <c r="G98" s="103"/>
      <c r="H98" s="103"/>
      <c r="I98" s="104"/>
      <c r="J98" s="103" t="s">
        <v>91</v>
      </c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5">
        <f>'SO 03-81-01 - Dopravna Ma...'!J30</f>
        <v>0</v>
      </c>
      <c r="AH98" s="104"/>
      <c r="AI98" s="104"/>
      <c r="AJ98" s="104"/>
      <c r="AK98" s="104"/>
      <c r="AL98" s="104"/>
      <c r="AM98" s="104"/>
      <c r="AN98" s="105">
        <f>SUM(AG98,AT98)</f>
        <v>0</v>
      </c>
      <c r="AO98" s="104"/>
      <c r="AP98" s="104"/>
      <c r="AQ98" s="106" t="s">
        <v>80</v>
      </c>
      <c r="AR98" s="101"/>
      <c r="AS98" s="107">
        <v>0</v>
      </c>
      <c r="AT98" s="108">
        <f>ROUND(SUM(AV98:AW98),2)</f>
        <v>0</v>
      </c>
      <c r="AU98" s="109">
        <f>'SO 03-81-01 - Dopravna Ma...'!P123</f>
        <v>0</v>
      </c>
      <c r="AV98" s="108">
        <f>'SO 03-81-01 - Dopravna Ma...'!J33</f>
        <v>0</v>
      </c>
      <c r="AW98" s="108">
        <f>'SO 03-81-01 - Dopravna Ma...'!J34</f>
        <v>0</v>
      </c>
      <c r="AX98" s="108">
        <f>'SO 03-81-01 - Dopravna Ma...'!J35</f>
        <v>0</v>
      </c>
      <c r="AY98" s="108">
        <f>'SO 03-81-01 - Dopravna Ma...'!J36</f>
        <v>0</v>
      </c>
      <c r="AZ98" s="108">
        <f>'SO 03-81-01 - Dopravna Ma...'!F33</f>
        <v>0</v>
      </c>
      <c r="BA98" s="108">
        <f>'SO 03-81-01 - Dopravna Ma...'!F34</f>
        <v>0</v>
      </c>
      <c r="BB98" s="108">
        <f>'SO 03-81-01 - Dopravna Ma...'!F35</f>
        <v>0</v>
      </c>
      <c r="BC98" s="108">
        <f>'SO 03-81-01 - Dopravna Ma...'!F36</f>
        <v>0</v>
      </c>
      <c r="BD98" s="110">
        <f>'SO 03-81-01 - Dopravna Ma...'!F37</f>
        <v>0</v>
      </c>
      <c r="BE98" s="7"/>
      <c r="BT98" s="111" t="s">
        <v>81</v>
      </c>
      <c r="BV98" s="111" t="s">
        <v>75</v>
      </c>
      <c r="BW98" s="111" t="s">
        <v>92</v>
      </c>
      <c r="BX98" s="111" t="s">
        <v>4</v>
      </c>
      <c r="CL98" s="111" t="s">
        <v>1</v>
      </c>
      <c r="CM98" s="111" t="s">
        <v>83</v>
      </c>
    </row>
    <row r="99" s="7" customFormat="1" ht="24.75" customHeight="1">
      <c r="A99" s="100" t="s">
        <v>77</v>
      </c>
      <c r="B99" s="101"/>
      <c r="C99" s="102"/>
      <c r="D99" s="103" t="s">
        <v>93</v>
      </c>
      <c r="E99" s="103"/>
      <c r="F99" s="103"/>
      <c r="G99" s="103"/>
      <c r="H99" s="103"/>
      <c r="I99" s="104"/>
      <c r="J99" s="103" t="s">
        <v>94</v>
      </c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5">
        <f>'SO 03-81-02 - Dopravna Ma...'!J30</f>
        <v>0</v>
      </c>
      <c r="AH99" s="104"/>
      <c r="AI99" s="104"/>
      <c r="AJ99" s="104"/>
      <c r="AK99" s="104"/>
      <c r="AL99" s="104"/>
      <c r="AM99" s="104"/>
      <c r="AN99" s="105">
        <f>SUM(AG99,AT99)</f>
        <v>0</v>
      </c>
      <c r="AO99" s="104"/>
      <c r="AP99" s="104"/>
      <c r="AQ99" s="106" t="s">
        <v>80</v>
      </c>
      <c r="AR99" s="101"/>
      <c r="AS99" s="107">
        <v>0</v>
      </c>
      <c r="AT99" s="108">
        <f>ROUND(SUM(AV99:AW99),2)</f>
        <v>0</v>
      </c>
      <c r="AU99" s="109">
        <f>'SO 03-81-02 - Dopravna Ma...'!P121</f>
        <v>0</v>
      </c>
      <c r="AV99" s="108">
        <f>'SO 03-81-02 - Dopravna Ma...'!J33</f>
        <v>0</v>
      </c>
      <c r="AW99" s="108">
        <f>'SO 03-81-02 - Dopravna Ma...'!J34</f>
        <v>0</v>
      </c>
      <c r="AX99" s="108">
        <f>'SO 03-81-02 - Dopravna Ma...'!J35</f>
        <v>0</v>
      </c>
      <c r="AY99" s="108">
        <f>'SO 03-81-02 - Dopravna Ma...'!J36</f>
        <v>0</v>
      </c>
      <c r="AZ99" s="108">
        <f>'SO 03-81-02 - Dopravna Ma...'!F33</f>
        <v>0</v>
      </c>
      <c r="BA99" s="108">
        <f>'SO 03-81-02 - Dopravna Ma...'!F34</f>
        <v>0</v>
      </c>
      <c r="BB99" s="108">
        <f>'SO 03-81-02 - Dopravna Ma...'!F35</f>
        <v>0</v>
      </c>
      <c r="BC99" s="108">
        <f>'SO 03-81-02 - Dopravna Ma...'!F36</f>
        <v>0</v>
      </c>
      <c r="BD99" s="110">
        <f>'SO 03-81-02 - Dopravna Ma...'!F37</f>
        <v>0</v>
      </c>
      <c r="BE99" s="7"/>
      <c r="BT99" s="111" t="s">
        <v>81</v>
      </c>
      <c r="BV99" s="111" t="s">
        <v>75</v>
      </c>
      <c r="BW99" s="111" t="s">
        <v>95</v>
      </c>
      <c r="BX99" s="111" t="s">
        <v>4</v>
      </c>
      <c r="CL99" s="111" t="s">
        <v>1</v>
      </c>
      <c r="CM99" s="111" t="s">
        <v>83</v>
      </c>
    </row>
    <row r="100" s="7" customFormat="1" ht="24.75" customHeight="1">
      <c r="A100" s="100" t="s">
        <v>77</v>
      </c>
      <c r="B100" s="101"/>
      <c r="C100" s="102"/>
      <c r="D100" s="103" t="s">
        <v>96</v>
      </c>
      <c r="E100" s="103"/>
      <c r="F100" s="103"/>
      <c r="G100" s="103"/>
      <c r="H100" s="103"/>
      <c r="I100" s="104"/>
      <c r="J100" s="103" t="s">
        <v>97</v>
      </c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5">
        <f>'SO 03-81-03 - Dopravna Ma...'!J30</f>
        <v>0</v>
      </c>
      <c r="AH100" s="104"/>
      <c r="AI100" s="104"/>
      <c r="AJ100" s="104"/>
      <c r="AK100" s="104"/>
      <c r="AL100" s="104"/>
      <c r="AM100" s="104"/>
      <c r="AN100" s="105">
        <f>SUM(AG100,AT100)</f>
        <v>0</v>
      </c>
      <c r="AO100" s="104"/>
      <c r="AP100" s="104"/>
      <c r="AQ100" s="106" t="s">
        <v>80</v>
      </c>
      <c r="AR100" s="101"/>
      <c r="AS100" s="107">
        <v>0</v>
      </c>
      <c r="AT100" s="108">
        <f>ROUND(SUM(AV100:AW100),2)</f>
        <v>0</v>
      </c>
      <c r="AU100" s="109">
        <f>'SO 03-81-03 - Dopravna Ma...'!P123</f>
        <v>0</v>
      </c>
      <c r="AV100" s="108">
        <f>'SO 03-81-03 - Dopravna Ma...'!J33</f>
        <v>0</v>
      </c>
      <c r="AW100" s="108">
        <f>'SO 03-81-03 - Dopravna Ma...'!J34</f>
        <v>0</v>
      </c>
      <c r="AX100" s="108">
        <f>'SO 03-81-03 - Dopravna Ma...'!J35</f>
        <v>0</v>
      </c>
      <c r="AY100" s="108">
        <f>'SO 03-81-03 - Dopravna Ma...'!J36</f>
        <v>0</v>
      </c>
      <c r="AZ100" s="108">
        <f>'SO 03-81-03 - Dopravna Ma...'!F33</f>
        <v>0</v>
      </c>
      <c r="BA100" s="108">
        <f>'SO 03-81-03 - Dopravna Ma...'!F34</f>
        <v>0</v>
      </c>
      <c r="BB100" s="108">
        <f>'SO 03-81-03 - Dopravna Ma...'!F35</f>
        <v>0</v>
      </c>
      <c r="BC100" s="108">
        <f>'SO 03-81-03 - Dopravna Ma...'!F36</f>
        <v>0</v>
      </c>
      <c r="BD100" s="110">
        <f>'SO 03-81-03 - Dopravna Ma...'!F37</f>
        <v>0</v>
      </c>
      <c r="BE100" s="7"/>
      <c r="BT100" s="111" t="s">
        <v>81</v>
      </c>
      <c r="BV100" s="111" t="s">
        <v>75</v>
      </c>
      <c r="BW100" s="111" t="s">
        <v>98</v>
      </c>
      <c r="BX100" s="111" t="s">
        <v>4</v>
      </c>
      <c r="CL100" s="111" t="s">
        <v>1</v>
      </c>
      <c r="CM100" s="111" t="s">
        <v>83</v>
      </c>
    </row>
    <row r="101" s="7" customFormat="1" ht="24.75" customHeight="1">
      <c r="A101" s="100" t="s">
        <v>77</v>
      </c>
      <c r="B101" s="101"/>
      <c r="C101" s="102"/>
      <c r="D101" s="103" t="s">
        <v>99</v>
      </c>
      <c r="E101" s="103"/>
      <c r="F101" s="103"/>
      <c r="G101" s="103"/>
      <c r="H101" s="103"/>
      <c r="I101" s="104"/>
      <c r="J101" s="103" t="s">
        <v>100</v>
      </c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5">
        <f>'SO 03-81-04 - Dopravna Ma...'!J30</f>
        <v>0</v>
      </c>
      <c r="AH101" s="104"/>
      <c r="AI101" s="104"/>
      <c r="AJ101" s="104"/>
      <c r="AK101" s="104"/>
      <c r="AL101" s="104"/>
      <c r="AM101" s="104"/>
      <c r="AN101" s="105">
        <f>SUM(AG101,AT101)</f>
        <v>0</v>
      </c>
      <c r="AO101" s="104"/>
      <c r="AP101" s="104"/>
      <c r="AQ101" s="106" t="s">
        <v>80</v>
      </c>
      <c r="AR101" s="101"/>
      <c r="AS101" s="107">
        <v>0</v>
      </c>
      <c r="AT101" s="108">
        <f>ROUND(SUM(AV101:AW101),2)</f>
        <v>0</v>
      </c>
      <c r="AU101" s="109">
        <f>'SO 03-81-04 - Dopravna Ma...'!P120</f>
        <v>0</v>
      </c>
      <c r="AV101" s="108">
        <f>'SO 03-81-04 - Dopravna Ma...'!J33</f>
        <v>0</v>
      </c>
      <c r="AW101" s="108">
        <f>'SO 03-81-04 - Dopravna Ma...'!J34</f>
        <v>0</v>
      </c>
      <c r="AX101" s="108">
        <f>'SO 03-81-04 - Dopravna Ma...'!J35</f>
        <v>0</v>
      </c>
      <c r="AY101" s="108">
        <f>'SO 03-81-04 - Dopravna Ma...'!J36</f>
        <v>0</v>
      </c>
      <c r="AZ101" s="108">
        <f>'SO 03-81-04 - Dopravna Ma...'!F33</f>
        <v>0</v>
      </c>
      <c r="BA101" s="108">
        <f>'SO 03-81-04 - Dopravna Ma...'!F34</f>
        <v>0</v>
      </c>
      <c r="BB101" s="108">
        <f>'SO 03-81-04 - Dopravna Ma...'!F35</f>
        <v>0</v>
      </c>
      <c r="BC101" s="108">
        <f>'SO 03-81-04 - Dopravna Ma...'!F36</f>
        <v>0</v>
      </c>
      <c r="BD101" s="110">
        <f>'SO 03-81-04 - Dopravna Ma...'!F37</f>
        <v>0</v>
      </c>
      <c r="BE101" s="7"/>
      <c r="BT101" s="111" t="s">
        <v>81</v>
      </c>
      <c r="BV101" s="111" t="s">
        <v>75</v>
      </c>
      <c r="BW101" s="111" t="s">
        <v>101</v>
      </c>
      <c r="BX101" s="111" t="s">
        <v>4</v>
      </c>
      <c r="CL101" s="111" t="s">
        <v>1</v>
      </c>
      <c r="CM101" s="111" t="s">
        <v>83</v>
      </c>
    </row>
    <row r="102" s="7" customFormat="1" ht="24.75" customHeight="1">
      <c r="A102" s="100" t="s">
        <v>77</v>
      </c>
      <c r="B102" s="101"/>
      <c r="C102" s="102"/>
      <c r="D102" s="103" t="s">
        <v>102</v>
      </c>
      <c r="E102" s="103"/>
      <c r="F102" s="103"/>
      <c r="G102" s="103"/>
      <c r="H102" s="103"/>
      <c r="I102" s="104"/>
      <c r="J102" s="103" t="s">
        <v>103</v>
      </c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5">
        <f>'SO 03-87-01 - Dopravna Ma...'!J30</f>
        <v>0</v>
      </c>
      <c r="AH102" s="104"/>
      <c r="AI102" s="104"/>
      <c r="AJ102" s="104"/>
      <c r="AK102" s="104"/>
      <c r="AL102" s="104"/>
      <c r="AM102" s="104"/>
      <c r="AN102" s="105">
        <f>SUM(AG102,AT102)</f>
        <v>0</v>
      </c>
      <c r="AO102" s="104"/>
      <c r="AP102" s="104"/>
      <c r="AQ102" s="106" t="s">
        <v>80</v>
      </c>
      <c r="AR102" s="101"/>
      <c r="AS102" s="107">
        <v>0</v>
      </c>
      <c r="AT102" s="108">
        <f>ROUND(SUM(AV102:AW102),2)</f>
        <v>0</v>
      </c>
      <c r="AU102" s="109">
        <f>'SO 03-87-01 - Dopravna Ma...'!P120</f>
        <v>0</v>
      </c>
      <c r="AV102" s="108">
        <f>'SO 03-87-01 - Dopravna Ma...'!J33</f>
        <v>0</v>
      </c>
      <c r="AW102" s="108">
        <f>'SO 03-87-01 - Dopravna Ma...'!J34</f>
        <v>0</v>
      </c>
      <c r="AX102" s="108">
        <f>'SO 03-87-01 - Dopravna Ma...'!J35</f>
        <v>0</v>
      </c>
      <c r="AY102" s="108">
        <f>'SO 03-87-01 - Dopravna Ma...'!J36</f>
        <v>0</v>
      </c>
      <c r="AZ102" s="108">
        <f>'SO 03-87-01 - Dopravna Ma...'!F33</f>
        <v>0</v>
      </c>
      <c r="BA102" s="108">
        <f>'SO 03-87-01 - Dopravna Ma...'!F34</f>
        <v>0</v>
      </c>
      <c r="BB102" s="108">
        <f>'SO 03-87-01 - Dopravna Ma...'!F35</f>
        <v>0</v>
      </c>
      <c r="BC102" s="108">
        <f>'SO 03-87-01 - Dopravna Ma...'!F36</f>
        <v>0</v>
      </c>
      <c r="BD102" s="110">
        <f>'SO 03-87-01 - Dopravna Ma...'!F37</f>
        <v>0</v>
      </c>
      <c r="BE102" s="7"/>
      <c r="BT102" s="111" t="s">
        <v>81</v>
      </c>
      <c r="BV102" s="111" t="s">
        <v>75</v>
      </c>
      <c r="BW102" s="111" t="s">
        <v>104</v>
      </c>
      <c r="BX102" s="111" t="s">
        <v>4</v>
      </c>
      <c r="CL102" s="111" t="s">
        <v>1</v>
      </c>
      <c r="CM102" s="111" t="s">
        <v>83</v>
      </c>
    </row>
    <row r="103" s="7" customFormat="1" ht="16.5" customHeight="1">
      <c r="A103" s="100" t="s">
        <v>77</v>
      </c>
      <c r="B103" s="101"/>
      <c r="C103" s="102"/>
      <c r="D103" s="103" t="s">
        <v>105</v>
      </c>
      <c r="E103" s="103"/>
      <c r="F103" s="103"/>
      <c r="G103" s="103"/>
      <c r="H103" s="103"/>
      <c r="I103" s="104"/>
      <c r="J103" s="103" t="s">
        <v>106</v>
      </c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5">
        <f>'VON - VRN'!J30</f>
        <v>0</v>
      </c>
      <c r="AH103" s="104"/>
      <c r="AI103" s="104"/>
      <c r="AJ103" s="104"/>
      <c r="AK103" s="104"/>
      <c r="AL103" s="104"/>
      <c r="AM103" s="104"/>
      <c r="AN103" s="105">
        <f>SUM(AG103,AT103)</f>
        <v>0</v>
      </c>
      <c r="AO103" s="104"/>
      <c r="AP103" s="104"/>
      <c r="AQ103" s="106" t="s">
        <v>80</v>
      </c>
      <c r="AR103" s="101"/>
      <c r="AS103" s="112">
        <v>0</v>
      </c>
      <c r="AT103" s="113">
        <f>ROUND(SUM(AV103:AW103),2)</f>
        <v>0</v>
      </c>
      <c r="AU103" s="114">
        <f>'VON - VRN'!P117</f>
        <v>0</v>
      </c>
      <c r="AV103" s="113">
        <f>'VON - VRN'!J33</f>
        <v>0</v>
      </c>
      <c r="AW103" s="113">
        <f>'VON - VRN'!J34</f>
        <v>0</v>
      </c>
      <c r="AX103" s="113">
        <f>'VON - VRN'!J35</f>
        <v>0</v>
      </c>
      <c r="AY103" s="113">
        <f>'VON - VRN'!J36</f>
        <v>0</v>
      </c>
      <c r="AZ103" s="113">
        <f>'VON - VRN'!F33</f>
        <v>0</v>
      </c>
      <c r="BA103" s="113">
        <f>'VON - VRN'!F34</f>
        <v>0</v>
      </c>
      <c r="BB103" s="113">
        <f>'VON - VRN'!F35</f>
        <v>0</v>
      </c>
      <c r="BC103" s="113">
        <f>'VON - VRN'!F36</f>
        <v>0</v>
      </c>
      <c r="BD103" s="115">
        <f>'VON - VRN'!F37</f>
        <v>0</v>
      </c>
      <c r="BE103" s="7"/>
      <c r="BT103" s="111" t="s">
        <v>81</v>
      </c>
      <c r="BV103" s="111" t="s">
        <v>75</v>
      </c>
      <c r="BW103" s="111" t="s">
        <v>107</v>
      </c>
      <c r="BX103" s="111" t="s">
        <v>4</v>
      </c>
      <c r="CL103" s="111" t="s">
        <v>1</v>
      </c>
      <c r="CM103" s="111" t="s">
        <v>83</v>
      </c>
    </row>
    <row r="104" s="2" customFormat="1" ht="30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5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  <row r="105" s="2" customFormat="1" ht="6.96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  <c r="AD105" s="57"/>
      <c r="AE105" s="57"/>
      <c r="AF105" s="57"/>
      <c r="AG105" s="57"/>
      <c r="AH105" s="57"/>
      <c r="AI105" s="57"/>
      <c r="AJ105" s="57"/>
      <c r="AK105" s="57"/>
      <c r="AL105" s="57"/>
      <c r="AM105" s="57"/>
      <c r="AN105" s="57"/>
      <c r="AO105" s="57"/>
      <c r="AP105" s="57"/>
      <c r="AQ105" s="57"/>
      <c r="AR105" s="35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</sheetData>
  <mergeCells count="7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2-81-01 - Slapy včetn...'!C2" display="/"/>
    <hyperlink ref="A96" location="'SO 02-81-02 - Slapy včetn...'!C2" display="/"/>
    <hyperlink ref="A97" location="'SO 02-87-01 - Slapy včetn...'!C2" display="/"/>
    <hyperlink ref="A98" location="'SO 03-81-01 - Dopravna Ma...'!C2" display="/"/>
    <hyperlink ref="A99" location="'SO 03-81-02 - Dopravna Ma...'!C2" display="/"/>
    <hyperlink ref="A100" location="'SO 03-81-03 - Dopravna Ma...'!C2" display="/"/>
    <hyperlink ref="A101" location="'SO 03-81-04 - Dopravna Ma...'!C2" display="/"/>
    <hyperlink ref="A102" location="'SO 03-87-01 - Dopravna Ma...'!C2" display="/"/>
    <hyperlink ref="A103" location="'VON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108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stavby'!K6</f>
        <v>Prostá rekonstrukce trakčního vedení trati Tábor – Bechyně – 1. etapa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930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11. 2. 2025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ROUND((SUM(BE117:BE122)),  2)</f>
        <v>0</v>
      </c>
      <c r="G33" s="34"/>
      <c r="H33" s="34"/>
      <c r="I33" s="124">
        <v>0.20999999999999999</v>
      </c>
      <c r="J33" s="123">
        <f>ROUND(((SUM(BE117:BE122))*I33),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ROUND((SUM(BF117:BF122)),  2)</f>
        <v>0</v>
      </c>
      <c r="G34" s="34"/>
      <c r="H34" s="34"/>
      <c r="I34" s="124">
        <v>0.12</v>
      </c>
      <c r="J34" s="123">
        <f>ROUND(((SUM(BF117:BF122))*I34),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ROUND((SUM(BG117:BG122)),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ROUND((SUM(BH117:BH122)),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ROUND((SUM(BI117:BI122)),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111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Prostá rekonstrukce trakčního vedení trati Tábor – Bechyně – 1. etapa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109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VON - VRN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11. 2. 2025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112</v>
      </c>
      <c r="D94" s="125"/>
      <c r="E94" s="125"/>
      <c r="F94" s="125"/>
      <c r="G94" s="125"/>
      <c r="H94" s="125"/>
      <c r="I94" s="125"/>
      <c r="J94" s="134" t="s">
        <v>113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114</v>
      </c>
      <c r="D96" s="34"/>
      <c r="E96" s="34"/>
      <c r="F96" s="34"/>
      <c r="G96" s="34"/>
      <c r="H96" s="34"/>
      <c r="I96" s="34"/>
      <c r="J96" s="92">
        <f>J117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115</v>
      </c>
    </row>
    <row r="97" s="9" customFormat="1" ht="24.96" customHeight="1">
      <c r="A97" s="9"/>
      <c r="B97" s="136"/>
      <c r="C97" s="9"/>
      <c r="D97" s="137" t="s">
        <v>931</v>
      </c>
      <c r="E97" s="138"/>
      <c r="F97" s="138"/>
      <c r="G97" s="138"/>
      <c r="H97" s="138"/>
      <c r="I97" s="138"/>
      <c r="J97" s="139">
        <f>J118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123</v>
      </c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4"/>
      <c r="D107" s="34"/>
      <c r="E107" s="117" t="str">
        <f>E7</f>
        <v>Prostá rekonstrukce trakčního vedení trati Tábor – Bechyně – 1. etapa</v>
      </c>
      <c r="F107" s="28"/>
      <c r="G107" s="28"/>
      <c r="H107" s="28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109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63" t="str">
        <f>E9</f>
        <v>VON - VRN</v>
      </c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4"/>
      <c r="E111" s="34"/>
      <c r="F111" s="23" t="str">
        <f>F12</f>
        <v xml:space="preserve"> </v>
      </c>
      <c r="G111" s="34"/>
      <c r="H111" s="34"/>
      <c r="I111" s="28" t="s">
        <v>22</v>
      </c>
      <c r="J111" s="65" t="str">
        <f>IF(J12="","",J12)</f>
        <v>11. 2. 2025</v>
      </c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4"/>
      <c r="E113" s="34"/>
      <c r="F113" s="23" t="str">
        <f>E15</f>
        <v xml:space="preserve"> </v>
      </c>
      <c r="G113" s="34"/>
      <c r="H113" s="34"/>
      <c r="I113" s="28" t="s">
        <v>29</v>
      </c>
      <c r="J113" s="32" t="str">
        <f>E21</f>
        <v xml:space="preserve"> 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27</v>
      </c>
      <c r="D114" s="34"/>
      <c r="E114" s="34"/>
      <c r="F114" s="23" t="str">
        <f>IF(E18="","",E18)</f>
        <v>Vyplň údaj</v>
      </c>
      <c r="G114" s="34"/>
      <c r="H114" s="34"/>
      <c r="I114" s="28" t="s">
        <v>31</v>
      </c>
      <c r="J114" s="32" t="str">
        <f>E24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1" customFormat="1" ht="29.28" customHeight="1">
      <c r="A116" s="144"/>
      <c r="B116" s="145"/>
      <c r="C116" s="146" t="s">
        <v>124</v>
      </c>
      <c r="D116" s="147" t="s">
        <v>58</v>
      </c>
      <c r="E116" s="147" t="s">
        <v>54</v>
      </c>
      <c r="F116" s="147" t="s">
        <v>55</v>
      </c>
      <c r="G116" s="147" t="s">
        <v>125</v>
      </c>
      <c r="H116" s="147" t="s">
        <v>126</v>
      </c>
      <c r="I116" s="147" t="s">
        <v>127</v>
      </c>
      <c r="J116" s="147" t="s">
        <v>113</v>
      </c>
      <c r="K116" s="148" t="s">
        <v>128</v>
      </c>
      <c r="L116" s="149"/>
      <c r="M116" s="82" t="s">
        <v>1</v>
      </c>
      <c r="N116" s="83" t="s">
        <v>37</v>
      </c>
      <c r="O116" s="83" t="s">
        <v>129</v>
      </c>
      <c r="P116" s="83" t="s">
        <v>130</v>
      </c>
      <c r="Q116" s="83" t="s">
        <v>131</v>
      </c>
      <c r="R116" s="83" t="s">
        <v>132</v>
      </c>
      <c r="S116" s="83" t="s">
        <v>133</v>
      </c>
      <c r="T116" s="84" t="s">
        <v>134</v>
      </c>
      <c r="U116" s="144"/>
      <c r="V116" s="144"/>
      <c r="W116" s="144"/>
      <c r="X116" s="144"/>
      <c r="Y116" s="144"/>
      <c r="Z116" s="144"/>
      <c r="AA116" s="144"/>
      <c r="AB116" s="144"/>
      <c r="AC116" s="144"/>
      <c r="AD116" s="144"/>
      <c r="AE116" s="144"/>
    </row>
    <row r="117" s="2" customFormat="1" ht="22.8" customHeight="1">
      <c r="A117" s="34"/>
      <c r="B117" s="35"/>
      <c r="C117" s="89" t="s">
        <v>135</v>
      </c>
      <c r="D117" s="34"/>
      <c r="E117" s="34"/>
      <c r="F117" s="34"/>
      <c r="G117" s="34"/>
      <c r="H117" s="34"/>
      <c r="I117" s="34"/>
      <c r="J117" s="150">
        <f>BK117</f>
        <v>0</v>
      </c>
      <c r="K117" s="34"/>
      <c r="L117" s="35"/>
      <c r="M117" s="85"/>
      <c r="N117" s="69"/>
      <c r="O117" s="86"/>
      <c r="P117" s="151">
        <f>P118</f>
        <v>0</v>
      </c>
      <c r="Q117" s="86"/>
      <c r="R117" s="151">
        <f>R118</f>
        <v>0</v>
      </c>
      <c r="S117" s="86"/>
      <c r="T117" s="152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5" t="s">
        <v>72</v>
      </c>
      <c r="AU117" s="15" t="s">
        <v>115</v>
      </c>
      <c r="BK117" s="153">
        <f>BK118</f>
        <v>0</v>
      </c>
    </row>
    <row r="118" s="12" customFormat="1" ht="25.92" customHeight="1">
      <c r="A118" s="12"/>
      <c r="B118" s="154"/>
      <c r="C118" s="12"/>
      <c r="D118" s="155" t="s">
        <v>72</v>
      </c>
      <c r="E118" s="156" t="s">
        <v>106</v>
      </c>
      <c r="F118" s="156" t="s">
        <v>932</v>
      </c>
      <c r="G118" s="12"/>
      <c r="H118" s="12"/>
      <c r="I118" s="157"/>
      <c r="J118" s="158">
        <f>BK118</f>
        <v>0</v>
      </c>
      <c r="K118" s="12"/>
      <c r="L118" s="154"/>
      <c r="M118" s="159"/>
      <c r="N118" s="160"/>
      <c r="O118" s="160"/>
      <c r="P118" s="161">
        <f>SUM(P119:P122)</f>
        <v>0</v>
      </c>
      <c r="Q118" s="160"/>
      <c r="R118" s="161">
        <f>SUM(R119:R122)</f>
        <v>0</v>
      </c>
      <c r="S118" s="160"/>
      <c r="T118" s="162">
        <f>SUM(T119:T122)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5" t="s">
        <v>157</v>
      </c>
      <c r="AT118" s="163" t="s">
        <v>72</v>
      </c>
      <c r="AU118" s="163" t="s">
        <v>73</v>
      </c>
      <c r="AY118" s="155" t="s">
        <v>137</v>
      </c>
      <c r="BK118" s="164">
        <f>SUM(BK119:BK122)</f>
        <v>0</v>
      </c>
    </row>
    <row r="119" s="2" customFormat="1" ht="21.75" customHeight="1">
      <c r="A119" s="34"/>
      <c r="B119" s="167"/>
      <c r="C119" s="168" t="s">
        <v>81</v>
      </c>
      <c r="D119" s="168" t="s">
        <v>140</v>
      </c>
      <c r="E119" s="169" t="s">
        <v>933</v>
      </c>
      <c r="F119" s="170" t="s">
        <v>934</v>
      </c>
      <c r="G119" s="171" t="s">
        <v>935</v>
      </c>
      <c r="H119" s="202"/>
      <c r="I119" s="173"/>
      <c r="J119" s="174">
        <f>ROUND(I119*H119,2)</f>
        <v>0</v>
      </c>
      <c r="K119" s="170" t="s">
        <v>144</v>
      </c>
      <c r="L119" s="35"/>
      <c r="M119" s="175" t="s">
        <v>1</v>
      </c>
      <c r="N119" s="176" t="s">
        <v>38</v>
      </c>
      <c r="O119" s="73"/>
      <c r="P119" s="177">
        <f>O119*H119</f>
        <v>0</v>
      </c>
      <c r="Q119" s="177">
        <v>0</v>
      </c>
      <c r="R119" s="177">
        <f>Q119*H119</f>
        <v>0</v>
      </c>
      <c r="S119" s="177">
        <v>0</v>
      </c>
      <c r="T119" s="17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79" t="s">
        <v>145</v>
      </c>
      <c r="AT119" s="179" t="s">
        <v>140</v>
      </c>
      <c r="AU119" s="179" t="s">
        <v>81</v>
      </c>
      <c r="AY119" s="15" t="s">
        <v>137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5" t="s">
        <v>81</v>
      </c>
      <c r="BK119" s="180">
        <f>ROUND(I119*H119,2)</f>
        <v>0</v>
      </c>
      <c r="BL119" s="15" t="s">
        <v>145</v>
      </c>
      <c r="BM119" s="179" t="s">
        <v>83</v>
      </c>
    </row>
    <row r="120" s="2" customFormat="1" ht="66.75" customHeight="1">
      <c r="A120" s="34"/>
      <c r="B120" s="167"/>
      <c r="C120" s="168" t="s">
        <v>83</v>
      </c>
      <c r="D120" s="168" t="s">
        <v>140</v>
      </c>
      <c r="E120" s="169" t="s">
        <v>936</v>
      </c>
      <c r="F120" s="170" t="s">
        <v>937</v>
      </c>
      <c r="G120" s="171" t="s">
        <v>938</v>
      </c>
      <c r="H120" s="172">
        <v>1</v>
      </c>
      <c r="I120" s="173"/>
      <c r="J120" s="174">
        <f>ROUND(I120*H120,2)</f>
        <v>0</v>
      </c>
      <c r="K120" s="170" t="s">
        <v>144</v>
      </c>
      <c r="L120" s="35"/>
      <c r="M120" s="175" t="s">
        <v>1</v>
      </c>
      <c r="N120" s="176" t="s">
        <v>38</v>
      </c>
      <c r="O120" s="73"/>
      <c r="P120" s="177">
        <f>O120*H120</f>
        <v>0</v>
      </c>
      <c r="Q120" s="177">
        <v>0</v>
      </c>
      <c r="R120" s="177">
        <f>Q120*H120</f>
        <v>0</v>
      </c>
      <c r="S120" s="177">
        <v>0</v>
      </c>
      <c r="T120" s="17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9" t="s">
        <v>145</v>
      </c>
      <c r="AT120" s="179" t="s">
        <v>140</v>
      </c>
      <c r="AU120" s="179" t="s">
        <v>81</v>
      </c>
      <c r="AY120" s="15" t="s">
        <v>137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15" t="s">
        <v>81</v>
      </c>
      <c r="BK120" s="180">
        <f>ROUND(I120*H120,2)</f>
        <v>0</v>
      </c>
      <c r="BL120" s="15" t="s">
        <v>145</v>
      </c>
      <c r="BM120" s="179" t="s">
        <v>145</v>
      </c>
    </row>
    <row r="121" s="2" customFormat="1" ht="55.5" customHeight="1">
      <c r="A121" s="34"/>
      <c r="B121" s="167"/>
      <c r="C121" s="168" t="s">
        <v>150</v>
      </c>
      <c r="D121" s="168" t="s">
        <v>140</v>
      </c>
      <c r="E121" s="169" t="s">
        <v>939</v>
      </c>
      <c r="F121" s="170" t="s">
        <v>940</v>
      </c>
      <c r="G121" s="171" t="s">
        <v>935</v>
      </c>
      <c r="H121" s="202"/>
      <c r="I121" s="173"/>
      <c r="J121" s="174">
        <f>ROUND(I121*H121,2)</f>
        <v>0</v>
      </c>
      <c r="K121" s="170" t="s">
        <v>144</v>
      </c>
      <c r="L121" s="35"/>
      <c r="M121" s="175" t="s">
        <v>1</v>
      </c>
      <c r="N121" s="176" t="s">
        <v>38</v>
      </c>
      <c r="O121" s="73"/>
      <c r="P121" s="177">
        <f>O121*H121</f>
        <v>0</v>
      </c>
      <c r="Q121" s="177">
        <v>0</v>
      </c>
      <c r="R121" s="177">
        <f>Q121*H121</f>
        <v>0</v>
      </c>
      <c r="S121" s="177">
        <v>0</v>
      </c>
      <c r="T121" s="17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9" t="s">
        <v>145</v>
      </c>
      <c r="AT121" s="179" t="s">
        <v>140</v>
      </c>
      <c r="AU121" s="179" t="s">
        <v>81</v>
      </c>
      <c r="AY121" s="15" t="s">
        <v>137</v>
      </c>
      <c r="BE121" s="180">
        <f>IF(N121="základní",J121,0)</f>
        <v>0</v>
      </c>
      <c r="BF121" s="180">
        <f>IF(N121="snížená",J121,0)</f>
        <v>0</v>
      </c>
      <c r="BG121" s="180">
        <f>IF(N121="zákl. přenesená",J121,0)</f>
        <v>0</v>
      </c>
      <c r="BH121" s="180">
        <f>IF(N121="sníž. přenesená",J121,0)</f>
        <v>0</v>
      </c>
      <c r="BI121" s="180">
        <f>IF(N121="nulová",J121,0)</f>
        <v>0</v>
      </c>
      <c r="BJ121" s="15" t="s">
        <v>81</v>
      </c>
      <c r="BK121" s="180">
        <f>ROUND(I121*H121,2)</f>
        <v>0</v>
      </c>
      <c r="BL121" s="15" t="s">
        <v>145</v>
      </c>
      <c r="BM121" s="179" t="s">
        <v>154</v>
      </c>
    </row>
    <row r="122" s="2" customFormat="1" ht="16.5" customHeight="1">
      <c r="A122" s="34"/>
      <c r="B122" s="167"/>
      <c r="C122" s="168" t="s">
        <v>145</v>
      </c>
      <c r="D122" s="168" t="s">
        <v>140</v>
      </c>
      <c r="E122" s="169" t="s">
        <v>941</v>
      </c>
      <c r="F122" s="170" t="s">
        <v>942</v>
      </c>
      <c r="G122" s="171" t="s">
        <v>935</v>
      </c>
      <c r="H122" s="202"/>
      <c r="I122" s="173"/>
      <c r="J122" s="174">
        <f>ROUND(I122*H122,2)</f>
        <v>0</v>
      </c>
      <c r="K122" s="170" t="s">
        <v>144</v>
      </c>
      <c r="L122" s="35"/>
      <c r="M122" s="191" t="s">
        <v>1</v>
      </c>
      <c r="N122" s="192" t="s">
        <v>38</v>
      </c>
      <c r="O122" s="193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9" t="s">
        <v>145</v>
      </c>
      <c r="AT122" s="179" t="s">
        <v>140</v>
      </c>
      <c r="AU122" s="179" t="s">
        <v>81</v>
      </c>
      <c r="AY122" s="15" t="s">
        <v>137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5" t="s">
        <v>81</v>
      </c>
      <c r="BK122" s="180">
        <f>ROUND(I122*H122,2)</f>
        <v>0</v>
      </c>
      <c r="BL122" s="15" t="s">
        <v>145</v>
      </c>
      <c r="BM122" s="179" t="s">
        <v>149</v>
      </c>
    </row>
    <row r="123" s="2" customFormat="1" ht="6.96" customHeight="1">
      <c r="A123" s="34"/>
      <c r="B123" s="56"/>
      <c r="C123" s="57"/>
      <c r="D123" s="57"/>
      <c r="E123" s="57"/>
      <c r="F123" s="57"/>
      <c r="G123" s="57"/>
      <c r="H123" s="57"/>
      <c r="I123" s="57"/>
      <c r="J123" s="57"/>
      <c r="K123" s="57"/>
      <c r="L123" s="35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autoFilter ref="C116:K12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108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stavby'!K6</f>
        <v>Prostá rekonstrukce trakčního vedení trati Tábor – Bechyně – 1. etapa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30" customHeight="1">
      <c r="A9" s="34"/>
      <c r="B9" s="35"/>
      <c r="C9" s="34"/>
      <c r="D9" s="34"/>
      <c r="E9" s="63" t="s">
        <v>110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11. 2. 2025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ROUND((SUM(BE123:BE269)),  2)</f>
        <v>0</v>
      </c>
      <c r="G33" s="34"/>
      <c r="H33" s="34"/>
      <c r="I33" s="124">
        <v>0.20999999999999999</v>
      </c>
      <c r="J33" s="123">
        <f>ROUND(((SUM(BE123:BE269))*I33),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ROUND((SUM(BF123:BF269)),  2)</f>
        <v>0</v>
      </c>
      <c r="G34" s="34"/>
      <c r="H34" s="34"/>
      <c r="I34" s="124">
        <v>0.12</v>
      </c>
      <c r="J34" s="123">
        <f>ROUND(((SUM(BF123:BF269))*I34),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ROUND((SUM(BG123:BG269)),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ROUND((SUM(BH123:BH269)),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ROUND((SUM(BI123:BI269)),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111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Prostá rekonstrukce trakčního vedení trati Tábor – Bechyně – 1. etapa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109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30" customHeight="1">
      <c r="A87" s="34"/>
      <c r="B87" s="35"/>
      <c r="C87" s="34"/>
      <c r="D87" s="34"/>
      <c r="E87" s="63" t="str">
        <f>E9</f>
        <v>SO 02-81-01 - Slapy včetně - Malšice mimo, rekontrukce TV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11. 2. 2025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112</v>
      </c>
      <c r="D94" s="125"/>
      <c r="E94" s="125"/>
      <c r="F94" s="125"/>
      <c r="G94" s="125"/>
      <c r="H94" s="125"/>
      <c r="I94" s="125"/>
      <c r="J94" s="134" t="s">
        <v>113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114</v>
      </c>
      <c r="D96" s="34"/>
      <c r="E96" s="34"/>
      <c r="F96" s="34"/>
      <c r="G96" s="34"/>
      <c r="H96" s="34"/>
      <c r="I96" s="34"/>
      <c r="J96" s="92">
        <f>J123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115</v>
      </c>
    </row>
    <row r="97" s="9" customFormat="1" ht="24.96" customHeight="1">
      <c r="A97" s="9"/>
      <c r="B97" s="136"/>
      <c r="C97" s="9"/>
      <c r="D97" s="137" t="s">
        <v>116</v>
      </c>
      <c r="E97" s="138"/>
      <c r="F97" s="138"/>
      <c r="G97" s="138"/>
      <c r="H97" s="138"/>
      <c r="I97" s="138"/>
      <c r="J97" s="139">
        <f>J124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117</v>
      </c>
      <c r="E98" s="142"/>
      <c r="F98" s="142"/>
      <c r="G98" s="142"/>
      <c r="H98" s="142"/>
      <c r="I98" s="142"/>
      <c r="J98" s="143">
        <f>J125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118</v>
      </c>
      <c r="E99" s="142"/>
      <c r="F99" s="142"/>
      <c r="G99" s="142"/>
      <c r="H99" s="142"/>
      <c r="I99" s="142"/>
      <c r="J99" s="143">
        <f>J136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119</v>
      </c>
      <c r="E100" s="142"/>
      <c r="F100" s="142"/>
      <c r="G100" s="142"/>
      <c r="H100" s="142"/>
      <c r="I100" s="142"/>
      <c r="J100" s="143">
        <f>J152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120</v>
      </c>
      <c r="E101" s="142"/>
      <c r="F101" s="142"/>
      <c r="G101" s="142"/>
      <c r="H101" s="142"/>
      <c r="I101" s="142"/>
      <c r="J101" s="143">
        <f>J224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0"/>
      <c r="C102" s="10"/>
      <c r="D102" s="141" t="s">
        <v>121</v>
      </c>
      <c r="E102" s="142"/>
      <c r="F102" s="142"/>
      <c r="G102" s="142"/>
      <c r="H102" s="142"/>
      <c r="I102" s="142"/>
      <c r="J102" s="143">
        <f>J248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6"/>
      <c r="C103" s="9"/>
      <c r="D103" s="137" t="s">
        <v>122</v>
      </c>
      <c r="E103" s="138"/>
      <c r="F103" s="138"/>
      <c r="G103" s="138"/>
      <c r="H103" s="138"/>
      <c r="I103" s="138"/>
      <c r="J103" s="139">
        <f>J255</f>
        <v>0</v>
      </c>
      <c r="K103" s="9"/>
      <c r="L103" s="13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="2" customFormat="1" ht="6.96" customHeight="1">
      <c r="A109" s="34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4.96" customHeight="1">
      <c r="A110" s="34"/>
      <c r="B110" s="35"/>
      <c r="C110" s="19" t="s">
        <v>123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16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6.25" customHeight="1">
      <c r="A113" s="34"/>
      <c r="B113" s="35"/>
      <c r="C113" s="34"/>
      <c r="D113" s="34"/>
      <c r="E113" s="117" t="str">
        <f>E7</f>
        <v>Prostá rekonstrukce trakčního vedení trati Tábor – Bechyně – 1. etapa</v>
      </c>
      <c r="F113" s="28"/>
      <c r="G113" s="28"/>
      <c r="H113" s="28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109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30" customHeight="1">
      <c r="A115" s="34"/>
      <c r="B115" s="35"/>
      <c r="C115" s="34"/>
      <c r="D115" s="34"/>
      <c r="E115" s="63" t="str">
        <f>E9</f>
        <v>SO 02-81-01 - Slapy včetně - Malšice mimo, rekontrukce TV</v>
      </c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20</v>
      </c>
      <c r="D117" s="34"/>
      <c r="E117" s="34"/>
      <c r="F117" s="23" t="str">
        <f>F12</f>
        <v xml:space="preserve"> </v>
      </c>
      <c r="G117" s="34"/>
      <c r="H117" s="34"/>
      <c r="I117" s="28" t="s">
        <v>22</v>
      </c>
      <c r="J117" s="65" t="str">
        <f>IF(J12="","",J12)</f>
        <v>11. 2. 2025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24</v>
      </c>
      <c r="D119" s="34"/>
      <c r="E119" s="34"/>
      <c r="F119" s="23" t="str">
        <f>E15</f>
        <v xml:space="preserve"> </v>
      </c>
      <c r="G119" s="34"/>
      <c r="H119" s="34"/>
      <c r="I119" s="28" t="s">
        <v>29</v>
      </c>
      <c r="J119" s="32" t="str">
        <f>E21</f>
        <v xml:space="preserve"> 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27</v>
      </c>
      <c r="D120" s="34"/>
      <c r="E120" s="34"/>
      <c r="F120" s="23" t="str">
        <f>IF(E18="","",E18)</f>
        <v>Vyplň údaj</v>
      </c>
      <c r="G120" s="34"/>
      <c r="H120" s="34"/>
      <c r="I120" s="28" t="s">
        <v>31</v>
      </c>
      <c r="J120" s="32" t="str">
        <f>E24</f>
        <v xml:space="preserve"> </v>
      </c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0.32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11" customFormat="1" ht="29.28" customHeight="1">
      <c r="A122" s="144"/>
      <c r="B122" s="145"/>
      <c r="C122" s="146" t="s">
        <v>124</v>
      </c>
      <c r="D122" s="147" t="s">
        <v>58</v>
      </c>
      <c r="E122" s="147" t="s">
        <v>54</v>
      </c>
      <c r="F122" s="147" t="s">
        <v>55</v>
      </c>
      <c r="G122" s="147" t="s">
        <v>125</v>
      </c>
      <c r="H122" s="147" t="s">
        <v>126</v>
      </c>
      <c r="I122" s="147" t="s">
        <v>127</v>
      </c>
      <c r="J122" s="147" t="s">
        <v>113</v>
      </c>
      <c r="K122" s="148" t="s">
        <v>128</v>
      </c>
      <c r="L122" s="149"/>
      <c r="M122" s="82" t="s">
        <v>1</v>
      </c>
      <c r="N122" s="83" t="s">
        <v>37</v>
      </c>
      <c r="O122" s="83" t="s">
        <v>129</v>
      </c>
      <c r="P122" s="83" t="s">
        <v>130</v>
      </c>
      <c r="Q122" s="83" t="s">
        <v>131</v>
      </c>
      <c r="R122" s="83" t="s">
        <v>132</v>
      </c>
      <c r="S122" s="83" t="s">
        <v>133</v>
      </c>
      <c r="T122" s="84" t="s">
        <v>134</v>
      </c>
      <c r="U122" s="144"/>
      <c r="V122" s="144"/>
      <c r="W122" s="144"/>
      <c r="X122" s="144"/>
      <c r="Y122" s="144"/>
      <c r="Z122" s="144"/>
      <c r="AA122" s="144"/>
      <c r="AB122" s="144"/>
      <c r="AC122" s="144"/>
      <c r="AD122" s="144"/>
      <c r="AE122" s="144"/>
    </row>
    <row r="123" s="2" customFormat="1" ht="22.8" customHeight="1">
      <c r="A123" s="34"/>
      <c r="B123" s="35"/>
      <c r="C123" s="89" t="s">
        <v>135</v>
      </c>
      <c r="D123" s="34"/>
      <c r="E123" s="34"/>
      <c r="F123" s="34"/>
      <c r="G123" s="34"/>
      <c r="H123" s="34"/>
      <c r="I123" s="34"/>
      <c r="J123" s="150">
        <f>BK123</f>
        <v>0</v>
      </c>
      <c r="K123" s="34"/>
      <c r="L123" s="35"/>
      <c r="M123" s="85"/>
      <c r="N123" s="69"/>
      <c r="O123" s="86"/>
      <c r="P123" s="151">
        <f>P124+P255</f>
        <v>0</v>
      </c>
      <c r="Q123" s="86"/>
      <c r="R123" s="151">
        <f>R124+R255</f>
        <v>0</v>
      </c>
      <c r="S123" s="86"/>
      <c r="T123" s="152">
        <f>T124+T255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5" t="s">
        <v>72</v>
      </c>
      <c r="AU123" s="15" t="s">
        <v>115</v>
      </c>
      <c r="BK123" s="153">
        <f>BK124+BK255</f>
        <v>0</v>
      </c>
    </row>
    <row r="124" s="12" customFormat="1" ht="25.92" customHeight="1">
      <c r="A124" s="12"/>
      <c r="B124" s="154"/>
      <c r="C124" s="12"/>
      <c r="D124" s="155" t="s">
        <v>72</v>
      </c>
      <c r="E124" s="156" t="s">
        <v>136</v>
      </c>
      <c r="F124" s="156" t="s">
        <v>136</v>
      </c>
      <c r="G124" s="12"/>
      <c r="H124" s="12"/>
      <c r="I124" s="157"/>
      <c r="J124" s="158">
        <f>BK124</f>
        <v>0</v>
      </c>
      <c r="K124" s="12"/>
      <c r="L124" s="154"/>
      <c r="M124" s="159"/>
      <c r="N124" s="160"/>
      <c r="O124" s="160"/>
      <c r="P124" s="161">
        <f>P125+P136+P152+P224+P248</f>
        <v>0</v>
      </c>
      <c r="Q124" s="160"/>
      <c r="R124" s="161">
        <f>R125+R136+R152+R224+R248</f>
        <v>0</v>
      </c>
      <c r="S124" s="160"/>
      <c r="T124" s="162">
        <f>T125+T136+T152+T224+T248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5" t="s">
        <v>81</v>
      </c>
      <c r="AT124" s="163" t="s">
        <v>72</v>
      </c>
      <c r="AU124" s="163" t="s">
        <v>73</v>
      </c>
      <c r="AY124" s="155" t="s">
        <v>137</v>
      </c>
      <c r="BK124" s="164">
        <f>BK125+BK136+BK152+BK224+BK248</f>
        <v>0</v>
      </c>
    </row>
    <row r="125" s="12" customFormat="1" ht="22.8" customHeight="1">
      <c r="A125" s="12"/>
      <c r="B125" s="154"/>
      <c r="C125" s="12"/>
      <c r="D125" s="155" t="s">
        <v>72</v>
      </c>
      <c r="E125" s="165" t="s">
        <v>138</v>
      </c>
      <c r="F125" s="165" t="s">
        <v>139</v>
      </c>
      <c r="G125" s="12"/>
      <c r="H125" s="12"/>
      <c r="I125" s="157"/>
      <c r="J125" s="166">
        <f>BK125</f>
        <v>0</v>
      </c>
      <c r="K125" s="12"/>
      <c r="L125" s="154"/>
      <c r="M125" s="159"/>
      <c r="N125" s="160"/>
      <c r="O125" s="160"/>
      <c r="P125" s="161">
        <f>SUM(P126:P135)</f>
        <v>0</v>
      </c>
      <c r="Q125" s="160"/>
      <c r="R125" s="161">
        <f>SUM(R126:R135)</f>
        <v>0</v>
      </c>
      <c r="S125" s="160"/>
      <c r="T125" s="162">
        <f>SUM(T126:T135)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5" t="s">
        <v>81</v>
      </c>
      <c r="AT125" s="163" t="s">
        <v>72</v>
      </c>
      <c r="AU125" s="163" t="s">
        <v>81</v>
      </c>
      <c r="AY125" s="155" t="s">
        <v>137</v>
      </c>
      <c r="BK125" s="164">
        <f>SUM(BK126:BK135)</f>
        <v>0</v>
      </c>
    </row>
    <row r="126" s="2" customFormat="1" ht="66.75" customHeight="1">
      <c r="A126" s="34"/>
      <c r="B126" s="167"/>
      <c r="C126" s="168" t="s">
        <v>81</v>
      </c>
      <c r="D126" s="168" t="s">
        <v>140</v>
      </c>
      <c r="E126" s="169" t="s">
        <v>141</v>
      </c>
      <c r="F126" s="170" t="s">
        <v>142</v>
      </c>
      <c r="G126" s="171" t="s">
        <v>143</v>
      </c>
      <c r="H126" s="172">
        <v>20</v>
      </c>
      <c r="I126" s="173"/>
      <c r="J126" s="174">
        <f>ROUND(I126*H126,2)</f>
        <v>0</v>
      </c>
      <c r="K126" s="170" t="s">
        <v>144</v>
      </c>
      <c r="L126" s="35"/>
      <c r="M126" s="175" t="s">
        <v>1</v>
      </c>
      <c r="N126" s="176" t="s">
        <v>38</v>
      </c>
      <c r="O126" s="7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145</v>
      </c>
      <c r="AT126" s="179" t="s">
        <v>140</v>
      </c>
      <c r="AU126" s="179" t="s">
        <v>83</v>
      </c>
      <c r="AY126" s="15" t="s">
        <v>137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81</v>
      </c>
      <c r="BK126" s="180">
        <f>ROUND(I126*H126,2)</f>
        <v>0</v>
      </c>
      <c r="BL126" s="15" t="s">
        <v>145</v>
      </c>
      <c r="BM126" s="179" t="s">
        <v>83</v>
      </c>
    </row>
    <row r="127" s="2" customFormat="1" ht="24.15" customHeight="1">
      <c r="A127" s="34"/>
      <c r="B127" s="167"/>
      <c r="C127" s="181" t="s">
        <v>83</v>
      </c>
      <c r="D127" s="181" t="s">
        <v>146</v>
      </c>
      <c r="E127" s="182" t="s">
        <v>147</v>
      </c>
      <c r="F127" s="183" t="s">
        <v>148</v>
      </c>
      <c r="G127" s="184" t="s">
        <v>143</v>
      </c>
      <c r="H127" s="185">
        <v>20</v>
      </c>
      <c r="I127" s="186"/>
      <c r="J127" s="187">
        <f>ROUND(I127*H127,2)</f>
        <v>0</v>
      </c>
      <c r="K127" s="183" t="s">
        <v>144</v>
      </c>
      <c r="L127" s="188"/>
      <c r="M127" s="189" t="s">
        <v>1</v>
      </c>
      <c r="N127" s="190" t="s">
        <v>38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149</v>
      </c>
      <c r="AT127" s="179" t="s">
        <v>146</v>
      </c>
      <c r="AU127" s="179" t="s">
        <v>83</v>
      </c>
      <c r="AY127" s="15" t="s">
        <v>137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81</v>
      </c>
      <c r="BK127" s="180">
        <f>ROUND(I127*H127,2)</f>
        <v>0</v>
      </c>
      <c r="BL127" s="15" t="s">
        <v>145</v>
      </c>
      <c r="BM127" s="179" t="s">
        <v>145</v>
      </c>
    </row>
    <row r="128" s="2" customFormat="1" ht="76.35" customHeight="1">
      <c r="A128" s="34"/>
      <c r="B128" s="167"/>
      <c r="C128" s="168" t="s">
        <v>150</v>
      </c>
      <c r="D128" s="168" t="s">
        <v>140</v>
      </c>
      <c r="E128" s="169" t="s">
        <v>151</v>
      </c>
      <c r="F128" s="170" t="s">
        <v>152</v>
      </c>
      <c r="G128" s="171" t="s">
        <v>153</v>
      </c>
      <c r="H128" s="172">
        <v>582</v>
      </c>
      <c r="I128" s="173"/>
      <c r="J128" s="174">
        <f>ROUND(I128*H128,2)</f>
        <v>0</v>
      </c>
      <c r="K128" s="170" t="s">
        <v>144</v>
      </c>
      <c r="L128" s="35"/>
      <c r="M128" s="175" t="s">
        <v>1</v>
      </c>
      <c r="N128" s="176" t="s">
        <v>38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145</v>
      </c>
      <c r="AT128" s="179" t="s">
        <v>140</v>
      </c>
      <c r="AU128" s="179" t="s">
        <v>83</v>
      </c>
      <c r="AY128" s="15" t="s">
        <v>137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81</v>
      </c>
      <c r="BK128" s="180">
        <f>ROUND(I128*H128,2)</f>
        <v>0</v>
      </c>
      <c r="BL128" s="15" t="s">
        <v>145</v>
      </c>
      <c r="BM128" s="179" t="s">
        <v>154</v>
      </c>
    </row>
    <row r="129" s="2" customFormat="1" ht="24.15" customHeight="1">
      <c r="A129" s="34"/>
      <c r="B129" s="167"/>
      <c r="C129" s="181" t="s">
        <v>145</v>
      </c>
      <c r="D129" s="181" t="s">
        <v>146</v>
      </c>
      <c r="E129" s="182" t="s">
        <v>155</v>
      </c>
      <c r="F129" s="183" t="s">
        <v>156</v>
      </c>
      <c r="G129" s="184" t="s">
        <v>153</v>
      </c>
      <c r="H129" s="185">
        <v>582</v>
      </c>
      <c r="I129" s="186"/>
      <c r="J129" s="187">
        <f>ROUND(I129*H129,2)</f>
        <v>0</v>
      </c>
      <c r="K129" s="183" t="s">
        <v>144</v>
      </c>
      <c r="L129" s="188"/>
      <c r="M129" s="189" t="s">
        <v>1</v>
      </c>
      <c r="N129" s="190" t="s">
        <v>38</v>
      </c>
      <c r="O129" s="73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149</v>
      </c>
      <c r="AT129" s="179" t="s">
        <v>146</v>
      </c>
      <c r="AU129" s="179" t="s">
        <v>83</v>
      </c>
      <c r="AY129" s="15" t="s">
        <v>137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81</v>
      </c>
      <c r="BK129" s="180">
        <f>ROUND(I129*H129,2)</f>
        <v>0</v>
      </c>
      <c r="BL129" s="15" t="s">
        <v>145</v>
      </c>
      <c r="BM129" s="179" t="s">
        <v>149</v>
      </c>
    </row>
    <row r="130" s="2" customFormat="1" ht="24.15" customHeight="1">
      <c r="A130" s="34"/>
      <c r="B130" s="167"/>
      <c r="C130" s="181" t="s">
        <v>157</v>
      </c>
      <c r="D130" s="181" t="s">
        <v>146</v>
      </c>
      <c r="E130" s="182" t="s">
        <v>158</v>
      </c>
      <c r="F130" s="183" t="s">
        <v>159</v>
      </c>
      <c r="G130" s="184" t="s">
        <v>143</v>
      </c>
      <c r="H130" s="185">
        <v>72</v>
      </c>
      <c r="I130" s="186"/>
      <c r="J130" s="187">
        <f>ROUND(I130*H130,2)</f>
        <v>0</v>
      </c>
      <c r="K130" s="183" t="s">
        <v>144</v>
      </c>
      <c r="L130" s="188"/>
      <c r="M130" s="189" t="s">
        <v>1</v>
      </c>
      <c r="N130" s="190" t="s">
        <v>38</v>
      </c>
      <c r="O130" s="73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149</v>
      </c>
      <c r="AT130" s="179" t="s">
        <v>146</v>
      </c>
      <c r="AU130" s="179" t="s">
        <v>83</v>
      </c>
      <c r="AY130" s="15" t="s">
        <v>137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81</v>
      </c>
      <c r="BK130" s="180">
        <f>ROUND(I130*H130,2)</f>
        <v>0</v>
      </c>
      <c r="BL130" s="15" t="s">
        <v>145</v>
      </c>
      <c r="BM130" s="179" t="s">
        <v>160</v>
      </c>
    </row>
    <row r="131" s="2" customFormat="1" ht="24.15" customHeight="1">
      <c r="A131" s="34"/>
      <c r="B131" s="167"/>
      <c r="C131" s="181" t="s">
        <v>154</v>
      </c>
      <c r="D131" s="181" t="s">
        <v>146</v>
      </c>
      <c r="E131" s="182" t="s">
        <v>161</v>
      </c>
      <c r="F131" s="183" t="s">
        <v>162</v>
      </c>
      <c r="G131" s="184" t="s">
        <v>143</v>
      </c>
      <c r="H131" s="185">
        <v>180</v>
      </c>
      <c r="I131" s="186"/>
      <c r="J131" s="187">
        <f>ROUND(I131*H131,2)</f>
        <v>0</v>
      </c>
      <c r="K131" s="183" t="s">
        <v>144</v>
      </c>
      <c r="L131" s="188"/>
      <c r="M131" s="189" t="s">
        <v>1</v>
      </c>
      <c r="N131" s="190" t="s">
        <v>38</v>
      </c>
      <c r="O131" s="73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149</v>
      </c>
      <c r="AT131" s="179" t="s">
        <v>146</v>
      </c>
      <c r="AU131" s="179" t="s">
        <v>83</v>
      </c>
      <c r="AY131" s="15" t="s">
        <v>137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81</v>
      </c>
      <c r="BK131" s="180">
        <f>ROUND(I131*H131,2)</f>
        <v>0</v>
      </c>
      <c r="BL131" s="15" t="s">
        <v>145</v>
      </c>
      <c r="BM131" s="179" t="s">
        <v>8</v>
      </c>
    </row>
    <row r="132" s="2" customFormat="1" ht="21.75" customHeight="1">
      <c r="A132" s="34"/>
      <c r="B132" s="167"/>
      <c r="C132" s="181" t="s">
        <v>163</v>
      </c>
      <c r="D132" s="181" t="s">
        <v>146</v>
      </c>
      <c r="E132" s="182" t="s">
        <v>164</v>
      </c>
      <c r="F132" s="183" t="s">
        <v>165</v>
      </c>
      <c r="G132" s="184" t="s">
        <v>143</v>
      </c>
      <c r="H132" s="185">
        <v>86</v>
      </c>
      <c r="I132" s="186"/>
      <c r="J132" s="187">
        <f>ROUND(I132*H132,2)</f>
        <v>0</v>
      </c>
      <c r="K132" s="183" t="s">
        <v>144</v>
      </c>
      <c r="L132" s="188"/>
      <c r="M132" s="189" t="s">
        <v>1</v>
      </c>
      <c r="N132" s="190" t="s">
        <v>38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149</v>
      </c>
      <c r="AT132" s="179" t="s">
        <v>146</v>
      </c>
      <c r="AU132" s="179" t="s">
        <v>83</v>
      </c>
      <c r="AY132" s="15" t="s">
        <v>137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81</v>
      </c>
      <c r="BK132" s="180">
        <f>ROUND(I132*H132,2)</f>
        <v>0</v>
      </c>
      <c r="BL132" s="15" t="s">
        <v>145</v>
      </c>
      <c r="BM132" s="179" t="s">
        <v>166</v>
      </c>
    </row>
    <row r="133" s="2" customFormat="1" ht="16.5" customHeight="1">
      <c r="A133" s="34"/>
      <c r="B133" s="167"/>
      <c r="C133" s="168" t="s">
        <v>149</v>
      </c>
      <c r="D133" s="168" t="s">
        <v>140</v>
      </c>
      <c r="E133" s="169" t="s">
        <v>167</v>
      </c>
      <c r="F133" s="170" t="s">
        <v>168</v>
      </c>
      <c r="G133" s="171" t="s">
        <v>143</v>
      </c>
      <c r="H133" s="172">
        <v>6</v>
      </c>
      <c r="I133" s="173"/>
      <c r="J133" s="174">
        <f>ROUND(I133*H133,2)</f>
        <v>0</v>
      </c>
      <c r="K133" s="170" t="s">
        <v>144</v>
      </c>
      <c r="L133" s="35"/>
      <c r="M133" s="175" t="s">
        <v>1</v>
      </c>
      <c r="N133" s="176" t="s">
        <v>38</v>
      </c>
      <c r="O133" s="73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145</v>
      </c>
      <c r="AT133" s="179" t="s">
        <v>140</v>
      </c>
      <c r="AU133" s="179" t="s">
        <v>83</v>
      </c>
      <c r="AY133" s="15" t="s">
        <v>137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81</v>
      </c>
      <c r="BK133" s="180">
        <f>ROUND(I133*H133,2)</f>
        <v>0</v>
      </c>
      <c r="BL133" s="15" t="s">
        <v>145</v>
      </c>
      <c r="BM133" s="179" t="s">
        <v>169</v>
      </c>
    </row>
    <row r="134" s="2" customFormat="1" ht="16.5" customHeight="1">
      <c r="A134" s="34"/>
      <c r="B134" s="167"/>
      <c r="C134" s="181" t="s">
        <v>170</v>
      </c>
      <c r="D134" s="181" t="s">
        <v>146</v>
      </c>
      <c r="E134" s="182" t="s">
        <v>171</v>
      </c>
      <c r="F134" s="183" t="s">
        <v>172</v>
      </c>
      <c r="G134" s="184" t="s">
        <v>143</v>
      </c>
      <c r="H134" s="185">
        <v>6</v>
      </c>
      <c r="I134" s="186"/>
      <c r="J134" s="187">
        <f>ROUND(I134*H134,2)</f>
        <v>0</v>
      </c>
      <c r="K134" s="183" t="s">
        <v>144</v>
      </c>
      <c r="L134" s="188"/>
      <c r="M134" s="189" t="s">
        <v>1</v>
      </c>
      <c r="N134" s="190" t="s">
        <v>38</v>
      </c>
      <c r="O134" s="73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149</v>
      </c>
      <c r="AT134" s="179" t="s">
        <v>146</v>
      </c>
      <c r="AU134" s="179" t="s">
        <v>83</v>
      </c>
      <c r="AY134" s="15" t="s">
        <v>137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81</v>
      </c>
      <c r="BK134" s="180">
        <f>ROUND(I134*H134,2)</f>
        <v>0</v>
      </c>
      <c r="BL134" s="15" t="s">
        <v>145</v>
      </c>
      <c r="BM134" s="179" t="s">
        <v>173</v>
      </c>
    </row>
    <row r="135" s="2" customFormat="1" ht="49.05" customHeight="1">
      <c r="A135" s="34"/>
      <c r="B135" s="167"/>
      <c r="C135" s="168" t="s">
        <v>160</v>
      </c>
      <c r="D135" s="168" t="s">
        <v>140</v>
      </c>
      <c r="E135" s="169" t="s">
        <v>174</v>
      </c>
      <c r="F135" s="170" t="s">
        <v>175</v>
      </c>
      <c r="G135" s="171" t="s">
        <v>176</v>
      </c>
      <c r="H135" s="172">
        <v>728</v>
      </c>
      <c r="I135" s="173"/>
      <c r="J135" s="174">
        <f>ROUND(I135*H135,2)</f>
        <v>0</v>
      </c>
      <c r="K135" s="170" t="s">
        <v>144</v>
      </c>
      <c r="L135" s="35"/>
      <c r="M135" s="175" t="s">
        <v>1</v>
      </c>
      <c r="N135" s="176" t="s">
        <v>38</v>
      </c>
      <c r="O135" s="73"/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145</v>
      </c>
      <c r="AT135" s="179" t="s">
        <v>140</v>
      </c>
      <c r="AU135" s="179" t="s">
        <v>83</v>
      </c>
      <c r="AY135" s="15" t="s">
        <v>137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81</v>
      </c>
      <c r="BK135" s="180">
        <f>ROUND(I135*H135,2)</f>
        <v>0</v>
      </c>
      <c r="BL135" s="15" t="s">
        <v>145</v>
      </c>
      <c r="BM135" s="179" t="s">
        <v>177</v>
      </c>
    </row>
    <row r="136" s="12" customFormat="1" ht="22.8" customHeight="1">
      <c r="A136" s="12"/>
      <c r="B136" s="154"/>
      <c r="C136" s="12"/>
      <c r="D136" s="155" t="s">
        <v>72</v>
      </c>
      <c r="E136" s="165" t="s">
        <v>178</v>
      </c>
      <c r="F136" s="165" t="s">
        <v>179</v>
      </c>
      <c r="G136" s="12"/>
      <c r="H136" s="12"/>
      <c r="I136" s="157"/>
      <c r="J136" s="166">
        <f>BK136</f>
        <v>0</v>
      </c>
      <c r="K136" s="12"/>
      <c r="L136" s="154"/>
      <c r="M136" s="159"/>
      <c r="N136" s="160"/>
      <c r="O136" s="160"/>
      <c r="P136" s="161">
        <f>SUM(P137:P151)</f>
        <v>0</v>
      </c>
      <c r="Q136" s="160"/>
      <c r="R136" s="161">
        <f>SUM(R137:R151)</f>
        <v>0</v>
      </c>
      <c r="S136" s="160"/>
      <c r="T136" s="162">
        <f>SUM(T137:T151)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5" t="s">
        <v>81</v>
      </c>
      <c r="AT136" s="163" t="s">
        <v>72</v>
      </c>
      <c r="AU136" s="163" t="s">
        <v>81</v>
      </c>
      <c r="AY136" s="155" t="s">
        <v>137</v>
      </c>
      <c r="BK136" s="164">
        <f>SUM(BK137:BK151)</f>
        <v>0</v>
      </c>
    </row>
    <row r="137" s="2" customFormat="1" ht="33" customHeight="1">
      <c r="A137" s="34"/>
      <c r="B137" s="167"/>
      <c r="C137" s="168" t="s">
        <v>180</v>
      </c>
      <c r="D137" s="168" t="s">
        <v>140</v>
      </c>
      <c r="E137" s="169" t="s">
        <v>181</v>
      </c>
      <c r="F137" s="170" t="s">
        <v>182</v>
      </c>
      <c r="G137" s="171" t="s">
        <v>143</v>
      </c>
      <c r="H137" s="172">
        <v>86</v>
      </c>
      <c r="I137" s="173"/>
      <c r="J137" s="174">
        <f>ROUND(I137*H137,2)</f>
        <v>0</v>
      </c>
      <c r="K137" s="170" t="s">
        <v>144</v>
      </c>
      <c r="L137" s="35"/>
      <c r="M137" s="175" t="s">
        <v>1</v>
      </c>
      <c r="N137" s="176" t="s">
        <v>38</v>
      </c>
      <c r="O137" s="73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145</v>
      </c>
      <c r="AT137" s="179" t="s">
        <v>140</v>
      </c>
      <c r="AU137" s="179" t="s">
        <v>83</v>
      </c>
      <c r="AY137" s="15" t="s">
        <v>137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81</v>
      </c>
      <c r="BK137" s="180">
        <f>ROUND(I137*H137,2)</f>
        <v>0</v>
      </c>
      <c r="BL137" s="15" t="s">
        <v>145</v>
      </c>
      <c r="BM137" s="179" t="s">
        <v>183</v>
      </c>
    </row>
    <row r="138" s="2" customFormat="1" ht="24.15" customHeight="1">
      <c r="A138" s="34"/>
      <c r="B138" s="167"/>
      <c r="C138" s="181" t="s">
        <v>8</v>
      </c>
      <c r="D138" s="181" t="s">
        <v>146</v>
      </c>
      <c r="E138" s="182" t="s">
        <v>184</v>
      </c>
      <c r="F138" s="183" t="s">
        <v>185</v>
      </c>
      <c r="G138" s="184" t="s">
        <v>143</v>
      </c>
      <c r="H138" s="185">
        <v>65</v>
      </c>
      <c r="I138" s="186"/>
      <c r="J138" s="187">
        <f>ROUND(I138*H138,2)</f>
        <v>0</v>
      </c>
      <c r="K138" s="183" t="s">
        <v>144</v>
      </c>
      <c r="L138" s="188"/>
      <c r="M138" s="189" t="s">
        <v>1</v>
      </c>
      <c r="N138" s="190" t="s">
        <v>38</v>
      </c>
      <c r="O138" s="73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149</v>
      </c>
      <c r="AT138" s="179" t="s">
        <v>146</v>
      </c>
      <c r="AU138" s="179" t="s">
        <v>83</v>
      </c>
      <c r="AY138" s="15" t="s">
        <v>137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81</v>
      </c>
      <c r="BK138" s="180">
        <f>ROUND(I138*H138,2)</f>
        <v>0</v>
      </c>
      <c r="BL138" s="15" t="s">
        <v>145</v>
      </c>
      <c r="BM138" s="179" t="s">
        <v>186</v>
      </c>
    </row>
    <row r="139" s="2" customFormat="1" ht="33" customHeight="1">
      <c r="A139" s="34"/>
      <c r="B139" s="167"/>
      <c r="C139" s="181" t="s">
        <v>187</v>
      </c>
      <c r="D139" s="181" t="s">
        <v>146</v>
      </c>
      <c r="E139" s="182" t="s">
        <v>188</v>
      </c>
      <c r="F139" s="183" t="s">
        <v>189</v>
      </c>
      <c r="G139" s="184" t="s">
        <v>143</v>
      </c>
      <c r="H139" s="185">
        <v>2</v>
      </c>
      <c r="I139" s="186"/>
      <c r="J139" s="187">
        <f>ROUND(I139*H139,2)</f>
        <v>0</v>
      </c>
      <c r="K139" s="183" t="s">
        <v>144</v>
      </c>
      <c r="L139" s="188"/>
      <c r="M139" s="189" t="s">
        <v>1</v>
      </c>
      <c r="N139" s="190" t="s">
        <v>38</v>
      </c>
      <c r="O139" s="73"/>
      <c r="P139" s="177">
        <f>O139*H139</f>
        <v>0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149</v>
      </c>
      <c r="AT139" s="179" t="s">
        <v>146</v>
      </c>
      <c r="AU139" s="179" t="s">
        <v>83</v>
      </c>
      <c r="AY139" s="15" t="s">
        <v>137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81</v>
      </c>
      <c r="BK139" s="180">
        <f>ROUND(I139*H139,2)</f>
        <v>0</v>
      </c>
      <c r="BL139" s="15" t="s">
        <v>145</v>
      </c>
      <c r="BM139" s="179" t="s">
        <v>190</v>
      </c>
    </row>
    <row r="140" s="2" customFormat="1" ht="24.15" customHeight="1">
      <c r="A140" s="34"/>
      <c r="B140" s="167"/>
      <c r="C140" s="181" t="s">
        <v>166</v>
      </c>
      <c r="D140" s="181" t="s">
        <v>146</v>
      </c>
      <c r="E140" s="182" t="s">
        <v>191</v>
      </c>
      <c r="F140" s="183" t="s">
        <v>192</v>
      </c>
      <c r="G140" s="184" t="s">
        <v>143</v>
      </c>
      <c r="H140" s="185">
        <v>19</v>
      </c>
      <c r="I140" s="186"/>
      <c r="J140" s="187">
        <f>ROUND(I140*H140,2)</f>
        <v>0</v>
      </c>
      <c r="K140" s="183" t="s">
        <v>144</v>
      </c>
      <c r="L140" s="188"/>
      <c r="M140" s="189" t="s">
        <v>1</v>
      </c>
      <c r="N140" s="190" t="s">
        <v>38</v>
      </c>
      <c r="O140" s="73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149</v>
      </c>
      <c r="AT140" s="179" t="s">
        <v>146</v>
      </c>
      <c r="AU140" s="179" t="s">
        <v>83</v>
      </c>
      <c r="AY140" s="15" t="s">
        <v>137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81</v>
      </c>
      <c r="BK140" s="180">
        <f>ROUND(I140*H140,2)</f>
        <v>0</v>
      </c>
      <c r="BL140" s="15" t="s">
        <v>145</v>
      </c>
      <c r="BM140" s="179" t="s">
        <v>193</v>
      </c>
    </row>
    <row r="141" s="2" customFormat="1" ht="33" customHeight="1">
      <c r="A141" s="34"/>
      <c r="B141" s="167"/>
      <c r="C141" s="168" t="s">
        <v>194</v>
      </c>
      <c r="D141" s="168" t="s">
        <v>140</v>
      </c>
      <c r="E141" s="169" t="s">
        <v>195</v>
      </c>
      <c r="F141" s="170" t="s">
        <v>196</v>
      </c>
      <c r="G141" s="171" t="s">
        <v>143</v>
      </c>
      <c r="H141" s="172">
        <v>16</v>
      </c>
      <c r="I141" s="173"/>
      <c r="J141" s="174">
        <f>ROUND(I141*H141,2)</f>
        <v>0</v>
      </c>
      <c r="K141" s="170" t="s">
        <v>144</v>
      </c>
      <c r="L141" s="35"/>
      <c r="M141" s="175" t="s">
        <v>1</v>
      </c>
      <c r="N141" s="176" t="s">
        <v>38</v>
      </c>
      <c r="O141" s="73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145</v>
      </c>
      <c r="AT141" s="179" t="s">
        <v>140</v>
      </c>
      <c r="AU141" s="179" t="s">
        <v>83</v>
      </c>
      <c r="AY141" s="15" t="s">
        <v>137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81</v>
      </c>
      <c r="BK141" s="180">
        <f>ROUND(I141*H141,2)</f>
        <v>0</v>
      </c>
      <c r="BL141" s="15" t="s">
        <v>145</v>
      </c>
      <c r="BM141" s="179" t="s">
        <v>197</v>
      </c>
    </row>
    <row r="142" s="2" customFormat="1" ht="24.15" customHeight="1">
      <c r="A142" s="34"/>
      <c r="B142" s="167"/>
      <c r="C142" s="181" t="s">
        <v>169</v>
      </c>
      <c r="D142" s="181" t="s">
        <v>146</v>
      </c>
      <c r="E142" s="182" t="s">
        <v>198</v>
      </c>
      <c r="F142" s="183" t="s">
        <v>199</v>
      </c>
      <c r="G142" s="184" t="s">
        <v>143</v>
      </c>
      <c r="H142" s="185">
        <v>13</v>
      </c>
      <c r="I142" s="186"/>
      <c r="J142" s="187">
        <f>ROUND(I142*H142,2)</f>
        <v>0</v>
      </c>
      <c r="K142" s="183" t="s">
        <v>144</v>
      </c>
      <c r="L142" s="188"/>
      <c r="M142" s="189" t="s">
        <v>1</v>
      </c>
      <c r="N142" s="190" t="s">
        <v>38</v>
      </c>
      <c r="O142" s="73"/>
      <c r="P142" s="177">
        <f>O142*H142</f>
        <v>0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149</v>
      </c>
      <c r="AT142" s="179" t="s">
        <v>146</v>
      </c>
      <c r="AU142" s="179" t="s">
        <v>83</v>
      </c>
      <c r="AY142" s="15" t="s">
        <v>137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5" t="s">
        <v>81</v>
      </c>
      <c r="BK142" s="180">
        <f>ROUND(I142*H142,2)</f>
        <v>0</v>
      </c>
      <c r="BL142" s="15" t="s">
        <v>145</v>
      </c>
      <c r="BM142" s="179" t="s">
        <v>200</v>
      </c>
    </row>
    <row r="143" s="2" customFormat="1" ht="24.15" customHeight="1">
      <c r="A143" s="34"/>
      <c r="B143" s="167"/>
      <c r="C143" s="181" t="s">
        <v>201</v>
      </c>
      <c r="D143" s="181" t="s">
        <v>146</v>
      </c>
      <c r="E143" s="182" t="s">
        <v>202</v>
      </c>
      <c r="F143" s="183" t="s">
        <v>203</v>
      </c>
      <c r="G143" s="184" t="s">
        <v>143</v>
      </c>
      <c r="H143" s="185">
        <v>1</v>
      </c>
      <c r="I143" s="186"/>
      <c r="J143" s="187">
        <f>ROUND(I143*H143,2)</f>
        <v>0</v>
      </c>
      <c r="K143" s="183" t="s">
        <v>144</v>
      </c>
      <c r="L143" s="188"/>
      <c r="M143" s="189" t="s">
        <v>1</v>
      </c>
      <c r="N143" s="190" t="s">
        <v>38</v>
      </c>
      <c r="O143" s="73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149</v>
      </c>
      <c r="AT143" s="179" t="s">
        <v>146</v>
      </c>
      <c r="AU143" s="179" t="s">
        <v>83</v>
      </c>
      <c r="AY143" s="15" t="s">
        <v>137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81</v>
      </c>
      <c r="BK143" s="180">
        <f>ROUND(I143*H143,2)</f>
        <v>0</v>
      </c>
      <c r="BL143" s="15" t="s">
        <v>145</v>
      </c>
      <c r="BM143" s="179" t="s">
        <v>204</v>
      </c>
    </row>
    <row r="144" s="2" customFormat="1" ht="24.15" customHeight="1">
      <c r="A144" s="34"/>
      <c r="B144" s="167"/>
      <c r="C144" s="181" t="s">
        <v>173</v>
      </c>
      <c r="D144" s="181" t="s">
        <v>146</v>
      </c>
      <c r="E144" s="182" t="s">
        <v>205</v>
      </c>
      <c r="F144" s="183" t="s">
        <v>206</v>
      </c>
      <c r="G144" s="184" t="s">
        <v>143</v>
      </c>
      <c r="H144" s="185">
        <v>2</v>
      </c>
      <c r="I144" s="186"/>
      <c r="J144" s="187">
        <f>ROUND(I144*H144,2)</f>
        <v>0</v>
      </c>
      <c r="K144" s="183" t="s">
        <v>144</v>
      </c>
      <c r="L144" s="188"/>
      <c r="M144" s="189" t="s">
        <v>1</v>
      </c>
      <c r="N144" s="190" t="s">
        <v>38</v>
      </c>
      <c r="O144" s="73"/>
      <c r="P144" s="177">
        <f>O144*H144</f>
        <v>0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149</v>
      </c>
      <c r="AT144" s="179" t="s">
        <v>146</v>
      </c>
      <c r="AU144" s="179" t="s">
        <v>83</v>
      </c>
      <c r="AY144" s="15" t="s">
        <v>137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5" t="s">
        <v>81</v>
      </c>
      <c r="BK144" s="180">
        <f>ROUND(I144*H144,2)</f>
        <v>0</v>
      </c>
      <c r="BL144" s="15" t="s">
        <v>145</v>
      </c>
      <c r="BM144" s="179" t="s">
        <v>207</v>
      </c>
    </row>
    <row r="145" s="2" customFormat="1" ht="16.5" customHeight="1">
      <c r="A145" s="34"/>
      <c r="B145" s="167"/>
      <c r="C145" s="168" t="s">
        <v>208</v>
      </c>
      <c r="D145" s="168" t="s">
        <v>140</v>
      </c>
      <c r="E145" s="169" t="s">
        <v>209</v>
      </c>
      <c r="F145" s="170" t="s">
        <v>210</v>
      </c>
      <c r="G145" s="171" t="s">
        <v>143</v>
      </c>
      <c r="H145" s="172">
        <v>3</v>
      </c>
      <c r="I145" s="173"/>
      <c r="J145" s="174">
        <f>ROUND(I145*H145,2)</f>
        <v>0</v>
      </c>
      <c r="K145" s="170" t="s">
        <v>144</v>
      </c>
      <c r="L145" s="35"/>
      <c r="M145" s="175" t="s">
        <v>1</v>
      </c>
      <c r="N145" s="176" t="s">
        <v>38</v>
      </c>
      <c r="O145" s="73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145</v>
      </c>
      <c r="AT145" s="179" t="s">
        <v>140</v>
      </c>
      <c r="AU145" s="179" t="s">
        <v>83</v>
      </c>
      <c r="AY145" s="15" t="s">
        <v>137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5" t="s">
        <v>81</v>
      </c>
      <c r="BK145" s="180">
        <f>ROUND(I145*H145,2)</f>
        <v>0</v>
      </c>
      <c r="BL145" s="15" t="s">
        <v>145</v>
      </c>
      <c r="BM145" s="179" t="s">
        <v>211</v>
      </c>
    </row>
    <row r="146" s="2" customFormat="1" ht="16.5" customHeight="1">
      <c r="A146" s="34"/>
      <c r="B146" s="167"/>
      <c r="C146" s="181" t="s">
        <v>177</v>
      </c>
      <c r="D146" s="181" t="s">
        <v>146</v>
      </c>
      <c r="E146" s="182" t="s">
        <v>212</v>
      </c>
      <c r="F146" s="183" t="s">
        <v>213</v>
      </c>
      <c r="G146" s="184" t="s">
        <v>214</v>
      </c>
      <c r="H146" s="185">
        <v>29</v>
      </c>
      <c r="I146" s="186"/>
      <c r="J146" s="187">
        <f>ROUND(I146*H146,2)</f>
        <v>0</v>
      </c>
      <c r="K146" s="183" t="s">
        <v>144</v>
      </c>
      <c r="L146" s="188"/>
      <c r="M146" s="189" t="s">
        <v>1</v>
      </c>
      <c r="N146" s="190" t="s">
        <v>38</v>
      </c>
      <c r="O146" s="73"/>
      <c r="P146" s="177">
        <f>O146*H146</f>
        <v>0</v>
      </c>
      <c r="Q146" s="177">
        <v>0</v>
      </c>
      <c r="R146" s="177">
        <f>Q146*H146</f>
        <v>0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149</v>
      </c>
      <c r="AT146" s="179" t="s">
        <v>146</v>
      </c>
      <c r="AU146" s="179" t="s">
        <v>83</v>
      </c>
      <c r="AY146" s="15" t="s">
        <v>137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5" t="s">
        <v>81</v>
      </c>
      <c r="BK146" s="180">
        <f>ROUND(I146*H146,2)</f>
        <v>0</v>
      </c>
      <c r="BL146" s="15" t="s">
        <v>145</v>
      </c>
      <c r="BM146" s="179" t="s">
        <v>215</v>
      </c>
    </row>
    <row r="147" s="2" customFormat="1" ht="24.15" customHeight="1">
      <c r="A147" s="34"/>
      <c r="B147" s="167"/>
      <c r="C147" s="181" t="s">
        <v>7</v>
      </c>
      <c r="D147" s="181" t="s">
        <v>146</v>
      </c>
      <c r="E147" s="182" t="s">
        <v>216</v>
      </c>
      <c r="F147" s="183" t="s">
        <v>217</v>
      </c>
      <c r="G147" s="184" t="s">
        <v>143</v>
      </c>
      <c r="H147" s="185">
        <v>3</v>
      </c>
      <c r="I147" s="186"/>
      <c r="J147" s="187">
        <f>ROUND(I147*H147,2)</f>
        <v>0</v>
      </c>
      <c r="K147" s="183" t="s">
        <v>144</v>
      </c>
      <c r="L147" s="188"/>
      <c r="M147" s="189" t="s">
        <v>1</v>
      </c>
      <c r="N147" s="190" t="s">
        <v>38</v>
      </c>
      <c r="O147" s="73"/>
      <c r="P147" s="177">
        <f>O147*H147</f>
        <v>0</v>
      </c>
      <c r="Q147" s="177">
        <v>0</v>
      </c>
      <c r="R147" s="177">
        <f>Q147*H147</f>
        <v>0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149</v>
      </c>
      <c r="AT147" s="179" t="s">
        <v>146</v>
      </c>
      <c r="AU147" s="179" t="s">
        <v>83</v>
      </c>
      <c r="AY147" s="15" t="s">
        <v>137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5" t="s">
        <v>81</v>
      </c>
      <c r="BK147" s="180">
        <f>ROUND(I147*H147,2)</f>
        <v>0</v>
      </c>
      <c r="BL147" s="15" t="s">
        <v>145</v>
      </c>
      <c r="BM147" s="179" t="s">
        <v>218</v>
      </c>
    </row>
    <row r="148" s="2" customFormat="1" ht="16.5" customHeight="1">
      <c r="A148" s="34"/>
      <c r="B148" s="167"/>
      <c r="C148" s="168" t="s">
        <v>183</v>
      </c>
      <c r="D148" s="168" t="s">
        <v>140</v>
      </c>
      <c r="E148" s="169" t="s">
        <v>219</v>
      </c>
      <c r="F148" s="170" t="s">
        <v>220</v>
      </c>
      <c r="G148" s="171" t="s">
        <v>143</v>
      </c>
      <c r="H148" s="172">
        <v>3</v>
      </c>
      <c r="I148" s="173"/>
      <c r="J148" s="174">
        <f>ROUND(I148*H148,2)</f>
        <v>0</v>
      </c>
      <c r="K148" s="170" t="s">
        <v>144</v>
      </c>
      <c r="L148" s="35"/>
      <c r="M148" s="175" t="s">
        <v>1</v>
      </c>
      <c r="N148" s="176" t="s">
        <v>38</v>
      </c>
      <c r="O148" s="73"/>
      <c r="P148" s="177">
        <f>O148*H148</f>
        <v>0</v>
      </c>
      <c r="Q148" s="177">
        <v>0</v>
      </c>
      <c r="R148" s="177">
        <f>Q148*H148</f>
        <v>0</v>
      </c>
      <c r="S148" s="177">
        <v>0</v>
      </c>
      <c r="T148" s="17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9" t="s">
        <v>145</v>
      </c>
      <c r="AT148" s="179" t="s">
        <v>140</v>
      </c>
      <c r="AU148" s="179" t="s">
        <v>83</v>
      </c>
      <c r="AY148" s="15" t="s">
        <v>137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5" t="s">
        <v>81</v>
      </c>
      <c r="BK148" s="180">
        <f>ROUND(I148*H148,2)</f>
        <v>0</v>
      </c>
      <c r="BL148" s="15" t="s">
        <v>145</v>
      </c>
      <c r="BM148" s="179" t="s">
        <v>221</v>
      </c>
    </row>
    <row r="149" s="2" customFormat="1" ht="24.15" customHeight="1">
      <c r="A149" s="34"/>
      <c r="B149" s="167"/>
      <c r="C149" s="181" t="s">
        <v>222</v>
      </c>
      <c r="D149" s="181" t="s">
        <v>146</v>
      </c>
      <c r="E149" s="182" t="s">
        <v>223</v>
      </c>
      <c r="F149" s="183" t="s">
        <v>224</v>
      </c>
      <c r="G149" s="184" t="s">
        <v>143</v>
      </c>
      <c r="H149" s="185">
        <v>3</v>
      </c>
      <c r="I149" s="186"/>
      <c r="J149" s="187">
        <f>ROUND(I149*H149,2)</f>
        <v>0</v>
      </c>
      <c r="K149" s="183" t="s">
        <v>144</v>
      </c>
      <c r="L149" s="188"/>
      <c r="M149" s="189" t="s">
        <v>1</v>
      </c>
      <c r="N149" s="190" t="s">
        <v>38</v>
      </c>
      <c r="O149" s="73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149</v>
      </c>
      <c r="AT149" s="179" t="s">
        <v>146</v>
      </c>
      <c r="AU149" s="179" t="s">
        <v>83</v>
      </c>
      <c r="AY149" s="15" t="s">
        <v>137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5" t="s">
        <v>81</v>
      </c>
      <c r="BK149" s="180">
        <f>ROUND(I149*H149,2)</f>
        <v>0</v>
      </c>
      <c r="BL149" s="15" t="s">
        <v>145</v>
      </c>
      <c r="BM149" s="179" t="s">
        <v>225</v>
      </c>
    </row>
    <row r="150" s="2" customFormat="1" ht="24.15" customHeight="1">
      <c r="A150" s="34"/>
      <c r="B150" s="167"/>
      <c r="C150" s="168" t="s">
        <v>186</v>
      </c>
      <c r="D150" s="168" t="s">
        <v>140</v>
      </c>
      <c r="E150" s="169" t="s">
        <v>226</v>
      </c>
      <c r="F150" s="170" t="s">
        <v>227</v>
      </c>
      <c r="G150" s="171" t="s">
        <v>143</v>
      </c>
      <c r="H150" s="172">
        <v>3</v>
      </c>
      <c r="I150" s="173"/>
      <c r="J150" s="174">
        <f>ROUND(I150*H150,2)</f>
        <v>0</v>
      </c>
      <c r="K150" s="170" t="s">
        <v>144</v>
      </c>
      <c r="L150" s="35"/>
      <c r="M150" s="175" t="s">
        <v>1</v>
      </c>
      <c r="N150" s="176" t="s">
        <v>38</v>
      </c>
      <c r="O150" s="73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145</v>
      </c>
      <c r="AT150" s="179" t="s">
        <v>140</v>
      </c>
      <c r="AU150" s="179" t="s">
        <v>83</v>
      </c>
      <c r="AY150" s="15" t="s">
        <v>137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5" t="s">
        <v>81</v>
      </c>
      <c r="BK150" s="180">
        <f>ROUND(I150*H150,2)</f>
        <v>0</v>
      </c>
      <c r="BL150" s="15" t="s">
        <v>145</v>
      </c>
      <c r="BM150" s="179" t="s">
        <v>228</v>
      </c>
    </row>
    <row r="151" s="2" customFormat="1" ht="49.05" customHeight="1">
      <c r="A151" s="34"/>
      <c r="B151" s="167"/>
      <c r="C151" s="168" t="s">
        <v>229</v>
      </c>
      <c r="D151" s="168" t="s">
        <v>140</v>
      </c>
      <c r="E151" s="169" t="s">
        <v>174</v>
      </c>
      <c r="F151" s="170" t="s">
        <v>175</v>
      </c>
      <c r="G151" s="171" t="s">
        <v>176</v>
      </c>
      <c r="H151" s="172">
        <v>162</v>
      </c>
      <c r="I151" s="173"/>
      <c r="J151" s="174">
        <f>ROUND(I151*H151,2)</f>
        <v>0</v>
      </c>
      <c r="K151" s="170" t="s">
        <v>144</v>
      </c>
      <c r="L151" s="35"/>
      <c r="M151" s="175" t="s">
        <v>1</v>
      </c>
      <c r="N151" s="176" t="s">
        <v>38</v>
      </c>
      <c r="O151" s="73"/>
      <c r="P151" s="177">
        <f>O151*H151</f>
        <v>0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9" t="s">
        <v>145</v>
      </c>
      <c r="AT151" s="179" t="s">
        <v>140</v>
      </c>
      <c r="AU151" s="179" t="s">
        <v>83</v>
      </c>
      <c r="AY151" s="15" t="s">
        <v>137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5" t="s">
        <v>81</v>
      </c>
      <c r="BK151" s="180">
        <f>ROUND(I151*H151,2)</f>
        <v>0</v>
      </c>
      <c r="BL151" s="15" t="s">
        <v>145</v>
      </c>
      <c r="BM151" s="179" t="s">
        <v>230</v>
      </c>
    </row>
    <row r="152" s="12" customFormat="1" ht="22.8" customHeight="1">
      <c r="A152" s="12"/>
      <c r="B152" s="154"/>
      <c r="C152" s="12"/>
      <c r="D152" s="155" t="s">
        <v>72</v>
      </c>
      <c r="E152" s="165" t="s">
        <v>231</v>
      </c>
      <c r="F152" s="165" t="s">
        <v>232</v>
      </c>
      <c r="G152" s="12"/>
      <c r="H152" s="12"/>
      <c r="I152" s="157"/>
      <c r="J152" s="166">
        <f>BK152</f>
        <v>0</v>
      </c>
      <c r="K152" s="12"/>
      <c r="L152" s="154"/>
      <c r="M152" s="159"/>
      <c r="N152" s="160"/>
      <c r="O152" s="160"/>
      <c r="P152" s="161">
        <f>SUM(P153:P223)</f>
        <v>0</v>
      </c>
      <c r="Q152" s="160"/>
      <c r="R152" s="161">
        <f>SUM(R153:R223)</f>
        <v>0</v>
      </c>
      <c r="S152" s="160"/>
      <c r="T152" s="162">
        <f>SUM(T153:T223)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5" t="s">
        <v>81</v>
      </c>
      <c r="AT152" s="163" t="s">
        <v>72</v>
      </c>
      <c r="AU152" s="163" t="s">
        <v>81</v>
      </c>
      <c r="AY152" s="155" t="s">
        <v>137</v>
      </c>
      <c r="BK152" s="164">
        <f>SUM(BK153:BK223)</f>
        <v>0</v>
      </c>
    </row>
    <row r="153" s="2" customFormat="1" ht="16.5" customHeight="1">
      <c r="A153" s="34"/>
      <c r="B153" s="167"/>
      <c r="C153" s="168" t="s">
        <v>190</v>
      </c>
      <c r="D153" s="168" t="s">
        <v>140</v>
      </c>
      <c r="E153" s="169" t="s">
        <v>233</v>
      </c>
      <c r="F153" s="170" t="s">
        <v>234</v>
      </c>
      <c r="G153" s="171" t="s">
        <v>143</v>
      </c>
      <c r="H153" s="172">
        <v>31</v>
      </c>
      <c r="I153" s="173"/>
      <c r="J153" s="174">
        <f>ROUND(I153*H153,2)</f>
        <v>0</v>
      </c>
      <c r="K153" s="170" t="s">
        <v>144</v>
      </c>
      <c r="L153" s="35"/>
      <c r="M153" s="175" t="s">
        <v>1</v>
      </c>
      <c r="N153" s="176" t="s">
        <v>38</v>
      </c>
      <c r="O153" s="73"/>
      <c r="P153" s="177">
        <f>O153*H153</f>
        <v>0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9" t="s">
        <v>145</v>
      </c>
      <c r="AT153" s="179" t="s">
        <v>140</v>
      </c>
      <c r="AU153" s="179" t="s">
        <v>83</v>
      </c>
      <c r="AY153" s="15" t="s">
        <v>137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5" t="s">
        <v>81</v>
      </c>
      <c r="BK153" s="180">
        <f>ROUND(I153*H153,2)</f>
        <v>0</v>
      </c>
      <c r="BL153" s="15" t="s">
        <v>145</v>
      </c>
      <c r="BM153" s="179" t="s">
        <v>235</v>
      </c>
    </row>
    <row r="154" s="2" customFormat="1" ht="16.5" customHeight="1">
      <c r="A154" s="34"/>
      <c r="B154" s="167"/>
      <c r="C154" s="181" t="s">
        <v>236</v>
      </c>
      <c r="D154" s="181" t="s">
        <v>146</v>
      </c>
      <c r="E154" s="182" t="s">
        <v>237</v>
      </c>
      <c r="F154" s="183" t="s">
        <v>238</v>
      </c>
      <c r="G154" s="184" t="s">
        <v>143</v>
      </c>
      <c r="H154" s="185">
        <v>31</v>
      </c>
      <c r="I154" s="186"/>
      <c r="J154" s="187">
        <f>ROUND(I154*H154,2)</f>
        <v>0</v>
      </c>
      <c r="K154" s="183" t="s">
        <v>144</v>
      </c>
      <c r="L154" s="188"/>
      <c r="M154" s="189" t="s">
        <v>1</v>
      </c>
      <c r="N154" s="190" t="s">
        <v>38</v>
      </c>
      <c r="O154" s="73"/>
      <c r="P154" s="177">
        <f>O154*H154</f>
        <v>0</v>
      </c>
      <c r="Q154" s="177">
        <v>0</v>
      </c>
      <c r="R154" s="177">
        <f>Q154*H154</f>
        <v>0</v>
      </c>
      <c r="S154" s="177">
        <v>0</v>
      </c>
      <c r="T154" s="17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9" t="s">
        <v>149</v>
      </c>
      <c r="AT154" s="179" t="s">
        <v>146</v>
      </c>
      <c r="AU154" s="179" t="s">
        <v>83</v>
      </c>
      <c r="AY154" s="15" t="s">
        <v>137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5" t="s">
        <v>81</v>
      </c>
      <c r="BK154" s="180">
        <f>ROUND(I154*H154,2)</f>
        <v>0</v>
      </c>
      <c r="BL154" s="15" t="s">
        <v>145</v>
      </c>
      <c r="BM154" s="179" t="s">
        <v>239</v>
      </c>
    </row>
    <row r="155" s="2" customFormat="1" ht="16.5" customHeight="1">
      <c r="A155" s="34"/>
      <c r="B155" s="167"/>
      <c r="C155" s="168" t="s">
        <v>193</v>
      </c>
      <c r="D155" s="168" t="s">
        <v>140</v>
      </c>
      <c r="E155" s="169" t="s">
        <v>240</v>
      </c>
      <c r="F155" s="170" t="s">
        <v>241</v>
      </c>
      <c r="G155" s="171" t="s">
        <v>143</v>
      </c>
      <c r="H155" s="172">
        <v>53</v>
      </c>
      <c r="I155" s="173"/>
      <c r="J155" s="174">
        <f>ROUND(I155*H155,2)</f>
        <v>0</v>
      </c>
      <c r="K155" s="170" t="s">
        <v>144</v>
      </c>
      <c r="L155" s="35"/>
      <c r="M155" s="175" t="s">
        <v>1</v>
      </c>
      <c r="N155" s="176" t="s">
        <v>38</v>
      </c>
      <c r="O155" s="73"/>
      <c r="P155" s="177">
        <f>O155*H155</f>
        <v>0</v>
      </c>
      <c r="Q155" s="177">
        <v>0</v>
      </c>
      <c r="R155" s="177">
        <f>Q155*H155</f>
        <v>0</v>
      </c>
      <c r="S155" s="177">
        <v>0</v>
      </c>
      <c r="T155" s="17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145</v>
      </c>
      <c r="AT155" s="179" t="s">
        <v>140</v>
      </c>
      <c r="AU155" s="179" t="s">
        <v>83</v>
      </c>
      <c r="AY155" s="15" t="s">
        <v>137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5" t="s">
        <v>81</v>
      </c>
      <c r="BK155" s="180">
        <f>ROUND(I155*H155,2)</f>
        <v>0</v>
      </c>
      <c r="BL155" s="15" t="s">
        <v>145</v>
      </c>
      <c r="BM155" s="179" t="s">
        <v>242</v>
      </c>
    </row>
    <row r="156" s="2" customFormat="1" ht="24.15" customHeight="1">
      <c r="A156" s="34"/>
      <c r="B156" s="167"/>
      <c r="C156" s="181" t="s">
        <v>243</v>
      </c>
      <c r="D156" s="181" t="s">
        <v>146</v>
      </c>
      <c r="E156" s="182" t="s">
        <v>244</v>
      </c>
      <c r="F156" s="183" t="s">
        <v>245</v>
      </c>
      <c r="G156" s="184" t="s">
        <v>143</v>
      </c>
      <c r="H156" s="185">
        <v>53</v>
      </c>
      <c r="I156" s="186"/>
      <c r="J156" s="187">
        <f>ROUND(I156*H156,2)</f>
        <v>0</v>
      </c>
      <c r="K156" s="183" t="s">
        <v>144</v>
      </c>
      <c r="L156" s="188"/>
      <c r="M156" s="189" t="s">
        <v>1</v>
      </c>
      <c r="N156" s="190" t="s">
        <v>38</v>
      </c>
      <c r="O156" s="73"/>
      <c r="P156" s="177">
        <f>O156*H156</f>
        <v>0</v>
      </c>
      <c r="Q156" s="177">
        <v>0</v>
      </c>
      <c r="R156" s="177">
        <f>Q156*H156</f>
        <v>0</v>
      </c>
      <c r="S156" s="177">
        <v>0</v>
      </c>
      <c r="T156" s="17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9" t="s">
        <v>149</v>
      </c>
      <c r="AT156" s="179" t="s">
        <v>146</v>
      </c>
      <c r="AU156" s="179" t="s">
        <v>83</v>
      </c>
      <c r="AY156" s="15" t="s">
        <v>137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5" t="s">
        <v>81</v>
      </c>
      <c r="BK156" s="180">
        <f>ROUND(I156*H156,2)</f>
        <v>0</v>
      </c>
      <c r="BL156" s="15" t="s">
        <v>145</v>
      </c>
      <c r="BM156" s="179" t="s">
        <v>246</v>
      </c>
    </row>
    <row r="157" s="2" customFormat="1" ht="37.8" customHeight="1">
      <c r="A157" s="34"/>
      <c r="B157" s="167"/>
      <c r="C157" s="168" t="s">
        <v>197</v>
      </c>
      <c r="D157" s="168" t="s">
        <v>140</v>
      </c>
      <c r="E157" s="169" t="s">
        <v>247</v>
      </c>
      <c r="F157" s="170" t="s">
        <v>248</v>
      </c>
      <c r="G157" s="171" t="s">
        <v>143</v>
      </c>
      <c r="H157" s="172">
        <v>42</v>
      </c>
      <c r="I157" s="173"/>
      <c r="J157" s="174">
        <f>ROUND(I157*H157,2)</f>
        <v>0</v>
      </c>
      <c r="K157" s="170" t="s">
        <v>144</v>
      </c>
      <c r="L157" s="35"/>
      <c r="M157" s="175" t="s">
        <v>1</v>
      </c>
      <c r="N157" s="176" t="s">
        <v>38</v>
      </c>
      <c r="O157" s="73"/>
      <c r="P157" s="177">
        <f>O157*H157</f>
        <v>0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145</v>
      </c>
      <c r="AT157" s="179" t="s">
        <v>140</v>
      </c>
      <c r="AU157" s="179" t="s">
        <v>83</v>
      </c>
      <c r="AY157" s="15" t="s">
        <v>137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5" t="s">
        <v>81</v>
      </c>
      <c r="BK157" s="180">
        <f>ROUND(I157*H157,2)</f>
        <v>0</v>
      </c>
      <c r="BL157" s="15" t="s">
        <v>145</v>
      </c>
      <c r="BM157" s="179" t="s">
        <v>249</v>
      </c>
    </row>
    <row r="158" s="2" customFormat="1" ht="24.15" customHeight="1">
      <c r="A158" s="34"/>
      <c r="B158" s="167"/>
      <c r="C158" s="168" t="s">
        <v>250</v>
      </c>
      <c r="D158" s="168" t="s">
        <v>140</v>
      </c>
      <c r="E158" s="169" t="s">
        <v>251</v>
      </c>
      <c r="F158" s="170" t="s">
        <v>252</v>
      </c>
      <c r="G158" s="171" t="s">
        <v>143</v>
      </c>
      <c r="H158" s="172">
        <v>84</v>
      </c>
      <c r="I158" s="173"/>
      <c r="J158" s="174">
        <f>ROUND(I158*H158,2)</f>
        <v>0</v>
      </c>
      <c r="K158" s="170" t="s">
        <v>144</v>
      </c>
      <c r="L158" s="35"/>
      <c r="M158" s="175" t="s">
        <v>1</v>
      </c>
      <c r="N158" s="176" t="s">
        <v>38</v>
      </c>
      <c r="O158" s="73"/>
      <c r="P158" s="177">
        <f>O158*H158</f>
        <v>0</v>
      </c>
      <c r="Q158" s="177">
        <v>0</v>
      </c>
      <c r="R158" s="177">
        <f>Q158*H158</f>
        <v>0</v>
      </c>
      <c r="S158" s="177">
        <v>0</v>
      </c>
      <c r="T158" s="17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9" t="s">
        <v>145</v>
      </c>
      <c r="AT158" s="179" t="s">
        <v>140</v>
      </c>
      <c r="AU158" s="179" t="s">
        <v>83</v>
      </c>
      <c r="AY158" s="15" t="s">
        <v>137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5" t="s">
        <v>81</v>
      </c>
      <c r="BK158" s="180">
        <f>ROUND(I158*H158,2)</f>
        <v>0</v>
      </c>
      <c r="BL158" s="15" t="s">
        <v>145</v>
      </c>
      <c r="BM158" s="179" t="s">
        <v>253</v>
      </c>
    </row>
    <row r="159" s="2" customFormat="1" ht="16.5" customHeight="1">
      <c r="A159" s="34"/>
      <c r="B159" s="167"/>
      <c r="C159" s="168" t="s">
        <v>200</v>
      </c>
      <c r="D159" s="168" t="s">
        <v>140</v>
      </c>
      <c r="E159" s="169" t="s">
        <v>254</v>
      </c>
      <c r="F159" s="170" t="s">
        <v>255</v>
      </c>
      <c r="G159" s="171" t="s">
        <v>143</v>
      </c>
      <c r="H159" s="172">
        <v>6</v>
      </c>
      <c r="I159" s="173"/>
      <c r="J159" s="174">
        <f>ROUND(I159*H159,2)</f>
        <v>0</v>
      </c>
      <c r="K159" s="170" t="s">
        <v>144</v>
      </c>
      <c r="L159" s="35"/>
      <c r="M159" s="175" t="s">
        <v>1</v>
      </c>
      <c r="N159" s="176" t="s">
        <v>38</v>
      </c>
      <c r="O159" s="73"/>
      <c r="P159" s="177">
        <f>O159*H159</f>
        <v>0</v>
      </c>
      <c r="Q159" s="177">
        <v>0</v>
      </c>
      <c r="R159" s="177">
        <f>Q159*H159</f>
        <v>0</v>
      </c>
      <c r="S159" s="177">
        <v>0</v>
      </c>
      <c r="T159" s="17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9" t="s">
        <v>145</v>
      </c>
      <c r="AT159" s="179" t="s">
        <v>140</v>
      </c>
      <c r="AU159" s="179" t="s">
        <v>83</v>
      </c>
      <c r="AY159" s="15" t="s">
        <v>137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5" t="s">
        <v>81</v>
      </c>
      <c r="BK159" s="180">
        <f>ROUND(I159*H159,2)</f>
        <v>0</v>
      </c>
      <c r="BL159" s="15" t="s">
        <v>145</v>
      </c>
      <c r="BM159" s="179" t="s">
        <v>256</v>
      </c>
    </row>
    <row r="160" s="2" customFormat="1" ht="16.5" customHeight="1">
      <c r="A160" s="34"/>
      <c r="B160" s="167"/>
      <c r="C160" s="181" t="s">
        <v>257</v>
      </c>
      <c r="D160" s="181" t="s">
        <v>146</v>
      </c>
      <c r="E160" s="182" t="s">
        <v>258</v>
      </c>
      <c r="F160" s="183" t="s">
        <v>259</v>
      </c>
      <c r="G160" s="184" t="s">
        <v>143</v>
      </c>
      <c r="H160" s="185">
        <v>6</v>
      </c>
      <c r="I160" s="186"/>
      <c r="J160" s="187">
        <f>ROUND(I160*H160,2)</f>
        <v>0</v>
      </c>
      <c r="K160" s="183" t="s">
        <v>144</v>
      </c>
      <c r="L160" s="188"/>
      <c r="M160" s="189" t="s">
        <v>1</v>
      </c>
      <c r="N160" s="190" t="s">
        <v>38</v>
      </c>
      <c r="O160" s="73"/>
      <c r="P160" s="177">
        <f>O160*H160</f>
        <v>0</v>
      </c>
      <c r="Q160" s="177">
        <v>0</v>
      </c>
      <c r="R160" s="177">
        <f>Q160*H160</f>
        <v>0</v>
      </c>
      <c r="S160" s="177">
        <v>0</v>
      </c>
      <c r="T160" s="17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9" t="s">
        <v>149</v>
      </c>
      <c r="AT160" s="179" t="s">
        <v>146</v>
      </c>
      <c r="AU160" s="179" t="s">
        <v>83</v>
      </c>
      <c r="AY160" s="15" t="s">
        <v>137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5" t="s">
        <v>81</v>
      </c>
      <c r="BK160" s="180">
        <f>ROUND(I160*H160,2)</f>
        <v>0</v>
      </c>
      <c r="BL160" s="15" t="s">
        <v>145</v>
      </c>
      <c r="BM160" s="179" t="s">
        <v>260</v>
      </c>
    </row>
    <row r="161" s="2" customFormat="1" ht="24.15" customHeight="1">
      <c r="A161" s="34"/>
      <c r="B161" s="167"/>
      <c r="C161" s="181" t="s">
        <v>204</v>
      </c>
      <c r="D161" s="181" t="s">
        <v>146</v>
      </c>
      <c r="E161" s="182" t="s">
        <v>261</v>
      </c>
      <c r="F161" s="183" t="s">
        <v>262</v>
      </c>
      <c r="G161" s="184" t="s">
        <v>143</v>
      </c>
      <c r="H161" s="185">
        <v>90</v>
      </c>
      <c r="I161" s="186"/>
      <c r="J161" s="187">
        <f>ROUND(I161*H161,2)</f>
        <v>0</v>
      </c>
      <c r="K161" s="183" t="s">
        <v>144</v>
      </c>
      <c r="L161" s="188"/>
      <c r="M161" s="189" t="s">
        <v>1</v>
      </c>
      <c r="N161" s="190" t="s">
        <v>38</v>
      </c>
      <c r="O161" s="73"/>
      <c r="P161" s="177">
        <f>O161*H161</f>
        <v>0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149</v>
      </c>
      <c r="AT161" s="179" t="s">
        <v>146</v>
      </c>
      <c r="AU161" s="179" t="s">
        <v>83</v>
      </c>
      <c r="AY161" s="15" t="s">
        <v>137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5" t="s">
        <v>81</v>
      </c>
      <c r="BK161" s="180">
        <f>ROUND(I161*H161,2)</f>
        <v>0</v>
      </c>
      <c r="BL161" s="15" t="s">
        <v>145</v>
      </c>
      <c r="BM161" s="179" t="s">
        <v>263</v>
      </c>
    </row>
    <row r="162" s="2" customFormat="1" ht="16.5" customHeight="1">
      <c r="A162" s="34"/>
      <c r="B162" s="167"/>
      <c r="C162" s="168" t="s">
        <v>264</v>
      </c>
      <c r="D162" s="168" t="s">
        <v>140</v>
      </c>
      <c r="E162" s="169" t="s">
        <v>265</v>
      </c>
      <c r="F162" s="170" t="s">
        <v>266</v>
      </c>
      <c r="G162" s="171" t="s">
        <v>143</v>
      </c>
      <c r="H162" s="172">
        <v>7</v>
      </c>
      <c r="I162" s="173"/>
      <c r="J162" s="174">
        <f>ROUND(I162*H162,2)</f>
        <v>0</v>
      </c>
      <c r="K162" s="170" t="s">
        <v>144</v>
      </c>
      <c r="L162" s="35"/>
      <c r="M162" s="175" t="s">
        <v>1</v>
      </c>
      <c r="N162" s="176" t="s">
        <v>38</v>
      </c>
      <c r="O162" s="73"/>
      <c r="P162" s="177">
        <f>O162*H162</f>
        <v>0</v>
      </c>
      <c r="Q162" s="177">
        <v>0</v>
      </c>
      <c r="R162" s="177">
        <f>Q162*H162</f>
        <v>0</v>
      </c>
      <c r="S162" s="177">
        <v>0</v>
      </c>
      <c r="T162" s="17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9" t="s">
        <v>145</v>
      </c>
      <c r="AT162" s="179" t="s">
        <v>140</v>
      </c>
      <c r="AU162" s="179" t="s">
        <v>83</v>
      </c>
      <c r="AY162" s="15" t="s">
        <v>137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15" t="s">
        <v>81</v>
      </c>
      <c r="BK162" s="180">
        <f>ROUND(I162*H162,2)</f>
        <v>0</v>
      </c>
      <c r="BL162" s="15" t="s">
        <v>145</v>
      </c>
      <c r="BM162" s="179" t="s">
        <v>267</v>
      </c>
    </row>
    <row r="163" s="2" customFormat="1" ht="16.5" customHeight="1">
      <c r="A163" s="34"/>
      <c r="B163" s="167"/>
      <c r="C163" s="181" t="s">
        <v>207</v>
      </c>
      <c r="D163" s="181" t="s">
        <v>146</v>
      </c>
      <c r="E163" s="182" t="s">
        <v>268</v>
      </c>
      <c r="F163" s="183" t="s">
        <v>269</v>
      </c>
      <c r="G163" s="184" t="s">
        <v>143</v>
      </c>
      <c r="H163" s="185">
        <v>7</v>
      </c>
      <c r="I163" s="186"/>
      <c r="J163" s="187">
        <f>ROUND(I163*H163,2)</f>
        <v>0</v>
      </c>
      <c r="K163" s="183" t="s">
        <v>144</v>
      </c>
      <c r="L163" s="188"/>
      <c r="M163" s="189" t="s">
        <v>1</v>
      </c>
      <c r="N163" s="190" t="s">
        <v>38</v>
      </c>
      <c r="O163" s="73"/>
      <c r="P163" s="177">
        <f>O163*H163</f>
        <v>0</v>
      </c>
      <c r="Q163" s="177">
        <v>0</v>
      </c>
      <c r="R163" s="177">
        <f>Q163*H163</f>
        <v>0</v>
      </c>
      <c r="S163" s="177">
        <v>0</v>
      </c>
      <c r="T163" s="17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9" t="s">
        <v>149</v>
      </c>
      <c r="AT163" s="179" t="s">
        <v>146</v>
      </c>
      <c r="AU163" s="179" t="s">
        <v>83</v>
      </c>
      <c r="AY163" s="15" t="s">
        <v>137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5" t="s">
        <v>81</v>
      </c>
      <c r="BK163" s="180">
        <f>ROUND(I163*H163,2)</f>
        <v>0</v>
      </c>
      <c r="BL163" s="15" t="s">
        <v>145</v>
      </c>
      <c r="BM163" s="179" t="s">
        <v>270</v>
      </c>
    </row>
    <row r="164" s="2" customFormat="1" ht="16.5" customHeight="1">
      <c r="A164" s="34"/>
      <c r="B164" s="167"/>
      <c r="C164" s="168" t="s">
        <v>271</v>
      </c>
      <c r="D164" s="168" t="s">
        <v>140</v>
      </c>
      <c r="E164" s="169" t="s">
        <v>272</v>
      </c>
      <c r="F164" s="170" t="s">
        <v>273</v>
      </c>
      <c r="G164" s="171" t="s">
        <v>143</v>
      </c>
      <c r="H164" s="172">
        <v>703</v>
      </c>
      <c r="I164" s="173"/>
      <c r="J164" s="174">
        <f>ROUND(I164*H164,2)</f>
        <v>0</v>
      </c>
      <c r="K164" s="170" t="s">
        <v>144</v>
      </c>
      <c r="L164" s="35"/>
      <c r="M164" s="175" t="s">
        <v>1</v>
      </c>
      <c r="N164" s="176" t="s">
        <v>38</v>
      </c>
      <c r="O164" s="73"/>
      <c r="P164" s="177">
        <f>O164*H164</f>
        <v>0</v>
      </c>
      <c r="Q164" s="177">
        <v>0</v>
      </c>
      <c r="R164" s="177">
        <f>Q164*H164</f>
        <v>0</v>
      </c>
      <c r="S164" s="177">
        <v>0</v>
      </c>
      <c r="T164" s="17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9" t="s">
        <v>145</v>
      </c>
      <c r="AT164" s="179" t="s">
        <v>140</v>
      </c>
      <c r="AU164" s="179" t="s">
        <v>83</v>
      </c>
      <c r="AY164" s="15" t="s">
        <v>137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15" t="s">
        <v>81</v>
      </c>
      <c r="BK164" s="180">
        <f>ROUND(I164*H164,2)</f>
        <v>0</v>
      </c>
      <c r="BL164" s="15" t="s">
        <v>145</v>
      </c>
      <c r="BM164" s="179" t="s">
        <v>274</v>
      </c>
    </row>
    <row r="165" s="2" customFormat="1" ht="24.15" customHeight="1">
      <c r="A165" s="34"/>
      <c r="B165" s="167"/>
      <c r="C165" s="181" t="s">
        <v>211</v>
      </c>
      <c r="D165" s="181" t="s">
        <v>146</v>
      </c>
      <c r="E165" s="182" t="s">
        <v>275</v>
      </c>
      <c r="F165" s="183" t="s">
        <v>276</v>
      </c>
      <c r="G165" s="184" t="s">
        <v>143</v>
      </c>
      <c r="H165" s="185">
        <v>703</v>
      </c>
      <c r="I165" s="186"/>
      <c r="J165" s="187">
        <f>ROUND(I165*H165,2)</f>
        <v>0</v>
      </c>
      <c r="K165" s="183" t="s">
        <v>144</v>
      </c>
      <c r="L165" s="188"/>
      <c r="M165" s="189" t="s">
        <v>1</v>
      </c>
      <c r="N165" s="190" t="s">
        <v>38</v>
      </c>
      <c r="O165" s="73"/>
      <c r="P165" s="177">
        <f>O165*H165</f>
        <v>0</v>
      </c>
      <c r="Q165" s="177">
        <v>0</v>
      </c>
      <c r="R165" s="177">
        <f>Q165*H165</f>
        <v>0</v>
      </c>
      <c r="S165" s="177">
        <v>0</v>
      </c>
      <c r="T165" s="17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9" t="s">
        <v>149</v>
      </c>
      <c r="AT165" s="179" t="s">
        <v>146</v>
      </c>
      <c r="AU165" s="179" t="s">
        <v>83</v>
      </c>
      <c r="AY165" s="15" t="s">
        <v>137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15" t="s">
        <v>81</v>
      </c>
      <c r="BK165" s="180">
        <f>ROUND(I165*H165,2)</f>
        <v>0</v>
      </c>
      <c r="BL165" s="15" t="s">
        <v>145</v>
      </c>
      <c r="BM165" s="179" t="s">
        <v>277</v>
      </c>
    </row>
    <row r="166" s="2" customFormat="1" ht="21.75" customHeight="1">
      <c r="A166" s="34"/>
      <c r="B166" s="167"/>
      <c r="C166" s="168" t="s">
        <v>278</v>
      </c>
      <c r="D166" s="168" t="s">
        <v>140</v>
      </c>
      <c r="E166" s="169" t="s">
        <v>279</v>
      </c>
      <c r="F166" s="170" t="s">
        <v>280</v>
      </c>
      <c r="G166" s="171" t="s">
        <v>143</v>
      </c>
      <c r="H166" s="172">
        <v>7</v>
      </c>
      <c r="I166" s="173"/>
      <c r="J166" s="174">
        <f>ROUND(I166*H166,2)</f>
        <v>0</v>
      </c>
      <c r="K166" s="170" t="s">
        <v>144</v>
      </c>
      <c r="L166" s="35"/>
      <c r="M166" s="175" t="s">
        <v>1</v>
      </c>
      <c r="N166" s="176" t="s">
        <v>38</v>
      </c>
      <c r="O166" s="73"/>
      <c r="P166" s="177">
        <f>O166*H166</f>
        <v>0</v>
      </c>
      <c r="Q166" s="177">
        <v>0</v>
      </c>
      <c r="R166" s="177">
        <f>Q166*H166</f>
        <v>0</v>
      </c>
      <c r="S166" s="177">
        <v>0</v>
      </c>
      <c r="T166" s="17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9" t="s">
        <v>145</v>
      </c>
      <c r="AT166" s="179" t="s">
        <v>140</v>
      </c>
      <c r="AU166" s="179" t="s">
        <v>83</v>
      </c>
      <c r="AY166" s="15" t="s">
        <v>137</v>
      </c>
      <c r="BE166" s="180">
        <f>IF(N166="základní",J166,0)</f>
        <v>0</v>
      </c>
      <c r="BF166" s="180">
        <f>IF(N166="snížená",J166,0)</f>
        <v>0</v>
      </c>
      <c r="BG166" s="180">
        <f>IF(N166="zákl. přenesená",J166,0)</f>
        <v>0</v>
      </c>
      <c r="BH166" s="180">
        <f>IF(N166="sníž. přenesená",J166,0)</f>
        <v>0</v>
      </c>
      <c r="BI166" s="180">
        <f>IF(N166="nulová",J166,0)</f>
        <v>0</v>
      </c>
      <c r="BJ166" s="15" t="s">
        <v>81</v>
      </c>
      <c r="BK166" s="180">
        <f>ROUND(I166*H166,2)</f>
        <v>0</v>
      </c>
      <c r="BL166" s="15" t="s">
        <v>145</v>
      </c>
      <c r="BM166" s="179" t="s">
        <v>281</v>
      </c>
    </row>
    <row r="167" s="2" customFormat="1" ht="16.5" customHeight="1">
      <c r="A167" s="34"/>
      <c r="B167" s="167"/>
      <c r="C167" s="181" t="s">
        <v>215</v>
      </c>
      <c r="D167" s="181" t="s">
        <v>146</v>
      </c>
      <c r="E167" s="182" t="s">
        <v>282</v>
      </c>
      <c r="F167" s="183" t="s">
        <v>283</v>
      </c>
      <c r="G167" s="184" t="s">
        <v>143</v>
      </c>
      <c r="H167" s="185">
        <v>7</v>
      </c>
      <c r="I167" s="186"/>
      <c r="J167" s="187">
        <f>ROUND(I167*H167,2)</f>
        <v>0</v>
      </c>
      <c r="K167" s="183" t="s">
        <v>144</v>
      </c>
      <c r="L167" s="188"/>
      <c r="M167" s="189" t="s">
        <v>1</v>
      </c>
      <c r="N167" s="190" t="s">
        <v>38</v>
      </c>
      <c r="O167" s="73"/>
      <c r="P167" s="177">
        <f>O167*H167</f>
        <v>0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9" t="s">
        <v>149</v>
      </c>
      <c r="AT167" s="179" t="s">
        <v>146</v>
      </c>
      <c r="AU167" s="179" t="s">
        <v>83</v>
      </c>
      <c r="AY167" s="15" t="s">
        <v>137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5" t="s">
        <v>81</v>
      </c>
      <c r="BK167" s="180">
        <f>ROUND(I167*H167,2)</f>
        <v>0</v>
      </c>
      <c r="BL167" s="15" t="s">
        <v>145</v>
      </c>
      <c r="BM167" s="179" t="s">
        <v>284</v>
      </c>
    </row>
    <row r="168" s="2" customFormat="1" ht="21.75" customHeight="1">
      <c r="A168" s="34"/>
      <c r="B168" s="167"/>
      <c r="C168" s="168" t="s">
        <v>285</v>
      </c>
      <c r="D168" s="168" t="s">
        <v>140</v>
      </c>
      <c r="E168" s="169" t="s">
        <v>286</v>
      </c>
      <c r="F168" s="170" t="s">
        <v>287</v>
      </c>
      <c r="G168" s="171" t="s">
        <v>143</v>
      </c>
      <c r="H168" s="172">
        <v>24</v>
      </c>
      <c r="I168" s="173"/>
      <c r="J168" s="174">
        <f>ROUND(I168*H168,2)</f>
        <v>0</v>
      </c>
      <c r="K168" s="170" t="s">
        <v>144</v>
      </c>
      <c r="L168" s="35"/>
      <c r="M168" s="175" t="s">
        <v>1</v>
      </c>
      <c r="N168" s="176" t="s">
        <v>38</v>
      </c>
      <c r="O168" s="73"/>
      <c r="P168" s="177">
        <f>O168*H168</f>
        <v>0</v>
      </c>
      <c r="Q168" s="177">
        <v>0</v>
      </c>
      <c r="R168" s="177">
        <f>Q168*H168</f>
        <v>0</v>
      </c>
      <c r="S168" s="177">
        <v>0</v>
      </c>
      <c r="T168" s="17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9" t="s">
        <v>145</v>
      </c>
      <c r="AT168" s="179" t="s">
        <v>140</v>
      </c>
      <c r="AU168" s="179" t="s">
        <v>83</v>
      </c>
      <c r="AY168" s="15" t="s">
        <v>137</v>
      </c>
      <c r="BE168" s="180">
        <f>IF(N168="základní",J168,0)</f>
        <v>0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15" t="s">
        <v>81</v>
      </c>
      <c r="BK168" s="180">
        <f>ROUND(I168*H168,2)</f>
        <v>0</v>
      </c>
      <c r="BL168" s="15" t="s">
        <v>145</v>
      </c>
      <c r="BM168" s="179" t="s">
        <v>288</v>
      </c>
    </row>
    <row r="169" s="2" customFormat="1" ht="21.75" customHeight="1">
      <c r="A169" s="34"/>
      <c r="B169" s="167"/>
      <c r="C169" s="181" t="s">
        <v>218</v>
      </c>
      <c r="D169" s="181" t="s">
        <v>146</v>
      </c>
      <c r="E169" s="182" t="s">
        <v>289</v>
      </c>
      <c r="F169" s="183" t="s">
        <v>290</v>
      </c>
      <c r="G169" s="184" t="s">
        <v>143</v>
      </c>
      <c r="H169" s="185">
        <v>24</v>
      </c>
      <c r="I169" s="186"/>
      <c r="J169" s="187">
        <f>ROUND(I169*H169,2)</f>
        <v>0</v>
      </c>
      <c r="K169" s="183" t="s">
        <v>144</v>
      </c>
      <c r="L169" s="188"/>
      <c r="M169" s="189" t="s">
        <v>1</v>
      </c>
      <c r="N169" s="190" t="s">
        <v>38</v>
      </c>
      <c r="O169" s="73"/>
      <c r="P169" s="177">
        <f>O169*H169</f>
        <v>0</v>
      </c>
      <c r="Q169" s="177">
        <v>0</v>
      </c>
      <c r="R169" s="177">
        <f>Q169*H169</f>
        <v>0</v>
      </c>
      <c r="S169" s="177">
        <v>0</v>
      </c>
      <c r="T169" s="17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9" t="s">
        <v>149</v>
      </c>
      <c r="AT169" s="179" t="s">
        <v>146</v>
      </c>
      <c r="AU169" s="179" t="s">
        <v>83</v>
      </c>
      <c r="AY169" s="15" t="s">
        <v>137</v>
      </c>
      <c r="BE169" s="180">
        <f>IF(N169="základní",J169,0)</f>
        <v>0</v>
      </c>
      <c r="BF169" s="180">
        <f>IF(N169="snížená",J169,0)</f>
        <v>0</v>
      </c>
      <c r="BG169" s="180">
        <f>IF(N169="zákl. přenesená",J169,0)</f>
        <v>0</v>
      </c>
      <c r="BH169" s="180">
        <f>IF(N169="sníž. přenesená",J169,0)</f>
        <v>0</v>
      </c>
      <c r="BI169" s="180">
        <f>IF(N169="nulová",J169,0)</f>
        <v>0</v>
      </c>
      <c r="BJ169" s="15" t="s">
        <v>81</v>
      </c>
      <c r="BK169" s="180">
        <f>ROUND(I169*H169,2)</f>
        <v>0</v>
      </c>
      <c r="BL169" s="15" t="s">
        <v>145</v>
      </c>
      <c r="BM169" s="179" t="s">
        <v>291</v>
      </c>
    </row>
    <row r="170" s="2" customFormat="1" ht="16.5" customHeight="1">
      <c r="A170" s="34"/>
      <c r="B170" s="167"/>
      <c r="C170" s="168" t="s">
        <v>292</v>
      </c>
      <c r="D170" s="168" t="s">
        <v>140</v>
      </c>
      <c r="E170" s="169" t="s">
        <v>293</v>
      </c>
      <c r="F170" s="170" t="s">
        <v>294</v>
      </c>
      <c r="G170" s="171" t="s">
        <v>143</v>
      </c>
      <c r="H170" s="172">
        <v>2</v>
      </c>
      <c r="I170" s="173"/>
      <c r="J170" s="174">
        <f>ROUND(I170*H170,2)</f>
        <v>0</v>
      </c>
      <c r="K170" s="170" t="s">
        <v>144</v>
      </c>
      <c r="L170" s="35"/>
      <c r="M170" s="175" t="s">
        <v>1</v>
      </c>
      <c r="N170" s="176" t="s">
        <v>38</v>
      </c>
      <c r="O170" s="73"/>
      <c r="P170" s="177">
        <f>O170*H170</f>
        <v>0</v>
      </c>
      <c r="Q170" s="177">
        <v>0</v>
      </c>
      <c r="R170" s="177">
        <f>Q170*H170</f>
        <v>0</v>
      </c>
      <c r="S170" s="177">
        <v>0</v>
      </c>
      <c r="T170" s="17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9" t="s">
        <v>145</v>
      </c>
      <c r="AT170" s="179" t="s">
        <v>140</v>
      </c>
      <c r="AU170" s="179" t="s">
        <v>83</v>
      </c>
      <c r="AY170" s="15" t="s">
        <v>137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5" t="s">
        <v>81</v>
      </c>
      <c r="BK170" s="180">
        <f>ROUND(I170*H170,2)</f>
        <v>0</v>
      </c>
      <c r="BL170" s="15" t="s">
        <v>145</v>
      </c>
      <c r="BM170" s="179" t="s">
        <v>295</v>
      </c>
    </row>
    <row r="171" s="2" customFormat="1" ht="16.5" customHeight="1">
      <c r="A171" s="34"/>
      <c r="B171" s="167"/>
      <c r="C171" s="181" t="s">
        <v>221</v>
      </c>
      <c r="D171" s="181" t="s">
        <v>146</v>
      </c>
      <c r="E171" s="182" t="s">
        <v>296</v>
      </c>
      <c r="F171" s="183" t="s">
        <v>297</v>
      </c>
      <c r="G171" s="184" t="s">
        <v>143</v>
      </c>
      <c r="H171" s="185">
        <v>2</v>
      </c>
      <c r="I171" s="186"/>
      <c r="J171" s="187">
        <f>ROUND(I171*H171,2)</f>
        <v>0</v>
      </c>
      <c r="K171" s="183" t="s">
        <v>144</v>
      </c>
      <c r="L171" s="188"/>
      <c r="M171" s="189" t="s">
        <v>1</v>
      </c>
      <c r="N171" s="190" t="s">
        <v>38</v>
      </c>
      <c r="O171" s="73"/>
      <c r="P171" s="177">
        <f>O171*H171</f>
        <v>0</v>
      </c>
      <c r="Q171" s="177">
        <v>0</v>
      </c>
      <c r="R171" s="177">
        <f>Q171*H171</f>
        <v>0</v>
      </c>
      <c r="S171" s="177">
        <v>0</v>
      </c>
      <c r="T171" s="17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9" t="s">
        <v>149</v>
      </c>
      <c r="AT171" s="179" t="s">
        <v>146</v>
      </c>
      <c r="AU171" s="179" t="s">
        <v>83</v>
      </c>
      <c r="AY171" s="15" t="s">
        <v>137</v>
      </c>
      <c r="BE171" s="180">
        <f>IF(N171="základní",J171,0)</f>
        <v>0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15" t="s">
        <v>81</v>
      </c>
      <c r="BK171" s="180">
        <f>ROUND(I171*H171,2)</f>
        <v>0</v>
      </c>
      <c r="BL171" s="15" t="s">
        <v>145</v>
      </c>
      <c r="BM171" s="179" t="s">
        <v>298</v>
      </c>
    </row>
    <row r="172" s="2" customFormat="1" ht="16.5" customHeight="1">
      <c r="A172" s="34"/>
      <c r="B172" s="167"/>
      <c r="C172" s="168" t="s">
        <v>299</v>
      </c>
      <c r="D172" s="168" t="s">
        <v>140</v>
      </c>
      <c r="E172" s="169" t="s">
        <v>300</v>
      </c>
      <c r="F172" s="170" t="s">
        <v>301</v>
      </c>
      <c r="G172" s="171" t="s">
        <v>143</v>
      </c>
      <c r="H172" s="172">
        <v>5</v>
      </c>
      <c r="I172" s="173"/>
      <c r="J172" s="174">
        <f>ROUND(I172*H172,2)</f>
        <v>0</v>
      </c>
      <c r="K172" s="170" t="s">
        <v>144</v>
      </c>
      <c r="L172" s="35"/>
      <c r="M172" s="175" t="s">
        <v>1</v>
      </c>
      <c r="N172" s="176" t="s">
        <v>38</v>
      </c>
      <c r="O172" s="73"/>
      <c r="P172" s="177">
        <f>O172*H172</f>
        <v>0</v>
      </c>
      <c r="Q172" s="177">
        <v>0</v>
      </c>
      <c r="R172" s="177">
        <f>Q172*H172</f>
        <v>0</v>
      </c>
      <c r="S172" s="177">
        <v>0</v>
      </c>
      <c r="T172" s="17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9" t="s">
        <v>145</v>
      </c>
      <c r="AT172" s="179" t="s">
        <v>140</v>
      </c>
      <c r="AU172" s="179" t="s">
        <v>83</v>
      </c>
      <c r="AY172" s="15" t="s">
        <v>137</v>
      </c>
      <c r="BE172" s="180">
        <f>IF(N172="základní",J172,0)</f>
        <v>0</v>
      </c>
      <c r="BF172" s="180">
        <f>IF(N172="snížená",J172,0)</f>
        <v>0</v>
      </c>
      <c r="BG172" s="180">
        <f>IF(N172="zákl. přenesená",J172,0)</f>
        <v>0</v>
      </c>
      <c r="BH172" s="180">
        <f>IF(N172="sníž. přenesená",J172,0)</f>
        <v>0</v>
      </c>
      <c r="BI172" s="180">
        <f>IF(N172="nulová",J172,0)</f>
        <v>0</v>
      </c>
      <c r="BJ172" s="15" t="s">
        <v>81</v>
      </c>
      <c r="BK172" s="180">
        <f>ROUND(I172*H172,2)</f>
        <v>0</v>
      </c>
      <c r="BL172" s="15" t="s">
        <v>145</v>
      </c>
      <c r="BM172" s="179" t="s">
        <v>302</v>
      </c>
    </row>
    <row r="173" s="2" customFormat="1" ht="24.15" customHeight="1">
      <c r="A173" s="34"/>
      <c r="B173" s="167"/>
      <c r="C173" s="181" t="s">
        <v>225</v>
      </c>
      <c r="D173" s="181" t="s">
        <v>146</v>
      </c>
      <c r="E173" s="182" t="s">
        <v>303</v>
      </c>
      <c r="F173" s="183" t="s">
        <v>304</v>
      </c>
      <c r="G173" s="184" t="s">
        <v>143</v>
      </c>
      <c r="H173" s="185">
        <v>5</v>
      </c>
      <c r="I173" s="186"/>
      <c r="J173" s="187">
        <f>ROUND(I173*H173,2)</f>
        <v>0</v>
      </c>
      <c r="K173" s="183" t="s">
        <v>144</v>
      </c>
      <c r="L173" s="188"/>
      <c r="M173" s="189" t="s">
        <v>1</v>
      </c>
      <c r="N173" s="190" t="s">
        <v>38</v>
      </c>
      <c r="O173" s="73"/>
      <c r="P173" s="177">
        <f>O173*H173</f>
        <v>0</v>
      </c>
      <c r="Q173" s="177">
        <v>0</v>
      </c>
      <c r="R173" s="177">
        <f>Q173*H173</f>
        <v>0</v>
      </c>
      <c r="S173" s="177">
        <v>0</v>
      </c>
      <c r="T173" s="17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9" t="s">
        <v>149</v>
      </c>
      <c r="AT173" s="179" t="s">
        <v>146</v>
      </c>
      <c r="AU173" s="179" t="s">
        <v>83</v>
      </c>
      <c r="AY173" s="15" t="s">
        <v>137</v>
      </c>
      <c r="BE173" s="180">
        <f>IF(N173="základní",J173,0)</f>
        <v>0</v>
      </c>
      <c r="BF173" s="180">
        <f>IF(N173="snížená",J173,0)</f>
        <v>0</v>
      </c>
      <c r="BG173" s="180">
        <f>IF(N173="zákl. přenesená",J173,0)</f>
        <v>0</v>
      </c>
      <c r="BH173" s="180">
        <f>IF(N173="sníž. přenesená",J173,0)</f>
        <v>0</v>
      </c>
      <c r="BI173" s="180">
        <f>IF(N173="nulová",J173,0)</f>
        <v>0</v>
      </c>
      <c r="BJ173" s="15" t="s">
        <v>81</v>
      </c>
      <c r="BK173" s="180">
        <f>ROUND(I173*H173,2)</f>
        <v>0</v>
      </c>
      <c r="BL173" s="15" t="s">
        <v>145</v>
      </c>
      <c r="BM173" s="179" t="s">
        <v>305</v>
      </c>
    </row>
    <row r="174" s="2" customFormat="1" ht="21.75" customHeight="1">
      <c r="A174" s="34"/>
      <c r="B174" s="167"/>
      <c r="C174" s="168" t="s">
        <v>306</v>
      </c>
      <c r="D174" s="168" t="s">
        <v>140</v>
      </c>
      <c r="E174" s="169" t="s">
        <v>307</v>
      </c>
      <c r="F174" s="170" t="s">
        <v>308</v>
      </c>
      <c r="G174" s="171" t="s">
        <v>143</v>
      </c>
      <c r="H174" s="172">
        <v>10</v>
      </c>
      <c r="I174" s="173"/>
      <c r="J174" s="174">
        <f>ROUND(I174*H174,2)</f>
        <v>0</v>
      </c>
      <c r="K174" s="170" t="s">
        <v>144</v>
      </c>
      <c r="L174" s="35"/>
      <c r="M174" s="175" t="s">
        <v>1</v>
      </c>
      <c r="N174" s="176" t="s">
        <v>38</v>
      </c>
      <c r="O174" s="73"/>
      <c r="P174" s="177">
        <f>O174*H174</f>
        <v>0</v>
      </c>
      <c r="Q174" s="177">
        <v>0</v>
      </c>
      <c r="R174" s="177">
        <f>Q174*H174</f>
        <v>0</v>
      </c>
      <c r="S174" s="177">
        <v>0</v>
      </c>
      <c r="T174" s="17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9" t="s">
        <v>145</v>
      </c>
      <c r="AT174" s="179" t="s">
        <v>140</v>
      </c>
      <c r="AU174" s="179" t="s">
        <v>83</v>
      </c>
      <c r="AY174" s="15" t="s">
        <v>137</v>
      </c>
      <c r="BE174" s="180">
        <f>IF(N174="základní",J174,0)</f>
        <v>0</v>
      </c>
      <c r="BF174" s="180">
        <f>IF(N174="snížená",J174,0)</f>
        <v>0</v>
      </c>
      <c r="BG174" s="180">
        <f>IF(N174="zákl. přenesená",J174,0)</f>
        <v>0</v>
      </c>
      <c r="BH174" s="180">
        <f>IF(N174="sníž. přenesená",J174,0)</f>
        <v>0</v>
      </c>
      <c r="BI174" s="180">
        <f>IF(N174="nulová",J174,0)</f>
        <v>0</v>
      </c>
      <c r="BJ174" s="15" t="s">
        <v>81</v>
      </c>
      <c r="BK174" s="180">
        <f>ROUND(I174*H174,2)</f>
        <v>0</v>
      </c>
      <c r="BL174" s="15" t="s">
        <v>145</v>
      </c>
      <c r="BM174" s="179" t="s">
        <v>309</v>
      </c>
    </row>
    <row r="175" s="2" customFormat="1" ht="24.15" customHeight="1">
      <c r="A175" s="34"/>
      <c r="B175" s="167"/>
      <c r="C175" s="181" t="s">
        <v>228</v>
      </c>
      <c r="D175" s="181" t="s">
        <v>146</v>
      </c>
      <c r="E175" s="182" t="s">
        <v>310</v>
      </c>
      <c r="F175" s="183" t="s">
        <v>311</v>
      </c>
      <c r="G175" s="184" t="s">
        <v>143</v>
      </c>
      <c r="H175" s="185">
        <v>10</v>
      </c>
      <c r="I175" s="186"/>
      <c r="J175" s="187">
        <f>ROUND(I175*H175,2)</f>
        <v>0</v>
      </c>
      <c r="K175" s="183" t="s">
        <v>144</v>
      </c>
      <c r="L175" s="188"/>
      <c r="M175" s="189" t="s">
        <v>1</v>
      </c>
      <c r="N175" s="190" t="s">
        <v>38</v>
      </c>
      <c r="O175" s="73"/>
      <c r="P175" s="177">
        <f>O175*H175</f>
        <v>0</v>
      </c>
      <c r="Q175" s="177">
        <v>0</v>
      </c>
      <c r="R175" s="177">
        <f>Q175*H175</f>
        <v>0</v>
      </c>
      <c r="S175" s="177">
        <v>0</v>
      </c>
      <c r="T175" s="17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9" t="s">
        <v>149</v>
      </c>
      <c r="AT175" s="179" t="s">
        <v>146</v>
      </c>
      <c r="AU175" s="179" t="s">
        <v>83</v>
      </c>
      <c r="AY175" s="15" t="s">
        <v>137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15" t="s">
        <v>81</v>
      </c>
      <c r="BK175" s="180">
        <f>ROUND(I175*H175,2)</f>
        <v>0</v>
      </c>
      <c r="BL175" s="15" t="s">
        <v>145</v>
      </c>
      <c r="BM175" s="179" t="s">
        <v>312</v>
      </c>
    </row>
    <row r="176" s="2" customFormat="1" ht="21.75" customHeight="1">
      <c r="A176" s="34"/>
      <c r="B176" s="167"/>
      <c r="C176" s="168" t="s">
        <v>313</v>
      </c>
      <c r="D176" s="168" t="s">
        <v>140</v>
      </c>
      <c r="E176" s="169" t="s">
        <v>314</v>
      </c>
      <c r="F176" s="170" t="s">
        <v>315</v>
      </c>
      <c r="G176" s="171" t="s">
        <v>143</v>
      </c>
      <c r="H176" s="172">
        <v>10</v>
      </c>
      <c r="I176" s="173"/>
      <c r="J176" s="174">
        <f>ROUND(I176*H176,2)</f>
        <v>0</v>
      </c>
      <c r="K176" s="170" t="s">
        <v>144</v>
      </c>
      <c r="L176" s="35"/>
      <c r="M176" s="175" t="s">
        <v>1</v>
      </c>
      <c r="N176" s="176" t="s">
        <v>38</v>
      </c>
      <c r="O176" s="73"/>
      <c r="P176" s="177">
        <f>O176*H176</f>
        <v>0</v>
      </c>
      <c r="Q176" s="177">
        <v>0</v>
      </c>
      <c r="R176" s="177">
        <f>Q176*H176</f>
        <v>0</v>
      </c>
      <c r="S176" s="177">
        <v>0</v>
      </c>
      <c r="T176" s="17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9" t="s">
        <v>145</v>
      </c>
      <c r="AT176" s="179" t="s">
        <v>140</v>
      </c>
      <c r="AU176" s="179" t="s">
        <v>83</v>
      </c>
      <c r="AY176" s="15" t="s">
        <v>137</v>
      </c>
      <c r="BE176" s="180">
        <f>IF(N176="základní",J176,0)</f>
        <v>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15" t="s">
        <v>81</v>
      </c>
      <c r="BK176" s="180">
        <f>ROUND(I176*H176,2)</f>
        <v>0</v>
      </c>
      <c r="BL176" s="15" t="s">
        <v>145</v>
      </c>
      <c r="BM176" s="179" t="s">
        <v>316</v>
      </c>
    </row>
    <row r="177" s="2" customFormat="1" ht="33" customHeight="1">
      <c r="A177" s="34"/>
      <c r="B177" s="167"/>
      <c r="C177" s="181" t="s">
        <v>230</v>
      </c>
      <c r="D177" s="181" t="s">
        <v>146</v>
      </c>
      <c r="E177" s="182" t="s">
        <v>317</v>
      </c>
      <c r="F177" s="183" t="s">
        <v>318</v>
      </c>
      <c r="G177" s="184" t="s">
        <v>143</v>
      </c>
      <c r="H177" s="185">
        <v>10</v>
      </c>
      <c r="I177" s="186"/>
      <c r="J177" s="187">
        <f>ROUND(I177*H177,2)</f>
        <v>0</v>
      </c>
      <c r="K177" s="183" t="s">
        <v>144</v>
      </c>
      <c r="L177" s="188"/>
      <c r="M177" s="189" t="s">
        <v>1</v>
      </c>
      <c r="N177" s="190" t="s">
        <v>38</v>
      </c>
      <c r="O177" s="73"/>
      <c r="P177" s="177">
        <f>O177*H177</f>
        <v>0</v>
      </c>
      <c r="Q177" s="177">
        <v>0</v>
      </c>
      <c r="R177" s="177">
        <f>Q177*H177</f>
        <v>0</v>
      </c>
      <c r="S177" s="177">
        <v>0</v>
      </c>
      <c r="T177" s="17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9" t="s">
        <v>149</v>
      </c>
      <c r="AT177" s="179" t="s">
        <v>146</v>
      </c>
      <c r="AU177" s="179" t="s">
        <v>83</v>
      </c>
      <c r="AY177" s="15" t="s">
        <v>137</v>
      </c>
      <c r="BE177" s="180">
        <f>IF(N177="základní",J177,0)</f>
        <v>0</v>
      </c>
      <c r="BF177" s="180">
        <f>IF(N177="snížená",J177,0)</f>
        <v>0</v>
      </c>
      <c r="BG177" s="180">
        <f>IF(N177="zákl. přenesená",J177,0)</f>
        <v>0</v>
      </c>
      <c r="BH177" s="180">
        <f>IF(N177="sníž. přenesená",J177,0)</f>
        <v>0</v>
      </c>
      <c r="BI177" s="180">
        <f>IF(N177="nulová",J177,0)</f>
        <v>0</v>
      </c>
      <c r="BJ177" s="15" t="s">
        <v>81</v>
      </c>
      <c r="BK177" s="180">
        <f>ROUND(I177*H177,2)</f>
        <v>0</v>
      </c>
      <c r="BL177" s="15" t="s">
        <v>145</v>
      </c>
      <c r="BM177" s="179" t="s">
        <v>319</v>
      </c>
    </row>
    <row r="178" s="2" customFormat="1" ht="21.75" customHeight="1">
      <c r="A178" s="34"/>
      <c r="B178" s="167"/>
      <c r="C178" s="168" t="s">
        <v>320</v>
      </c>
      <c r="D178" s="168" t="s">
        <v>140</v>
      </c>
      <c r="E178" s="169" t="s">
        <v>321</v>
      </c>
      <c r="F178" s="170" t="s">
        <v>322</v>
      </c>
      <c r="G178" s="171" t="s">
        <v>214</v>
      </c>
      <c r="H178" s="172">
        <v>540</v>
      </c>
      <c r="I178" s="173"/>
      <c r="J178" s="174">
        <f>ROUND(I178*H178,2)</f>
        <v>0</v>
      </c>
      <c r="K178" s="170" t="s">
        <v>144</v>
      </c>
      <c r="L178" s="35"/>
      <c r="M178" s="175" t="s">
        <v>1</v>
      </c>
      <c r="N178" s="176" t="s">
        <v>38</v>
      </c>
      <c r="O178" s="73"/>
      <c r="P178" s="177">
        <f>O178*H178</f>
        <v>0</v>
      </c>
      <c r="Q178" s="177">
        <v>0</v>
      </c>
      <c r="R178" s="177">
        <f>Q178*H178</f>
        <v>0</v>
      </c>
      <c r="S178" s="177">
        <v>0</v>
      </c>
      <c r="T178" s="17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9" t="s">
        <v>145</v>
      </c>
      <c r="AT178" s="179" t="s">
        <v>140</v>
      </c>
      <c r="AU178" s="179" t="s">
        <v>83</v>
      </c>
      <c r="AY178" s="15" t="s">
        <v>137</v>
      </c>
      <c r="BE178" s="180">
        <f>IF(N178="základní",J178,0)</f>
        <v>0</v>
      </c>
      <c r="BF178" s="180">
        <f>IF(N178="snížená",J178,0)</f>
        <v>0</v>
      </c>
      <c r="BG178" s="180">
        <f>IF(N178="zákl. přenesená",J178,0)</f>
        <v>0</v>
      </c>
      <c r="BH178" s="180">
        <f>IF(N178="sníž. přenesená",J178,0)</f>
        <v>0</v>
      </c>
      <c r="BI178" s="180">
        <f>IF(N178="nulová",J178,0)</f>
        <v>0</v>
      </c>
      <c r="BJ178" s="15" t="s">
        <v>81</v>
      </c>
      <c r="BK178" s="180">
        <f>ROUND(I178*H178,2)</f>
        <v>0</v>
      </c>
      <c r="BL178" s="15" t="s">
        <v>145</v>
      </c>
      <c r="BM178" s="179" t="s">
        <v>323</v>
      </c>
    </row>
    <row r="179" s="2" customFormat="1" ht="33" customHeight="1">
      <c r="A179" s="34"/>
      <c r="B179" s="167"/>
      <c r="C179" s="181" t="s">
        <v>235</v>
      </c>
      <c r="D179" s="181" t="s">
        <v>146</v>
      </c>
      <c r="E179" s="182" t="s">
        <v>324</v>
      </c>
      <c r="F179" s="183" t="s">
        <v>325</v>
      </c>
      <c r="G179" s="184" t="s">
        <v>214</v>
      </c>
      <c r="H179" s="185">
        <v>57</v>
      </c>
      <c r="I179" s="186"/>
      <c r="J179" s="187">
        <f>ROUND(I179*H179,2)</f>
        <v>0</v>
      </c>
      <c r="K179" s="183" t="s">
        <v>144</v>
      </c>
      <c r="L179" s="188"/>
      <c r="M179" s="189" t="s">
        <v>1</v>
      </c>
      <c r="N179" s="190" t="s">
        <v>38</v>
      </c>
      <c r="O179" s="73"/>
      <c r="P179" s="177">
        <f>O179*H179</f>
        <v>0</v>
      </c>
      <c r="Q179" s="177">
        <v>0</v>
      </c>
      <c r="R179" s="177">
        <f>Q179*H179</f>
        <v>0</v>
      </c>
      <c r="S179" s="177">
        <v>0</v>
      </c>
      <c r="T179" s="17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9" t="s">
        <v>149</v>
      </c>
      <c r="AT179" s="179" t="s">
        <v>146</v>
      </c>
      <c r="AU179" s="179" t="s">
        <v>83</v>
      </c>
      <c r="AY179" s="15" t="s">
        <v>137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15" t="s">
        <v>81</v>
      </c>
      <c r="BK179" s="180">
        <f>ROUND(I179*H179,2)</f>
        <v>0</v>
      </c>
      <c r="BL179" s="15" t="s">
        <v>145</v>
      </c>
      <c r="BM179" s="179" t="s">
        <v>326</v>
      </c>
    </row>
    <row r="180" s="2" customFormat="1" ht="33" customHeight="1">
      <c r="A180" s="34"/>
      <c r="B180" s="167"/>
      <c r="C180" s="181" t="s">
        <v>327</v>
      </c>
      <c r="D180" s="181" t="s">
        <v>146</v>
      </c>
      <c r="E180" s="182" t="s">
        <v>328</v>
      </c>
      <c r="F180" s="183" t="s">
        <v>329</v>
      </c>
      <c r="G180" s="184" t="s">
        <v>214</v>
      </c>
      <c r="H180" s="185">
        <v>483</v>
      </c>
      <c r="I180" s="186"/>
      <c r="J180" s="187">
        <f>ROUND(I180*H180,2)</f>
        <v>0</v>
      </c>
      <c r="K180" s="183" t="s">
        <v>144</v>
      </c>
      <c r="L180" s="188"/>
      <c r="M180" s="189" t="s">
        <v>1</v>
      </c>
      <c r="N180" s="190" t="s">
        <v>38</v>
      </c>
      <c r="O180" s="73"/>
      <c r="P180" s="177">
        <f>O180*H180</f>
        <v>0</v>
      </c>
      <c r="Q180" s="177">
        <v>0</v>
      </c>
      <c r="R180" s="177">
        <f>Q180*H180</f>
        <v>0</v>
      </c>
      <c r="S180" s="177">
        <v>0</v>
      </c>
      <c r="T180" s="17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9" t="s">
        <v>149</v>
      </c>
      <c r="AT180" s="179" t="s">
        <v>146</v>
      </c>
      <c r="AU180" s="179" t="s">
        <v>83</v>
      </c>
      <c r="AY180" s="15" t="s">
        <v>137</v>
      </c>
      <c r="BE180" s="180">
        <f>IF(N180="základní",J180,0)</f>
        <v>0</v>
      </c>
      <c r="BF180" s="180">
        <f>IF(N180="snížená",J180,0)</f>
        <v>0</v>
      </c>
      <c r="BG180" s="180">
        <f>IF(N180="zákl. přenesená",J180,0)</f>
        <v>0</v>
      </c>
      <c r="BH180" s="180">
        <f>IF(N180="sníž. přenesená",J180,0)</f>
        <v>0</v>
      </c>
      <c r="BI180" s="180">
        <f>IF(N180="nulová",J180,0)</f>
        <v>0</v>
      </c>
      <c r="BJ180" s="15" t="s">
        <v>81</v>
      </c>
      <c r="BK180" s="180">
        <f>ROUND(I180*H180,2)</f>
        <v>0</v>
      </c>
      <c r="BL180" s="15" t="s">
        <v>145</v>
      </c>
      <c r="BM180" s="179" t="s">
        <v>330</v>
      </c>
    </row>
    <row r="181" s="2" customFormat="1" ht="16.5" customHeight="1">
      <c r="A181" s="34"/>
      <c r="B181" s="167"/>
      <c r="C181" s="168" t="s">
        <v>239</v>
      </c>
      <c r="D181" s="168" t="s">
        <v>140</v>
      </c>
      <c r="E181" s="169" t="s">
        <v>331</v>
      </c>
      <c r="F181" s="170" t="s">
        <v>332</v>
      </c>
      <c r="G181" s="171" t="s">
        <v>143</v>
      </c>
      <c r="H181" s="172">
        <v>15</v>
      </c>
      <c r="I181" s="173"/>
      <c r="J181" s="174">
        <f>ROUND(I181*H181,2)</f>
        <v>0</v>
      </c>
      <c r="K181" s="170" t="s">
        <v>144</v>
      </c>
      <c r="L181" s="35"/>
      <c r="M181" s="175" t="s">
        <v>1</v>
      </c>
      <c r="N181" s="176" t="s">
        <v>38</v>
      </c>
      <c r="O181" s="73"/>
      <c r="P181" s="177">
        <f>O181*H181</f>
        <v>0</v>
      </c>
      <c r="Q181" s="177">
        <v>0</v>
      </c>
      <c r="R181" s="177">
        <f>Q181*H181</f>
        <v>0</v>
      </c>
      <c r="S181" s="177">
        <v>0</v>
      </c>
      <c r="T181" s="17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9" t="s">
        <v>145</v>
      </c>
      <c r="AT181" s="179" t="s">
        <v>140</v>
      </c>
      <c r="AU181" s="179" t="s">
        <v>83</v>
      </c>
      <c r="AY181" s="15" t="s">
        <v>137</v>
      </c>
      <c r="BE181" s="180">
        <f>IF(N181="základní",J181,0)</f>
        <v>0</v>
      </c>
      <c r="BF181" s="180">
        <f>IF(N181="snížená",J181,0)</f>
        <v>0</v>
      </c>
      <c r="BG181" s="180">
        <f>IF(N181="zákl. přenesená",J181,0)</f>
        <v>0</v>
      </c>
      <c r="BH181" s="180">
        <f>IF(N181="sníž. přenesená",J181,0)</f>
        <v>0</v>
      </c>
      <c r="BI181" s="180">
        <f>IF(N181="nulová",J181,0)</f>
        <v>0</v>
      </c>
      <c r="BJ181" s="15" t="s">
        <v>81</v>
      </c>
      <c r="BK181" s="180">
        <f>ROUND(I181*H181,2)</f>
        <v>0</v>
      </c>
      <c r="BL181" s="15" t="s">
        <v>145</v>
      </c>
      <c r="BM181" s="179" t="s">
        <v>333</v>
      </c>
    </row>
    <row r="182" s="2" customFormat="1" ht="16.5" customHeight="1">
      <c r="A182" s="34"/>
      <c r="B182" s="167"/>
      <c r="C182" s="181" t="s">
        <v>334</v>
      </c>
      <c r="D182" s="181" t="s">
        <v>146</v>
      </c>
      <c r="E182" s="182" t="s">
        <v>335</v>
      </c>
      <c r="F182" s="183" t="s">
        <v>336</v>
      </c>
      <c r="G182" s="184" t="s">
        <v>143</v>
      </c>
      <c r="H182" s="185">
        <v>15</v>
      </c>
      <c r="I182" s="186"/>
      <c r="J182" s="187">
        <f>ROUND(I182*H182,2)</f>
        <v>0</v>
      </c>
      <c r="K182" s="183" t="s">
        <v>144</v>
      </c>
      <c r="L182" s="188"/>
      <c r="M182" s="189" t="s">
        <v>1</v>
      </c>
      <c r="N182" s="190" t="s">
        <v>38</v>
      </c>
      <c r="O182" s="73"/>
      <c r="P182" s="177">
        <f>O182*H182</f>
        <v>0</v>
      </c>
      <c r="Q182" s="177">
        <v>0</v>
      </c>
      <c r="R182" s="177">
        <f>Q182*H182</f>
        <v>0</v>
      </c>
      <c r="S182" s="177">
        <v>0</v>
      </c>
      <c r="T182" s="17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9" t="s">
        <v>149</v>
      </c>
      <c r="AT182" s="179" t="s">
        <v>146</v>
      </c>
      <c r="AU182" s="179" t="s">
        <v>83</v>
      </c>
      <c r="AY182" s="15" t="s">
        <v>137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15" t="s">
        <v>81</v>
      </c>
      <c r="BK182" s="180">
        <f>ROUND(I182*H182,2)</f>
        <v>0</v>
      </c>
      <c r="BL182" s="15" t="s">
        <v>145</v>
      </c>
      <c r="BM182" s="179" t="s">
        <v>337</v>
      </c>
    </row>
    <row r="183" s="2" customFormat="1" ht="16.5" customHeight="1">
      <c r="A183" s="34"/>
      <c r="B183" s="167"/>
      <c r="C183" s="168" t="s">
        <v>242</v>
      </c>
      <c r="D183" s="168" t="s">
        <v>140</v>
      </c>
      <c r="E183" s="169" t="s">
        <v>338</v>
      </c>
      <c r="F183" s="170" t="s">
        <v>339</v>
      </c>
      <c r="G183" s="171" t="s">
        <v>143</v>
      </c>
      <c r="H183" s="172">
        <v>15</v>
      </c>
      <c r="I183" s="173"/>
      <c r="J183" s="174">
        <f>ROUND(I183*H183,2)</f>
        <v>0</v>
      </c>
      <c r="K183" s="170" t="s">
        <v>144</v>
      </c>
      <c r="L183" s="35"/>
      <c r="M183" s="175" t="s">
        <v>1</v>
      </c>
      <c r="N183" s="176" t="s">
        <v>38</v>
      </c>
      <c r="O183" s="73"/>
      <c r="P183" s="177">
        <f>O183*H183</f>
        <v>0</v>
      </c>
      <c r="Q183" s="177">
        <v>0</v>
      </c>
      <c r="R183" s="177">
        <f>Q183*H183</f>
        <v>0</v>
      </c>
      <c r="S183" s="177">
        <v>0</v>
      </c>
      <c r="T183" s="17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9" t="s">
        <v>145</v>
      </c>
      <c r="AT183" s="179" t="s">
        <v>140</v>
      </c>
      <c r="AU183" s="179" t="s">
        <v>83</v>
      </c>
      <c r="AY183" s="15" t="s">
        <v>137</v>
      </c>
      <c r="BE183" s="180">
        <f>IF(N183="základní",J183,0)</f>
        <v>0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15" t="s">
        <v>81</v>
      </c>
      <c r="BK183" s="180">
        <f>ROUND(I183*H183,2)</f>
        <v>0</v>
      </c>
      <c r="BL183" s="15" t="s">
        <v>145</v>
      </c>
      <c r="BM183" s="179" t="s">
        <v>340</v>
      </c>
    </row>
    <row r="184" s="2" customFormat="1" ht="21.75" customHeight="1">
      <c r="A184" s="34"/>
      <c r="B184" s="167"/>
      <c r="C184" s="181" t="s">
        <v>341</v>
      </c>
      <c r="D184" s="181" t="s">
        <v>146</v>
      </c>
      <c r="E184" s="182" t="s">
        <v>342</v>
      </c>
      <c r="F184" s="183" t="s">
        <v>343</v>
      </c>
      <c r="G184" s="184" t="s">
        <v>143</v>
      </c>
      <c r="H184" s="185">
        <v>15</v>
      </c>
      <c r="I184" s="186"/>
      <c r="J184" s="187">
        <f>ROUND(I184*H184,2)</f>
        <v>0</v>
      </c>
      <c r="K184" s="183" t="s">
        <v>144</v>
      </c>
      <c r="L184" s="188"/>
      <c r="M184" s="189" t="s">
        <v>1</v>
      </c>
      <c r="N184" s="190" t="s">
        <v>38</v>
      </c>
      <c r="O184" s="73"/>
      <c r="P184" s="177">
        <f>O184*H184</f>
        <v>0</v>
      </c>
      <c r="Q184" s="177">
        <v>0</v>
      </c>
      <c r="R184" s="177">
        <f>Q184*H184</f>
        <v>0</v>
      </c>
      <c r="S184" s="177">
        <v>0</v>
      </c>
      <c r="T184" s="17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9" t="s">
        <v>149</v>
      </c>
      <c r="AT184" s="179" t="s">
        <v>146</v>
      </c>
      <c r="AU184" s="179" t="s">
        <v>83</v>
      </c>
      <c r="AY184" s="15" t="s">
        <v>137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15" t="s">
        <v>81</v>
      </c>
      <c r="BK184" s="180">
        <f>ROUND(I184*H184,2)</f>
        <v>0</v>
      </c>
      <c r="BL184" s="15" t="s">
        <v>145</v>
      </c>
      <c r="BM184" s="179" t="s">
        <v>344</v>
      </c>
    </row>
    <row r="185" s="2" customFormat="1" ht="16.5" customHeight="1">
      <c r="A185" s="34"/>
      <c r="B185" s="167"/>
      <c r="C185" s="168" t="s">
        <v>246</v>
      </c>
      <c r="D185" s="168" t="s">
        <v>140</v>
      </c>
      <c r="E185" s="169" t="s">
        <v>345</v>
      </c>
      <c r="F185" s="170" t="s">
        <v>346</v>
      </c>
      <c r="G185" s="171" t="s">
        <v>143</v>
      </c>
      <c r="H185" s="172">
        <v>2</v>
      </c>
      <c r="I185" s="173"/>
      <c r="J185" s="174">
        <f>ROUND(I185*H185,2)</f>
        <v>0</v>
      </c>
      <c r="K185" s="170" t="s">
        <v>144</v>
      </c>
      <c r="L185" s="35"/>
      <c r="M185" s="175" t="s">
        <v>1</v>
      </c>
      <c r="N185" s="176" t="s">
        <v>38</v>
      </c>
      <c r="O185" s="73"/>
      <c r="P185" s="177">
        <f>O185*H185</f>
        <v>0</v>
      </c>
      <c r="Q185" s="177">
        <v>0</v>
      </c>
      <c r="R185" s="177">
        <f>Q185*H185</f>
        <v>0</v>
      </c>
      <c r="S185" s="177">
        <v>0</v>
      </c>
      <c r="T185" s="17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9" t="s">
        <v>145</v>
      </c>
      <c r="AT185" s="179" t="s">
        <v>140</v>
      </c>
      <c r="AU185" s="179" t="s">
        <v>83</v>
      </c>
      <c r="AY185" s="15" t="s">
        <v>137</v>
      </c>
      <c r="BE185" s="180">
        <f>IF(N185="základní",J185,0)</f>
        <v>0</v>
      </c>
      <c r="BF185" s="180">
        <f>IF(N185="snížená",J185,0)</f>
        <v>0</v>
      </c>
      <c r="BG185" s="180">
        <f>IF(N185="zákl. přenesená",J185,0)</f>
        <v>0</v>
      </c>
      <c r="BH185" s="180">
        <f>IF(N185="sníž. přenesená",J185,0)</f>
        <v>0</v>
      </c>
      <c r="BI185" s="180">
        <f>IF(N185="nulová",J185,0)</f>
        <v>0</v>
      </c>
      <c r="BJ185" s="15" t="s">
        <v>81</v>
      </c>
      <c r="BK185" s="180">
        <f>ROUND(I185*H185,2)</f>
        <v>0</v>
      </c>
      <c r="BL185" s="15" t="s">
        <v>145</v>
      </c>
      <c r="BM185" s="179" t="s">
        <v>347</v>
      </c>
    </row>
    <row r="186" s="2" customFormat="1" ht="24.15" customHeight="1">
      <c r="A186" s="34"/>
      <c r="B186" s="167"/>
      <c r="C186" s="181" t="s">
        <v>348</v>
      </c>
      <c r="D186" s="181" t="s">
        <v>146</v>
      </c>
      <c r="E186" s="182" t="s">
        <v>349</v>
      </c>
      <c r="F186" s="183" t="s">
        <v>350</v>
      </c>
      <c r="G186" s="184" t="s">
        <v>143</v>
      </c>
      <c r="H186" s="185">
        <v>2</v>
      </c>
      <c r="I186" s="186"/>
      <c r="J186" s="187">
        <f>ROUND(I186*H186,2)</f>
        <v>0</v>
      </c>
      <c r="K186" s="183" t="s">
        <v>144</v>
      </c>
      <c r="L186" s="188"/>
      <c r="M186" s="189" t="s">
        <v>1</v>
      </c>
      <c r="N186" s="190" t="s">
        <v>38</v>
      </c>
      <c r="O186" s="73"/>
      <c r="P186" s="177">
        <f>O186*H186</f>
        <v>0</v>
      </c>
      <c r="Q186" s="177">
        <v>0</v>
      </c>
      <c r="R186" s="177">
        <f>Q186*H186</f>
        <v>0</v>
      </c>
      <c r="S186" s="177">
        <v>0</v>
      </c>
      <c r="T186" s="17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9" t="s">
        <v>149</v>
      </c>
      <c r="AT186" s="179" t="s">
        <v>146</v>
      </c>
      <c r="AU186" s="179" t="s">
        <v>83</v>
      </c>
      <c r="AY186" s="15" t="s">
        <v>137</v>
      </c>
      <c r="BE186" s="180">
        <f>IF(N186="základní",J186,0)</f>
        <v>0</v>
      </c>
      <c r="BF186" s="180">
        <f>IF(N186="snížená",J186,0)</f>
        <v>0</v>
      </c>
      <c r="BG186" s="180">
        <f>IF(N186="zákl. přenesená",J186,0)</f>
        <v>0</v>
      </c>
      <c r="BH186" s="180">
        <f>IF(N186="sníž. přenesená",J186,0)</f>
        <v>0</v>
      </c>
      <c r="BI186" s="180">
        <f>IF(N186="nulová",J186,0)</f>
        <v>0</v>
      </c>
      <c r="BJ186" s="15" t="s">
        <v>81</v>
      </c>
      <c r="BK186" s="180">
        <f>ROUND(I186*H186,2)</f>
        <v>0</v>
      </c>
      <c r="BL186" s="15" t="s">
        <v>145</v>
      </c>
      <c r="BM186" s="179" t="s">
        <v>351</v>
      </c>
    </row>
    <row r="187" s="2" customFormat="1" ht="33" customHeight="1">
      <c r="A187" s="34"/>
      <c r="B187" s="167"/>
      <c r="C187" s="168" t="s">
        <v>249</v>
      </c>
      <c r="D187" s="168" t="s">
        <v>140</v>
      </c>
      <c r="E187" s="169" t="s">
        <v>352</v>
      </c>
      <c r="F187" s="170" t="s">
        <v>353</v>
      </c>
      <c r="G187" s="171" t="s">
        <v>143</v>
      </c>
      <c r="H187" s="172">
        <v>2</v>
      </c>
      <c r="I187" s="173"/>
      <c r="J187" s="174">
        <f>ROUND(I187*H187,2)</f>
        <v>0</v>
      </c>
      <c r="K187" s="170" t="s">
        <v>144</v>
      </c>
      <c r="L187" s="35"/>
      <c r="M187" s="175" t="s">
        <v>1</v>
      </c>
      <c r="N187" s="176" t="s">
        <v>38</v>
      </c>
      <c r="O187" s="73"/>
      <c r="P187" s="177">
        <f>O187*H187</f>
        <v>0</v>
      </c>
      <c r="Q187" s="177">
        <v>0</v>
      </c>
      <c r="R187" s="177">
        <f>Q187*H187</f>
        <v>0</v>
      </c>
      <c r="S187" s="177">
        <v>0</v>
      </c>
      <c r="T187" s="17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9" t="s">
        <v>145</v>
      </c>
      <c r="AT187" s="179" t="s">
        <v>140</v>
      </c>
      <c r="AU187" s="179" t="s">
        <v>83</v>
      </c>
      <c r="AY187" s="15" t="s">
        <v>137</v>
      </c>
      <c r="BE187" s="180">
        <f>IF(N187="základní",J187,0)</f>
        <v>0</v>
      </c>
      <c r="BF187" s="180">
        <f>IF(N187="snížená",J187,0)</f>
        <v>0</v>
      </c>
      <c r="BG187" s="180">
        <f>IF(N187="zákl. přenesená",J187,0)</f>
        <v>0</v>
      </c>
      <c r="BH187" s="180">
        <f>IF(N187="sníž. přenesená",J187,0)</f>
        <v>0</v>
      </c>
      <c r="BI187" s="180">
        <f>IF(N187="nulová",J187,0)</f>
        <v>0</v>
      </c>
      <c r="BJ187" s="15" t="s">
        <v>81</v>
      </c>
      <c r="BK187" s="180">
        <f>ROUND(I187*H187,2)</f>
        <v>0</v>
      </c>
      <c r="BL187" s="15" t="s">
        <v>145</v>
      </c>
      <c r="BM187" s="179" t="s">
        <v>354</v>
      </c>
    </row>
    <row r="188" s="2" customFormat="1" ht="24.15" customHeight="1">
      <c r="A188" s="34"/>
      <c r="B188" s="167"/>
      <c r="C188" s="181" t="s">
        <v>355</v>
      </c>
      <c r="D188" s="181" t="s">
        <v>146</v>
      </c>
      <c r="E188" s="182" t="s">
        <v>356</v>
      </c>
      <c r="F188" s="183" t="s">
        <v>357</v>
      </c>
      <c r="G188" s="184" t="s">
        <v>143</v>
      </c>
      <c r="H188" s="185">
        <v>2</v>
      </c>
      <c r="I188" s="186"/>
      <c r="J188" s="187">
        <f>ROUND(I188*H188,2)</f>
        <v>0</v>
      </c>
      <c r="K188" s="183" t="s">
        <v>144</v>
      </c>
      <c r="L188" s="188"/>
      <c r="M188" s="189" t="s">
        <v>1</v>
      </c>
      <c r="N188" s="190" t="s">
        <v>38</v>
      </c>
      <c r="O188" s="73"/>
      <c r="P188" s="177">
        <f>O188*H188</f>
        <v>0</v>
      </c>
      <c r="Q188" s="177">
        <v>0</v>
      </c>
      <c r="R188" s="177">
        <f>Q188*H188</f>
        <v>0</v>
      </c>
      <c r="S188" s="177">
        <v>0</v>
      </c>
      <c r="T188" s="17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9" t="s">
        <v>149</v>
      </c>
      <c r="AT188" s="179" t="s">
        <v>146</v>
      </c>
      <c r="AU188" s="179" t="s">
        <v>83</v>
      </c>
      <c r="AY188" s="15" t="s">
        <v>137</v>
      </c>
      <c r="BE188" s="180">
        <f>IF(N188="základní",J188,0)</f>
        <v>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15" t="s">
        <v>81</v>
      </c>
      <c r="BK188" s="180">
        <f>ROUND(I188*H188,2)</f>
        <v>0</v>
      </c>
      <c r="BL188" s="15" t="s">
        <v>145</v>
      </c>
      <c r="BM188" s="179" t="s">
        <v>358</v>
      </c>
    </row>
    <row r="189" s="2" customFormat="1" ht="33" customHeight="1">
      <c r="A189" s="34"/>
      <c r="B189" s="167"/>
      <c r="C189" s="168" t="s">
        <v>253</v>
      </c>
      <c r="D189" s="168" t="s">
        <v>140</v>
      </c>
      <c r="E189" s="169" t="s">
        <v>359</v>
      </c>
      <c r="F189" s="170" t="s">
        <v>360</v>
      </c>
      <c r="G189" s="171" t="s">
        <v>143</v>
      </c>
      <c r="H189" s="172">
        <v>11</v>
      </c>
      <c r="I189" s="173"/>
      <c r="J189" s="174">
        <f>ROUND(I189*H189,2)</f>
        <v>0</v>
      </c>
      <c r="K189" s="170" t="s">
        <v>144</v>
      </c>
      <c r="L189" s="35"/>
      <c r="M189" s="175" t="s">
        <v>1</v>
      </c>
      <c r="N189" s="176" t="s">
        <v>38</v>
      </c>
      <c r="O189" s="73"/>
      <c r="P189" s="177">
        <f>O189*H189</f>
        <v>0</v>
      </c>
      <c r="Q189" s="177">
        <v>0</v>
      </c>
      <c r="R189" s="177">
        <f>Q189*H189</f>
        <v>0</v>
      </c>
      <c r="S189" s="177">
        <v>0</v>
      </c>
      <c r="T189" s="17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9" t="s">
        <v>145</v>
      </c>
      <c r="AT189" s="179" t="s">
        <v>140</v>
      </c>
      <c r="AU189" s="179" t="s">
        <v>83</v>
      </c>
      <c r="AY189" s="15" t="s">
        <v>137</v>
      </c>
      <c r="BE189" s="180">
        <f>IF(N189="základní",J189,0)</f>
        <v>0</v>
      </c>
      <c r="BF189" s="180">
        <f>IF(N189="snížená",J189,0)</f>
        <v>0</v>
      </c>
      <c r="BG189" s="180">
        <f>IF(N189="zákl. přenesená",J189,0)</f>
        <v>0</v>
      </c>
      <c r="BH189" s="180">
        <f>IF(N189="sníž. přenesená",J189,0)</f>
        <v>0</v>
      </c>
      <c r="BI189" s="180">
        <f>IF(N189="nulová",J189,0)</f>
        <v>0</v>
      </c>
      <c r="BJ189" s="15" t="s">
        <v>81</v>
      </c>
      <c r="BK189" s="180">
        <f>ROUND(I189*H189,2)</f>
        <v>0</v>
      </c>
      <c r="BL189" s="15" t="s">
        <v>145</v>
      </c>
      <c r="BM189" s="179" t="s">
        <v>361</v>
      </c>
    </row>
    <row r="190" s="2" customFormat="1" ht="24.15" customHeight="1">
      <c r="A190" s="34"/>
      <c r="B190" s="167"/>
      <c r="C190" s="181" t="s">
        <v>362</v>
      </c>
      <c r="D190" s="181" t="s">
        <v>146</v>
      </c>
      <c r="E190" s="182" t="s">
        <v>363</v>
      </c>
      <c r="F190" s="183" t="s">
        <v>364</v>
      </c>
      <c r="G190" s="184" t="s">
        <v>143</v>
      </c>
      <c r="H190" s="185">
        <v>11</v>
      </c>
      <c r="I190" s="186"/>
      <c r="J190" s="187">
        <f>ROUND(I190*H190,2)</f>
        <v>0</v>
      </c>
      <c r="K190" s="183" t="s">
        <v>144</v>
      </c>
      <c r="L190" s="188"/>
      <c r="M190" s="189" t="s">
        <v>1</v>
      </c>
      <c r="N190" s="190" t="s">
        <v>38</v>
      </c>
      <c r="O190" s="73"/>
      <c r="P190" s="177">
        <f>O190*H190</f>
        <v>0</v>
      </c>
      <c r="Q190" s="177">
        <v>0</v>
      </c>
      <c r="R190" s="177">
        <f>Q190*H190</f>
        <v>0</v>
      </c>
      <c r="S190" s="177">
        <v>0</v>
      </c>
      <c r="T190" s="17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9" t="s">
        <v>149</v>
      </c>
      <c r="AT190" s="179" t="s">
        <v>146</v>
      </c>
      <c r="AU190" s="179" t="s">
        <v>83</v>
      </c>
      <c r="AY190" s="15" t="s">
        <v>137</v>
      </c>
      <c r="BE190" s="180">
        <f>IF(N190="základní",J190,0)</f>
        <v>0</v>
      </c>
      <c r="BF190" s="180">
        <f>IF(N190="snížená",J190,0)</f>
        <v>0</v>
      </c>
      <c r="BG190" s="180">
        <f>IF(N190="zákl. přenesená",J190,0)</f>
        <v>0</v>
      </c>
      <c r="BH190" s="180">
        <f>IF(N190="sníž. přenesená",J190,0)</f>
        <v>0</v>
      </c>
      <c r="BI190" s="180">
        <f>IF(N190="nulová",J190,0)</f>
        <v>0</v>
      </c>
      <c r="BJ190" s="15" t="s">
        <v>81</v>
      </c>
      <c r="BK190" s="180">
        <f>ROUND(I190*H190,2)</f>
        <v>0</v>
      </c>
      <c r="BL190" s="15" t="s">
        <v>145</v>
      </c>
      <c r="BM190" s="179" t="s">
        <v>365</v>
      </c>
    </row>
    <row r="191" s="2" customFormat="1" ht="16.5" customHeight="1">
      <c r="A191" s="34"/>
      <c r="B191" s="167"/>
      <c r="C191" s="168" t="s">
        <v>256</v>
      </c>
      <c r="D191" s="168" t="s">
        <v>140</v>
      </c>
      <c r="E191" s="169" t="s">
        <v>366</v>
      </c>
      <c r="F191" s="170" t="s">
        <v>367</v>
      </c>
      <c r="G191" s="171" t="s">
        <v>214</v>
      </c>
      <c r="H191" s="172">
        <v>5638</v>
      </c>
      <c r="I191" s="173"/>
      <c r="J191" s="174">
        <f>ROUND(I191*H191,2)</f>
        <v>0</v>
      </c>
      <c r="K191" s="170" t="s">
        <v>144</v>
      </c>
      <c r="L191" s="35"/>
      <c r="M191" s="175" t="s">
        <v>1</v>
      </c>
      <c r="N191" s="176" t="s">
        <v>38</v>
      </c>
      <c r="O191" s="73"/>
      <c r="P191" s="177">
        <f>O191*H191</f>
        <v>0</v>
      </c>
      <c r="Q191" s="177">
        <v>0</v>
      </c>
      <c r="R191" s="177">
        <f>Q191*H191</f>
        <v>0</v>
      </c>
      <c r="S191" s="177">
        <v>0</v>
      </c>
      <c r="T191" s="17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9" t="s">
        <v>145</v>
      </c>
      <c r="AT191" s="179" t="s">
        <v>140</v>
      </c>
      <c r="AU191" s="179" t="s">
        <v>83</v>
      </c>
      <c r="AY191" s="15" t="s">
        <v>137</v>
      </c>
      <c r="BE191" s="180">
        <f>IF(N191="základní",J191,0)</f>
        <v>0</v>
      </c>
      <c r="BF191" s="180">
        <f>IF(N191="snížená",J191,0)</f>
        <v>0</v>
      </c>
      <c r="BG191" s="180">
        <f>IF(N191="zákl. přenesená",J191,0)</f>
        <v>0</v>
      </c>
      <c r="BH191" s="180">
        <f>IF(N191="sníž. přenesená",J191,0)</f>
        <v>0</v>
      </c>
      <c r="BI191" s="180">
        <f>IF(N191="nulová",J191,0)</f>
        <v>0</v>
      </c>
      <c r="BJ191" s="15" t="s">
        <v>81</v>
      </c>
      <c r="BK191" s="180">
        <f>ROUND(I191*H191,2)</f>
        <v>0</v>
      </c>
      <c r="BL191" s="15" t="s">
        <v>145</v>
      </c>
      <c r="BM191" s="179" t="s">
        <v>368</v>
      </c>
    </row>
    <row r="192" s="2" customFormat="1" ht="33" customHeight="1">
      <c r="A192" s="34"/>
      <c r="B192" s="167"/>
      <c r="C192" s="181" t="s">
        <v>369</v>
      </c>
      <c r="D192" s="181" t="s">
        <v>146</v>
      </c>
      <c r="E192" s="182" t="s">
        <v>324</v>
      </c>
      <c r="F192" s="183" t="s">
        <v>325</v>
      </c>
      <c r="G192" s="184" t="s">
        <v>214</v>
      </c>
      <c r="H192" s="185">
        <v>375</v>
      </c>
      <c r="I192" s="186"/>
      <c r="J192" s="187">
        <f>ROUND(I192*H192,2)</f>
        <v>0</v>
      </c>
      <c r="K192" s="183" t="s">
        <v>144</v>
      </c>
      <c r="L192" s="188"/>
      <c r="M192" s="189" t="s">
        <v>1</v>
      </c>
      <c r="N192" s="190" t="s">
        <v>38</v>
      </c>
      <c r="O192" s="73"/>
      <c r="P192" s="177">
        <f>O192*H192</f>
        <v>0</v>
      </c>
      <c r="Q192" s="177">
        <v>0</v>
      </c>
      <c r="R192" s="177">
        <f>Q192*H192</f>
        <v>0</v>
      </c>
      <c r="S192" s="177">
        <v>0</v>
      </c>
      <c r="T192" s="17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79" t="s">
        <v>149</v>
      </c>
      <c r="AT192" s="179" t="s">
        <v>146</v>
      </c>
      <c r="AU192" s="179" t="s">
        <v>83</v>
      </c>
      <c r="AY192" s="15" t="s">
        <v>137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15" t="s">
        <v>81</v>
      </c>
      <c r="BK192" s="180">
        <f>ROUND(I192*H192,2)</f>
        <v>0</v>
      </c>
      <c r="BL192" s="15" t="s">
        <v>145</v>
      </c>
      <c r="BM192" s="179" t="s">
        <v>370</v>
      </c>
    </row>
    <row r="193" s="2" customFormat="1" ht="33" customHeight="1">
      <c r="A193" s="34"/>
      <c r="B193" s="167"/>
      <c r="C193" s="181" t="s">
        <v>260</v>
      </c>
      <c r="D193" s="181" t="s">
        <v>146</v>
      </c>
      <c r="E193" s="182" t="s">
        <v>328</v>
      </c>
      <c r="F193" s="183" t="s">
        <v>329</v>
      </c>
      <c r="G193" s="184" t="s">
        <v>214</v>
      </c>
      <c r="H193" s="185">
        <v>574</v>
      </c>
      <c r="I193" s="186"/>
      <c r="J193" s="187">
        <f>ROUND(I193*H193,2)</f>
        <v>0</v>
      </c>
      <c r="K193" s="183" t="s">
        <v>144</v>
      </c>
      <c r="L193" s="188"/>
      <c r="M193" s="189" t="s">
        <v>1</v>
      </c>
      <c r="N193" s="190" t="s">
        <v>38</v>
      </c>
      <c r="O193" s="73"/>
      <c r="P193" s="177">
        <f>O193*H193</f>
        <v>0</v>
      </c>
      <c r="Q193" s="177">
        <v>0</v>
      </c>
      <c r="R193" s="177">
        <f>Q193*H193</f>
        <v>0</v>
      </c>
      <c r="S193" s="177">
        <v>0</v>
      </c>
      <c r="T193" s="17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79" t="s">
        <v>149</v>
      </c>
      <c r="AT193" s="179" t="s">
        <v>146</v>
      </c>
      <c r="AU193" s="179" t="s">
        <v>83</v>
      </c>
      <c r="AY193" s="15" t="s">
        <v>137</v>
      </c>
      <c r="BE193" s="180">
        <f>IF(N193="základní",J193,0)</f>
        <v>0</v>
      </c>
      <c r="BF193" s="180">
        <f>IF(N193="snížená",J193,0)</f>
        <v>0</v>
      </c>
      <c r="BG193" s="180">
        <f>IF(N193="zákl. přenesená",J193,0)</f>
        <v>0</v>
      </c>
      <c r="BH193" s="180">
        <f>IF(N193="sníž. přenesená",J193,0)</f>
        <v>0</v>
      </c>
      <c r="BI193" s="180">
        <f>IF(N193="nulová",J193,0)</f>
        <v>0</v>
      </c>
      <c r="BJ193" s="15" t="s">
        <v>81</v>
      </c>
      <c r="BK193" s="180">
        <f>ROUND(I193*H193,2)</f>
        <v>0</v>
      </c>
      <c r="BL193" s="15" t="s">
        <v>145</v>
      </c>
      <c r="BM193" s="179" t="s">
        <v>371</v>
      </c>
    </row>
    <row r="194" s="2" customFormat="1" ht="24.15" customHeight="1">
      <c r="A194" s="34"/>
      <c r="B194" s="167"/>
      <c r="C194" s="181" t="s">
        <v>372</v>
      </c>
      <c r="D194" s="181" t="s">
        <v>146</v>
      </c>
      <c r="E194" s="182" t="s">
        <v>373</v>
      </c>
      <c r="F194" s="183" t="s">
        <v>374</v>
      </c>
      <c r="G194" s="184" t="s">
        <v>214</v>
      </c>
      <c r="H194" s="185">
        <v>4689</v>
      </c>
      <c r="I194" s="186"/>
      <c r="J194" s="187">
        <f>ROUND(I194*H194,2)</f>
        <v>0</v>
      </c>
      <c r="K194" s="183" t="s">
        <v>144</v>
      </c>
      <c r="L194" s="188"/>
      <c r="M194" s="189" t="s">
        <v>1</v>
      </c>
      <c r="N194" s="190" t="s">
        <v>38</v>
      </c>
      <c r="O194" s="73"/>
      <c r="P194" s="177">
        <f>O194*H194</f>
        <v>0</v>
      </c>
      <c r="Q194" s="177">
        <v>0</v>
      </c>
      <c r="R194" s="177">
        <f>Q194*H194</f>
        <v>0</v>
      </c>
      <c r="S194" s="177">
        <v>0</v>
      </c>
      <c r="T194" s="17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9" t="s">
        <v>149</v>
      </c>
      <c r="AT194" s="179" t="s">
        <v>146</v>
      </c>
      <c r="AU194" s="179" t="s">
        <v>83</v>
      </c>
      <c r="AY194" s="15" t="s">
        <v>137</v>
      </c>
      <c r="BE194" s="180">
        <f>IF(N194="základní",J194,0)</f>
        <v>0</v>
      </c>
      <c r="BF194" s="180">
        <f>IF(N194="snížená",J194,0)</f>
        <v>0</v>
      </c>
      <c r="BG194" s="180">
        <f>IF(N194="zákl. přenesená",J194,0)</f>
        <v>0</v>
      </c>
      <c r="BH194" s="180">
        <f>IF(N194="sníž. přenesená",J194,0)</f>
        <v>0</v>
      </c>
      <c r="BI194" s="180">
        <f>IF(N194="nulová",J194,0)</f>
        <v>0</v>
      </c>
      <c r="BJ194" s="15" t="s">
        <v>81</v>
      </c>
      <c r="BK194" s="180">
        <f>ROUND(I194*H194,2)</f>
        <v>0</v>
      </c>
      <c r="BL194" s="15" t="s">
        <v>145</v>
      </c>
      <c r="BM194" s="179" t="s">
        <v>375</v>
      </c>
    </row>
    <row r="195" s="2" customFormat="1" ht="16.5" customHeight="1">
      <c r="A195" s="34"/>
      <c r="B195" s="167"/>
      <c r="C195" s="168" t="s">
        <v>263</v>
      </c>
      <c r="D195" s="168" t="s">
        <v>140</v>
      </c>
      <c r="E195" s="169" t="s">
        <v>376</v>
      </c>
      <c r="F195" s="170" t="s">
        <v>377</v>
      </c>
      <c r="G195" s="171" t="s">
        <v>214</v>
      </c>
      <c r="H195" s="172">
        <v>4958</v>
      </c>
      <c r="I195" s="173"/>
      <c r="J195" s="174">
        <f>ROUND(I195*H195,2)</f>
        <v>0</v>
      </c>
      <c r="K195" s="170" t="s">
        <v>144</v>
      </c>
      <c r="L195" s="35"/>
      <c r="M195" s="175" t="s">
        <v>1</v>
      </c>
      <c r="N195" s="176" t="s">
        <v>38</v>
      </c>
      <c r="O195" s="73"/>
      <c r="P195" s="177">
        <f>O195*H195</f>
        <v>0</v>
      </c>
      <c r="Q195" s="177">
        <v>0</v>
      </c>
      <c r="R195" s="177">
        <f>Q195*H195</f>
        <v>0</v>
      </c>
      <c r="S195" s="177">
        <v>0</v>
      </c>
      <c r="T195" s="17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9" t="s">
        <v>145</v>
      </c>
      <c r="AT195" s="179" t="s">
        <v>140</v>
      </c>
      <c r="AU195" s="179" t="s">
        <v>83</v>
      </c>
      <c r="AY195" s="15" t="s">
        <v>137</v>
      </c>
      <c r="BE195" s="180">
        <f>IF(N195="základní",J195,0)</f>
        <v>0</v>
      </c>
      <c r="BF195" s="180">
        <f>IF(N195="snížená",J195,0)</f>
        <v>0</v>
      </c>
      <c r="BG195" s="180">
        <f>IF(N195="zákl. přenesená",J195,0)</f>
        <v>0</v>
      </c>
      <c r="BH195" s="180">
        <f>IF(N195="sníž. přenesená",J195,0)</f>
        <v>0</v>
      </c>
      <c r="BI195" s="180">
        <f>IF(N195="nulová",J195,0)</f>
        <v>0</v>
      </c>
      <c r="BJ195" s="15" t="s">
        <v>81</v>
      </c>
      <c r="BK195" s="180">
        <f>ROUND(I195*H195,2)</f>
        <v>0</v>
      </c>
      <c r="BL195" s="15" t="s">
        <v>145</v>
      </c>
      <c r="BM195" s="179" t="s">
        <v>378</v>
      </c>
    </row>
    <row r="196" s="2" customFormat="1" ht="21.75" customHeight="1">
      <c r="A196" s="34"/>
      <c r="B196" s="167"/>
      <c r="C196" s="181" t="s">
        <v>379</v>
      </c>
      <c r="D196" s="181" t="s">
        <v>146</v>
      </c>
      <c r="E196" s="182" t="s">
        <v>380</v>
      </c>
      <c r="F196" s="183" t="s">
        <v>381</v>
      </c>
      <c r="G196" s="184" t="s">
        <v>214</v>
      </c>
      <c r="H196" s="185">
        <v>269</v>
      </c>
      <c r="I196" s="186"/>
      <c r="J196" s="187">
        <f>ROUND(I196*H196,2)</f>
        <v>0</v>
      </c>
      <c r="K196" s="183" t="s">
        <v>144</v>
      </c>
      <c r="L196" s="188"/>
      <c r="M196" s="189" t="s">
        <v>1</v>
      </c>
      <c r="N196" s="190" t="s">
        <v>38</v>
      </c>
      <c r="O196" s="73"/>
      <c r="P196" s="177">
        <f>O196*H196</f>
        <v>0</v>
      </c>
      <c r="Q196" s="177">
        <v>0</v>
      </c>
      <c r="R196" s="177">
        <f>Q196*H196</f>
        <v>0</v>
      </c>
      <c r="S196" s="177">
        <v>0</v>
      </c>
      <c r="T196" s="17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9" t="s">
        <v>149</v>
      </c>
      <c r="AT196" s="179" t="s">
        <v>146</v>
      </c>
      <c r="AU196" s="179" t="s">
        <v>83</v>
      </c>
      <c r="AY196" s="15" t="s">
        <v>137</v>
      </c>
      <c r="BE196" s="180">
        <f>IF(N196="základní",J196,0)</f>
        <v>0</v>
      </c>
      <c r="BF196" s="180">
        <f>IF(N196="snížená",J196,0)</f>
        <v>0</v>
      </c>
      <c r="BG196" s="180">
        <f>IF(N196="zákl. přenesená",J196,0)</f>
        <v>0</v>
      </c>
      <c r="BH196" s="180">
        <f>IF(N196="sníž. přenesená",J196,0)</f>
        <v>0</v>
      </c>
      <c r="BI196" s="180">
        <f>IF(N196="nulová",J196,0)</f>
        <v>0</v>
      </c>
      <c r="BJ196" s="15" t="s">
        <v>81</v>
      </c>
      <c r="BK196" s="180">
        <f>ROUND(I196*H196,2)</f>
        <v>0</v>
      </c>
      <c r="BL196" s="15" t="s">
        <v>145</v>
      </c>
      <c r="BM196" s="179" t="s">
        <v>382</v>
      </c>
    </row>
    <row r="197" s="2" customFormat="1" ht="21.75" customHeight="1">
      <c r="A197" s="34"/>
      <c r="B197" s="167"/>
      <c r="C197" s="181" t="s">
        <v>267</v>
      </c>
      <c r="D197" s="181" t="s">
        <v>146</v>
      </c>
      <c r="E197" s="182" t="s">
        <v>383</v>
      </c>
      <c r="F197" s="183" t="s">
        <v>384</v>
      </c>
      <c r="G197" s="184" t="s">
        <v>214</v>
      </c>
      <c r="H197" s="185">
        <v>4689</v>
      </c>
      <c r="I197" s="186"/>
      <c r="J197" s="187">
        <f>ROUND(I197*H197,2)</f>
        <v>0</v>
      </c>
      <c r="K197" s="183" t="s">
        <v>144</v>
      </c>
      <c r="L197" s="188"/>
      <c r="M197" s="189" t="s">
        <v>1</v>
      </c>
      <c r="N197" s="190" t="s">
        <v>38</v>
      </c>
      <c r="O197" s="73"/>
      <c r="P197" s="177">
        <f>O197*H197</f>
        <v>0</v>
      </c>
      <c r="Q197" s="177">
        <v>0</v>
      </c>
      <c r="R197" s="177">
        <f>Q197*H197</f>
        <v>0</v>
      </c>
      <c r="S197" s="177">
        <v>0</v>
      </c>
      <c r="T197" s="17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79" t="s">
        <v>149</v>
      </c>
      <c r="AT197" s="179" t="s">
        <v>146</v>
      </c>
      <c r="AU197" s="179" t="s">
        <v>83</v>
      </c>
      <c r="AY197" s="15" t="s">
        <v>137</v>
      </c>
      <c r="BE197" s="180">
        <f>IF(N197="základní",J197,0)</f>
        <v>0</v>
      </c>
      <c r="BF197" s="180">
        <f>IF(N197="snížená",J197,0)</f>
        <v>0</v>
      </c>
      <c r="BG197" s="180">
        <f>IF(N197="zákl. přenesená",J197,0)</f>
        <v>0</v>
      </c>
      <c r="BH197" s="180">
        <f>IF(N197="sníž. přenesená",J197,0)</f>
        <v>0</v>
      </c>
      <c r="BI197" s="180">
        <f>IF(N197="nulová",J197,0)</f>
        <v>0</v>
      </c>
      <c r="BJ197" s="15" t="s">
        <v>81</v>
      </c>
      <c r="BK197" s="180">
        <f>ROUND(I197*H197,2)</f>
        <v>0</v>
      </c>
      <c r="BL197" s="15" t="s">
        <v>145</v>
      </c>
      <c r="BM197" s="179" t="s">
        <v>385</v>
      </c>
    </row>
    <row r="198" s="2" customFormat="1" ht="16.5" customHeight="1">
      <c r="A198" s="34"/>
      <c r="B198" s="167"/>
      <c r="C198" s="168" t="s">
        <v>386</v>
      </c>
      <c r="D198" s="168" t="s">
        <v>140</v>
      </c>
      <c r="E198" s="169" t="s">
        <v>387</v>
      </c>
      <c r="F198" s="170" t="s">
        <v>388</v>
      </c>
      <c r="G198" s="171" t="s">
        <v>214</v>
      </c>
      <c r="H198" s="172">
        <v>9916</v>
      </c>
      <c r="I198" s="173"/>
      <c r="J198" s="174">
        <f>ROUND(I198*H198,2)</f>
        <v>0</v>
      </c>
      <c r="K198" s="170" t="s">
        <v>144</v>
      </c>
      <c r="L198" s="35"/>
      <c r="M198" s="175" t="s">
        <v>1</v>
      </c>
      <c r="N198" s="176" t="s">
        <v>38</v>
      </c>
      <c r="O198" s="73"/>
      <c r="P198" s="177">
        <f>O198*H198</f>
        <v>0</v>
      </c>
      <c r="Q198" s="177">
        <v>0</v>
      </c>
      <c r="R198" s="177">
        <f>Q198*H198</f>
        <v>0</v>
      </c>
      <c r="S198" s="177">
        <v>0</v>
      </c>
      <c r="T198" s="17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9" t="s">
        <v>145</v>
      </c>
      <c r="AT198" s="179" t="s">
        <v>140</v>
      </c>
      <c r="AU198" s="179" t="s">
        <v>83</v>
      </c>
      <c r="AY198" s="15" t="s">
        <v>137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15" t="s">
        <v>81</v>
      </c>
      <c r="BK198" s="180">
        <f>ROUND(I198*H198,2)</f>
        <v>0</v>
      </c>
      <c r="BL198" s="15" t="s">
        <v>145</v>
      </c>
      <c r="BM198" s="179" t="s">
        <v>389</v>
      </c>
    </row>
    <row r="199" s="2" customFormat="1" ht="24.15" customHeight="1">
      <c r="A199" s="34"/>
      <c r="B199" s="167"/>
      <c r="C199" s="168" t="s">
        <v>270</v>
      </c>
      <c r="D199" s="168" t="s">
        <v>140</v>
      </c>
      <c r="E199" s="169" t="s">
        <v>390</v>
      </c>
      <c r="F199" s="170" t="s">
        <v>391</v>
      </c>
      <c r="G199" s="171" t="s">
        <v>143</v>
      </c>
      <c r="H199" s="172">
        <v>13</v>
      </c>
      <c r="I199" s="173"/>
      <c r="J199" s="174">
        <f>ROUND(I199*H199,2)</f>
        <v>0</v>
      </c>
      <c r="K199" s="170" t="s">
        <v>144</v>
      </c>
      <c r="L199" s="35"/>
      <c r="M199" s="175" t="s">
        <v>1</v>
      </c>
      <c r="N199" s="176" t="s">
        <v>38</v>
      </c>
      <c r="O199" s="73"/>
      <c r="P199" s="177">
        <f>O199*H199</f>
        <v>0</v>
      </c>
      <c r="Q199" s="177">
        <v>0</v>
      </c>
      <c r="R199" s="177">
        <f>Q199*H199</f>
        <v>0</v>
      </c>
      <c r="S199" s="177">
        <v>0</v>
      </c>
      <c r="T199" s="17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9" t="s">
        <v>145</v>
      </c>
      <c r="AT199" s="179" t="s">
        <v>140</v>
      </c>
      <c r="AU199" s="179" t="s">
        <v>83</v>
      </c>
      <c r="AY199" s="15" t="s">
        <v>137</v>
      </c>
      <c r="BE199" s="180">
        <f>IF(N199="základní",J199,0)</f>
        <v>0</v>
      </c>
      <c r="BF199" s="180">
        <f>IF(N199="snížená",J199,0)</f>
        <v>0</v>
      </c>
      <c r="BG199" s="180">
        <f>IF(N199="zákl. přenesená",J199,0)</f>
        <v>0</v>
      </c>
      <c r="BH199" s="180">
        <f>IF(N199="sníž. přenesená",J199,0)</f>
        <v>0</v>
      </c>
      <c r="BI199" s="180">
        <f>IF(N199="nulová",J199,0)</f>
        <v>0</v>
      </c>
      <c r="BJ199" s="15" t="s">
        <v>81</v>
      </c>
      <c r="BK199" s="180">
        <f>ROUND(I199*H199,2)</f>
        <v>0</v>
      </c>
      <c r="BL199" s="15" t="s">
        <v>145</v>
      </c>
      <c r="BM199" s="179" t="s">
        <v>392</v>
      </c>
    </row>
    <row r="200" s="2" customFormat="1" ht="24.15" customHeight="1">
      <c r="A200" s="34"/>
      <c r="B200" s="167"/>
      <c r="C200" s="168" t="s">
        <v>393</v>
      </c>
      <c r="D200" s="168" t="s">
        <v>140</v>
      </c>
      <c r="E200" s="169" t="s">
        <v>394</v>
      </c>
      <c r="F200" s="170" t="s">
        <v>395</v>
      </c>
      <c r="G200" s="171" t="s">
        <v>143</v>
      </c>
      <c r="H200" s="172">
        <v>13</v>
      </c>
      <c r="I200" s="173"/>
      <c r="J200" s="174">
        <f>ROUND(I200*H200,2)</f>
        <v>0</v>
      </c>
      <c r="K200" s="170" t="s">
        <v>144</v>
      </c>
      <c r="L200" s="35"/>
      <c r="M200" s="175" t="s">
        <v>1</v>
      </c>
      <c r="N200" s="176" t="s">
        <v>38</v>
      </c>
      <c r="O200" s="73"/>
      <c r="P200" s="177">
        <f>O200*H200</f>
        <v>0</v>
      </c>
      <c r="Q200" s="177">
        <v>0</v>
      </c>
      <c r="R200" s="177">
        <f>Q200*H200</f>
        <v>0</v>
      </c>
      <c r="S200" s="177">
        <v>0</v>
      </c>
      <c r="T200" s="17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79" t="s">
        <v>145</v>
      </c>
      <c r="AT200" s="179" t="s">
        <v>140</v>
      </c>
      <c r="AU200" s="179" t="s">
        <v>83</v>
      </c>
      <c r="AY200" s="15" t="s">
        <v>137</v>
      </c>
      <c r="BE200" s="180">
        <f>IF(N200="základní",J200,0)</f>
        <v>0</v>
      </c>
      <c r="BF200" s="180">
        <f>IF(N200="snížená",J200,0)</f>
        <v>0</v>
      </c>
      <c r="BG200" s="180">
        <f>IF(N200="zákl. přenesená",J200,0)</f>
        <v>0</v>
      </c>
      <c r="BH200" s="180">
        <f>IF(N200="sníž. přenesená",J200,0)</f>
        <v>0</v>
      </c>
      <c r="BI200" s="180">
        <f>IF(N200="nulová",J200,0)</f>
        <v>0</v>
      </c>
      <c r="BJ200" s="15" t="s">
        <v>81</v>
      </c>
      <c r="BK200" s="180">
        <f>ROUND(I200*H200,2)</f>
        <v>0</v>
      </c>
      <c r="BL200" s="15" t="s">
        <v>145</v>
      </c>
      <c r="BM200" s="179" t="s">
        <v>396</v>
      </c>
    </row>
    <row r="201" s="2" customFormat="1" ht="24.15" customHeight="1">
      <c r="A201" s="34"/>
      <c r="B201" s="167"/>
      <c r="C201" s="168" t="s">
        <v>274</v>
      </c>
      <c r="D201" s="168" t="s">
        <v>140</v>
      </c>
      <c r="E201" s="169" t="s">
        <v>397</v>
      </c>
      <c r="F201" s="170" t="s">
        <v>398</v>
      </c>
      <c r="G201" s="171" t="s">
        <v>143</v>
      </c>
      <c r="H201" s="172">
        <v>26</v>
      </c>
      <c r="I201" s="173"/>
      <c r="J201" s="174">
        <f>ROUND(I201*H201,2)</f>
        <v>0</v>
      </c>
      <c r="K201" s="170" t="s">
        <v>144</v>
      </c>
      <c r="L201" s="35"/>
      <c r="M201" s="175" t="s">
        <v>1</v>
      </c>
      <c r="N201" s="176" t="s">
        <v>38</v>
      </c>
      <c r="O201" s="73"/>
      <c r="P201" s="177">
        <f>O201*H201</f>
        <v>0</v>
      </c>
      <c r="Q201" s="177">
        <v>0</v>
      </c>
      <c r="R201" s="177">
        <f>Q201*H201</f>
        <v>0</v>
      </c>
      <c r="S201" s="177">
        <v>0</v>
      </c>
      <c r="T201" s="17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9" t="s">
        <v>145</v>
      </c>
      <c r="AT201" s="179" t="s">
        <v>140</v>
      </c>
      <c r="AU201" s="179" t="s">
        <v>83</v>
      </c>
      <c r="AY201" s="15" t="s">
        <v>137</v>
      </c>
      <c r="BE201" s="180">
        <f>IF(N201="základní",J201,0)</f>
        <v>0</v>
      </c>
      <c r="BF201" s="180">
        <f>IF(N201="snížená",J201,0)</f>
        <v>0</v>
      </c>
      <c r="BG201" s="180">
        <f>IF(N201="zákl. přenesená",J201,0)</f>
        <v>0</v>
      </c>
      <c r="BH201" s="180">
        <f>IF(N201="sníž. přenesená",J201,0)</f>
        <v>0</v>
      </c>
      <c r="BI201" s="180">
        <f>IF(N201="nulová",J201,0)</f>
        <v>0</v>
      </c>
      <c r="BJ201" s="15" t="s">
        <v>81</v>
      </c>
      <c r="BK201" s="180">
        <f>ROUND(I201*H201,2)</f>
        <v>0</v>
      </c>
      <c r="BL201" s="15" t="s">
        <v>145</v>
      </c>
      <c r="BM201" s="179" t="s">
        <v>399</v>
      </c>
    </row>
    <row r="202" s="2" customFormat="1" ht="24.15" customHeight="1">
      <c r="A202" s="34"/>
      <c r="B202" s="167"/>
      <c r="C202" s="168" t="s">
        <v>400</v>
      </c>
      <c r="D202" s="168" t="s">
        <v>140</v>
      </c>
      <c r="E202" s="169" t="s">
        <v>401</v>
      </c>
      <c r="F202" s="170" t="s">
        <v>402</v>
      </c>
      <c r="G202" s="171" t="s">
        <v>403</v>
      </c>
      <c r="H202" s="172">
        <v>5.6399999999999997</v>
      </c>
      <c r="I202" s="173"/>
      <c r="J202" s="174">
        <f>ROUND(I202*H202,2)</f>
        <v>0</v>
      </c>
      <c r="K202" s="170" t="s">
        <v>144</v>
      </c>
      <c r="L202" s="35"/>
      <c r="M202" s="175" t="s">
        <v>1</v>
      </c>
      <c r="N202" s="176" t="s">
        <v>38</v>
      </c>
      <c r="O202" s="73"/>
      <c r="P202" s="177">
        <f>O202*H202</f>
        <v>0</v>
      </c>
      <c r="Q202" s="177">
        <v>0</v>
      </c>
      <c r="R202" s="177">
        <f>Q202*H202</f>
        <v>0</v>
      </c>
      <c r="S202" s="177">
        <v>0</v>
      </c>
      <c r="T202" s="17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9" t="s">
        <v>145</v>
      </c>
      <c r="AT202" s="179" t="s">
        <v>140</v>
      </c>
      <c r="AU202" s="179" t="s">
        <v>83</v>
      </c>
      <c r="AY202" s="15" t="s">
        <v>137</v>
      </c>
      <c r="BE202" s="180">
        <f>IF(N202="základní",J202,0)</f>
        <v>0</v>
      </c>
      <c r="BF202" s="180">
        <f>IF(N202="snížená",J202,0)</f>
        <v>0</v>
      </c>
      <c r="BG202" s="180">
        <f>IF(N202="zákl. přenesená",J202,0)</f>
        <v>0</v>
      </c>
      <c r="BH202" s="180">
        <f>IF(N202="sníž. přenesená",J202,0)</f>
        <v>0</v>
      </c>
      <c r="BI202" s="180">
        <f>IF(N202="nulová",J202,0)</f>
        <v>0</v>
      </c>
      <c r="BJ202" s="15" t="s">
        <v>81</v>
      </c>
      <c r="BK202" s="180">
        <f>ROUND(I202*H202,2)</f>
        <v>0</v>
      </c>
      <c r="BL202" s="15" t="s">
        <v>145</v>
      </c>
      <c r="BM202" s="179" t="s">
        <v>404</v>
      </c>
    </row>
    <row r="203" s="2" customFormat="1" ht="24.15" customHeight="1">
      <c r="A203" s="34"/>
      <c r="B203" s="167"/>
      <c r="C203" s="168" t="s">
        <v>277</v>
      </c>
      <c r="D203" s="168" t="s">
        <v>140</v>
      </c>
      <c r="E203" s="169" t="s">
        <v>405</v>
      </c>
      <c r="F203" s="170" t="s">
        <v>406</v>
      </c>
      <c r="G203" s="171" t="s">
        <v>403</v>
      </c>
      <c r="H203" s="172">
        <v>5.6399999999999997</v>
      </c>
      <c r="I203" s="173"/>
      <c r="J203" s="174">
        <f>ROUND(I203*H203,2)</f>
        <v>0</v>
      </c>
      <c r="K203" s="170" t="s">
        <v>144</v>
      </c>
      <c r="L203" s="35"/>
      <c r="M203" s="175" t="s">
        <v>1</v>
      </c>
      <c r="N203" s="176" t="s">
        <v>38</v>
      </c>
      <c r="O203" s="73"/>
      <c r="P203" s="177">
        <f>O203*H203</f>
        <v>0</v>
      </c>
      <c r="Q203" s="177">
        <v>0</v>
      </c>
      <c r="R203" s="177">
        <f>Q203*H203</f>
        <v>0</v>
      </c>
      <c r="S203" s="177">
        <v>0</v>
      </c>
      <c r="T203" s="17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79" t="s">
        <v>145</v>
      </c>
      <c r="AT203" s="179" t="s">
        <v>140</v>
      </c>
      <c r="AU203" s="179" t="s">
        <v>83</v>
      </c>
      <c r="AY203" s="15" t="s">
        <v>137</v>
      </c>
      <c r="BE203" s="180">
        <f>IF(N203="základní",J203,0)</f>
        <v>0</v>
      </c>
      <c r="BF203" s="180">
        <f>IF(N203="snížená",J203,0)</f>
        <v>0</v>
      </c>
      <c r="BG203" s="180">
        <f>IF(N203="zákl. přenesená",J203,0)</f>
        <v>0</v>
      </c>
      <c r="BH203" s="180">
        <f>IF(N203="sníž. přenesená",J203,0)</f>
        <v>0</v>
      </c>
      <c r="BI203" s="180">
        <f>IF(N203="nulová",J203,0)</f>
        <v>0</v>
      </c>
      <c r="BJ203" s="15" t="s">
        <v>81</v>
      </c>
      <c r="BK203" s="180">
        <f>ROUND(I203*H203,2)</f>
        <v>0</v>
      </c>
      <c r="BL203" s="15" t="s">
        <v>145</v>
      </c>
      <c r="BM203" s="179" t="s">
        <v>407</v>
      </c>
    </row>
    <row r="204" s="2" customFormat="1" ht="24.15" customHeight="1">
      <c r="A204" s="34"/>
      <c r="B204" s="167"/>
      <c r="C204" s="168" t="s">
        <v>408</v>
      </c>
      <c r="D204" s="168" t="s">
        <v>140</v>
      </c>
      <c r="E204" s="169" t="s">
        <v>409</v>
      </c>
      <c r="F204" s="170" t="s">
        <v>410</v>
      </c>
      <c r="G204" s="171" t="s">
        <v>143</v>
      </c>
      <c r="H204" s="172">
        <v>43</v>
      </c>
      <c r="I204" s="173"/>
      <c r="J204" s="174">
        <f>ROUND(I204*H204,2)</f>
        <v>0</v>
      </c>
      <c r="K204" s="170" t="s">
        <v>144</v>
      </c>
      <c r="L204" s="35"/>
      <c r="M204" s="175" t="s">
        <v>1</v>
      </c>
      <c r="N204" s="176" t="s">
        <v>38</v>
      </c>
      <c r="O204" s="73"/>
      <c r="P204" s="177">
        <f>O204*H204</f>
        <v>0</v>
      </c>
      <c r="Q204" s="177">
        <v>0</v>
      </c>
      <c r="R204" s="177">
        <f>Q204*H204</f>
        <v>0</v>
      </c>
      <c r="S204" s="177">
        <v>0</v>
      </c>
      <c r="T204" s="17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79" t="s">
        <v>145</v>
      </c>
      <c r="AT204" s="179" t="s">
        <v>140</v>
      </c>
      <c r="AU204" s="179" t="s">
        <v>83</v>
      </c>
      <c r="AY204" s="15" t="s">
        <v>137</v>
      </c>
      <c r="BE204" s="180">
        <f>IF(N204="základní",J204,0)</f>
        <v>0</v>
      </c>
      <c r="BF204" s="180">
        <f>IF(N204="snížená",J204,0)</f>
        <v>0</v>
      </c>
      <c r="BG204" s="180">
        <f>IF(N204="zákl. přenesená",J204,0)</f>
        <v>0</v>
      </c>
      <c r="BH204" s="180">
        <f>IF(N204="sníž. přenesená",J204,0)</f>
        <v>0</v>
      </c>
      <c r="BI204" s="180">
        <f>IF(N204="nulová",J204,0)</f>
        <v>0</v>
      </c>
      <c r="BJ204" s="15" t="s">
        <v>81</v>
      </c>
      <c r="BK204" s="180">
        <f>ROUND(I204*H204,2)</f>
        <v>0</v>
      </c>
      <c r="BL204" s="15" t="s">
        <v>145</v>
      </c>
      <c r="BM204" s="179" t="s">
        <v>411</v>
      </c>
    </row>
    <row r="205" s="2" customFormat="1" ht="24.15" customHeight="1">
      <c r="A205" s="34"/>
      <c r="B205" s="167"/>
      <c r="C205" s="181" t="s">
        <v>281</v>
      </c>
      <c r="D205" s="181" t="s">
        <v>146</v>
      </c>
      <c r="E205" s="182" t="s">
        <v>412</v>
      </c>
      <c r="F205" s="183" t="s">
        <v>413</v>
      </c>
      <c r="G205" s="184" t="s">
        <v>143</v>
      </c>
      <c r="H205" s="185">
        <v>43</v>
      </c>
      <c r="I205" s="186"/>
      <c r="J205" s="187">
        <f>ROUND(I205*H205,2)</f>
        <v>0</v>
      </c>
      <c r="K205" s="183" t="s">
        <v>144</v>
      </c>
      <c r="L205" s="188"/>
      <c r="M205" s="189" t="s">
        <v>1</v>
      </c>
      <c r="N205" s="190" t="s">
        <v>38</v>
      </c>
      <c r="O205" s="73"/>
      <c r="P205" s="177">
        <f>O205*H205</f>
        <v>0</v>
      </c>
      <c r="Q205" s="177">
        <v>0</v>
      </c>
      <c r="R205" s="177">
        <f>Q205*H205</f>
        <v>0</v>
      </c>
      <c r="S205" s="177">
        <v>0</v>
      </c>
      <c r="T205" s="17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79" t="s">
        <v>149</v>
      </c>
      <c r="AT205" s="179" t="s">
        <v>146</v>
      </c>
      <c r="AU205" s="179" t="s">
        <v>83</v>
      </c>
      <c r="AY205" s="15" t="s">
        <v>137</v>
      </c>
      <c r="BE205" s="180">
        <f>IF(N205="základní",J205,0)</f>
        <v>0</v>
      </c>
      <c r="BF205" s="180">
        <f>IF(N205="snížená",J205,0)</f>
        <v>0</v>
      </c>
      <c r="BG205" s="180">
        <f>IF(N205="zákl. přenesená",J205,0)</f>
        <v>0</v>
      </c>
      <c r="BH205" s="180">
        <f>IF(N205="sníž. přenesená",J205,0)</f>
        <v>0</v>
      </c>
      <c r="BI205" s="180">
        <f>IF(N205="nulová",J205,0)</f>
        <v>0</v>
      </c>
      <c r="BJ205" s="15" t="s">
        <v>81</v>
      </c>
      <c r="BK205" s="180">
        <f>ROUND(I205*H205,2)</f>
        <v>0</v>
      </c>
      <c r="BL205" s="15" t="s">
        <v>145</v>
      </c>
      <c r="BM205" s="179" t="s">
        <v>414</v>
      </c>
    </row>
    <row r="206" s="2" customFormat="1" ht="21.75" customHeight="1">
      <c r="A206" s="34"/>
      <c r="B206" s="167"/>
      <c r="C206" s="168" t="s">
        <v>415</v>
      </c>
      <c r="D206" s="168" t="s">
        <v>140</v>
      </c>
      <c r="E206" s="169" t="s">
        <v>416</v>
      </c>
      <c r="F206" s="170" t="s">
        <v>417</v>
      </c>
      <c r="G206" s="171" t="s">
        <v>143</v>
      </c>
      <c r="H206" s="172">
        <v>1</v>
      </c>
      <c r="I206" s="173"/>
      <c r="J206" s="174">
        <f>ROUND(I206*H206,2)</f>
        <v>0</v>
      </c>
      <c r="K206" s="170" t="s">
        <v>144</v>
      </c>
      <c r="L206" s="35"/>
      <c r="M206" s="175" t="s">
        <v>1</v>
      </c>
      <c r="N206" s="176" t="s">
        <v>38</v>
      </c>
      <c r="O206" s="73"/>
      <c r="P206" s="177">
        <f>O206*H206</f>
        <v>0</v>
      </c>
      <c r="Q206" s="177">
        <v>0</v>
      </c>
      <c r="R206" s="177">
        <f>Q206*H206</f>
        <v>0</v>
      </c>
      <c r="S206" s="177">
        <v>0</v>
      </c>
      <c r="T206" s="17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79" t="s">
        <v>145</v>
      </c>
      <c r="AT206" s="179" t="s">
        <v>140</v>
      </c>
      <c r="AU206" s="179" t="s">
        <v>83</v>
      </c>
      <c r="AY206" s="15" t="s">
        <v>137</v>
      </c>
      <c r="BE206" s="180">
        <f>IF(N206="základní",J206,0)</f>
        <v>0</v>
      </c>
      <c r="BF206" s="180">
        <f>IF(N206="snížená",J206,0)</f>
        <v>0</v>
      </c>
      <c r="BG206" s="180">
        <f>IF(N206="zákl. přenesená",J206,0)</f>
        <v>0</v>
      </c>
      <c r="BH206" s="180">
        <f>IF(N206="sníž. přenesená",J206,0)</f>
        <v>0</v>
      </c>
      <c r="BI206" s="180">
        <f>IF(N206="nulová",J206,0)</f>
        <v>0</v>
      </c>
      <c r="BJ206" s="15" t="s">
        <v>81</v>
      </c>
      <c r="BK206" s="180">
        <f>ROUND(I206*H206,2)</f>
        <v>0</v>
      </c>
      <c r="BL206" s="15" t="s">
        <v>145</v>
      </c>
      <c r="BM206" s="179" t="s">
        <v>418</v>
      </c>
    </row>
    <row r="207" s="2" customFormat="1" ht="21.75" customHeight="1">
      <c r="A207" s="34"/>
      <c r="B207" s="167"/>
      <c r="C207" s="181" t="s">
        <v>284</v>
      </c>
      <c r="D207" s="181" t="s">
        <v>146</v>
      </c>
      <c r="E207" s="182" t="s">
        <v>419</v>
      </c>
      <c r="F207" s="183" t="s">
        <v>420</v>
      </c>
      <c r="G207" s="184" t="s">
        <v>143</v>
      </c>
      <c r="H207" s="185">
        <v>1</v>
      </c>
      <c r="I207" s="186"/>
      <c r="J207" s="187">
        <f>ROUND(I207*H207,2)</f>
        <v>0</v>
      </c>
      <c r="K207" s="183" t="s">
        <v>144</v>
      </c>
      <c r="L207" s="188"/>
      <c r="M207" s="189" t="s">
        <v>1</v>
      </c>
      <c r="N207" s="190" t="s">
        <v>38</v>
      </c>
      <c r="O207" s="73"/>
      <c r="P207" s="177">
        <f>O207*H207</f>
        <v>0</v>
      </c>
      <c r="Q207" s="177">
        <v>0</v>
      </c>
      <c r="R207" s="177">
        <f>Q207*H207</f>
        <v>0</v>
      </c>
      <c r="S207" s="177">
        <v>0</v>
      </c>
      <c r="T207" s="17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9" t="s">
        <v>149</v>
      </c>
      <c r="AT207" s="179" t="s">
        <v>146</v>
      </c>
      <c r="AU207" s="179" t="s">
        <v>83</v>
      </c>
      <c r="AY207" s="15" t="s">
        <v>137</v>
      </c>
      <c r="BE207" s="180">
        <f>IF(N207="základní",J207,0)</f>
        <v>0</v>
      </c>
      <c r="BF207" s="180">
        <f>IF(N207="snížená",J207,0)</f>
        <v>0</v>
      </c>
      <c r="BG207" s="180">
        <f>IF(N207="zákl. přenesená",J207,0)</f>
        <v>0</v>
      </c>
      <c r="BH207" s="180">
        <f>IF(N207="sníž. přenesená",J207,0)</f>
        <v>0</v>
      </c>
      <c r="BI207" s="180">
        <f>IF(N207="nulová",J207,0)</f>
        <v>0</v>
      </c>
      <c r="BJ207" s="15" t="s">
        <v>81</v>
      </c>
      <c r="BK207" s="180">
        <f>ROUND(I207*H207,2)</f>
        <v>0</v>
      </c>
      <c r="BL207" s="15" t="s">
        <v>145</v>
      </c>
      <c r="BM207" s="179" t="s">
        <v>421</v>
      </c>
    </row>
    <row r="208" s="2" customFormat="1" ht="16.5" customHeight="1">
      <c r="A208" s="34"/>
      <c r="B208" s="167"/>
      <c r="C208" s="168" t="s">
        <v>422</v>
      </c>
      <c r="D208" s="168" t="s">
        <v>140</v>
      </c>
      <c r="E208" s="169" t="s">
        <v>423</v>
      </c>
      <c r="F208" s="170" t="s">
        <v>424</v>
      </c>
      <c r="G208" s="171" t="s">
        <v>143</v>
      </c>
      <c r="H208" s="172">
        <v>164</v>
      </c>
      <c r="I208" s="173"/>
      <c r="J208" s="174">
        <f>ROUND(I208*H208,2)</f>
        <v>0</v>
      </c>
      <c r="K208" s="170" t="s">
        <v>144</v>
      </c>
      <c r="L208" s="35"/>
      <c r="M208" s="175" t="s">
        <v>1</v>
      </c>
      <c r="N208" s="176" t="s">
        <v>38</v>
      </c>
      <c r="O208" s="73"/>
      <c r="P208" s="177">
        <f>O208*H208</f>
        <v>0</v>
      </c>
      <c r="Q208" s="177">
        <v>0</v>
      </c>
      <c r="R208" s="177">
        <f>Q208*H208</f>
        <v>0</v>
      </c>
      <c r="S208" s="177">
        <v>0</v>
      </c>
      <c r="T208" s="17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79" t="s">
        <v>145</v>
      </c>
      <c r="AT208" s="179" t="s">
        <v>140</v>
      </c>
      <c r="AU208" s="179" t="s">
        <v>83</v>
      </c>
      <c r="AY208" s="15" t="s">
        <v>137</v>
      </c>
      <c r="BE208" s="180">
        <f>IF(N208="základní",J208,0)</f>
        <v>0</v>
      </c>
      <c r="BF208" s="180">
        <f>IF(N208="snížená",J208,0)</f>
        <v>0</v>
      </c>
      <c r="BG208" s="180">
        <f>IF(N208="zákl. přenesená",J208,0)</f>
        <v>0</v>
      </c>
      <c r="BH208" s="180">
        <f>IF(N208="sníž. přenesená",J208,0)</f>
        <v>0</v>
      </c>
      <c r="BI208" s="180">
        <f>IF(N208="nulová",J208,0)</f>
        <v>0</v>
      </c>
      <c r="BJ208" s="15" t="s">
        <v>81</v>
      </c>
      <c r="BK208" s="180">
        <f>ROUND(I208*H208,2)</f>
        <v>0</v>
      </c>
      <c r="BL208" s="15" t="s">
        <v>145</v>
      </c>
      <c r="BM208" s="179" t="s">
        <v>425</v>
      </c>
    </row>
    <row r="209" s="2" customFormat="1" ht="24.15" customHeight="1">
      <c r="A209" s="34"/>
      <c r="B209" s="167"/>
      <c r="C209" s="181" t="s">
        <v>288</v>
      </c>
      <c r="D209" s="181" t="s">
        <v>146</v>
      </c>
      <c r="E209" s="182" t="s">
        <v>426</v>
      </c>
      <c r="F209" s="183" t="s">
        <v>427</v>
      </c>
      <c r="G209" s="184" t="s">
        <v>143</v>
      </c>
      <c r="H209" s="185">
        <v>164</v>
      </c>
      <c r="I209" s="186"/>
      <c r="J209" s="187">
        <f>ROUND(I209*H209,2)</f>
        <v>0</v>
      </c>
      <c r="K209" s="183" t="s">
        <v>144</v>
      </c>
      <c r="L209" s="188"/>
      <c r="M209" s="189" t="s">
        <v>1</v>
      </c>
      <c r="N209" s="190" t="s">
        <v>38</v>
      </c>
      <c r="O209" s="73"/>
      <c r="P209" s="177">
        <f>O209*H209</f>
        <v>0</v>
      </c>
      <c r="Q209" s="177">
        <v>0</v>
      </c>
      <c r="R209" s="177">
        <f>Q209*H209</f>
        <v>0</v>
      </c>
      <c r="S209" s="177">
        <v>0</v>
      </c>
      <c r="T209" s="17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9" t="s">
        <v>149</v>
      </c>
      <c r="AT209" s="179" t="s">
        <v>146</v>
      </c>
      <c r="AU209" s="179" t="s">
        <v>83</v>
      </c>
      <c r="AY209" s="15" t="s">
        <v>137</v>
      </c>
      <c r="BE209" s="180">
        <f>IF(N209="základní",J209,0)</f>
        <v>0</v>
      </c>
      <c r="BF209" s="180">
        <f>IF(N209="snížená",J209,0)</f>
        <v>0</v>
      </c>
      <c r="BG209" s="180">
        <f>IF(N209="zákl. přenesená",J209,0)</f>
        <v>0</v>
      </c>
      <c r="BH209" s="180">
        <f>IF(N209="sníž. přenesená",J209,0)</f>
        <v>0</v>
      </c>
      <c r="BI209" s="180">
        <f>IF(N209="nulová",J209,0)</f>
        <v>0</v>
      </c>
      <c r="BJ209" s="15" t="s">
        <v>81</v>
      </c>
      <c r="BK209" s="180">
        <f>ROUND(I209*H209,2)</f>
        <v>0</v>
      </c>
      <c r="BL209" s="15" t="s">
        <v>145</v>
      </c>
      <c r="BM209" s="179" t="s">
        <v>428</v>
      </c>
    </row>
    <row r="210" s="2" customFormat="1" ht="16.5" customHeight="1">
      <c r="A210" s="34"/>
      <c r="B210" s="167"/>
      <c r="C210" s="168" t="s">
        <v>429</v>
      </c>
      <c r="D210" s="168" t="s">
        <v>140</v>
      </c>
      <c r="E210" s="169" t="s">
        <v>430</v>
      </c>
      <c r="F210" s="170" t="s">
        <v>431</v>
      </c>
      <c r="G210" s="171" t="s">
        <v>143</v>
      </c>
      <c r="H210" s="172">
        <v>4</v>
      </c>
      <c r="I210" s="173"/>
      <c r="J210" s="174">
        <f>ROUND(I210*H210,2)</f>
        <v>0</v>
      </c>
      <c r="K210" s="170" t="s">
        <v>144</v>
      </c>
      <c r="L210" s="35"/>
      <c r="M210" s="175" t="s">
        <v>1</v>
      </c>
      <c r="N210" s="176" t="s">
        <v>38</v>
      </c>
      <c r="O210" s="73"/>
      <c r="P210" s="177">
        <f>O210*H210</f>
        <v>0</v>
      </c>
      <c r="Q210" s="177">
        <v>0</v>
      </c>
      <c r="R210" s="177">
        <f>Q210*H210</f>
        <v>0</v>
      </c>
      <c r="S210" s="177">
        <v>0</v>
      </c>
      <c r="T210" s="17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9" t="s">
        <v>145</v>
      </c>
      <c r="AT210" s="179" t="s">
        <v>140</v>
      </c>
      <c r="AU210" s="179" t="s">
        <v>83</v>
      </c>
      <c r="AY210" s="15" t="s">
        <v>137</v>
      </c>
      <c r="BE210" s="180">
        <f>IF(N210="základní",J210,0)</f>
        <v>0</v>
      </c>
      <c r="BF210" s="180">
        <f>IF(N210="snížená",J210,0)</f>
        <v>0</v>
      </c>
      <c r="BG210" s="180">
        <f>IF(N210="zákl. přenesená",J210,0)</f>
        <v>0</v>
      </c>
      <c r="BH210" s="180">
        <f>IF(N210="sníž. přenesená",J210,0)</f>
        <v>0</v>
      </c>
      <c r="BI210" s="180">
        <f>IF(N210="nulová",J210,0)</f>
        <v>0</v>
      </c>
      <c r="BJ210" s="15" t="s">
        <v>81</v>
      </c>
      <c r="BK210" s="180">
        <f>ROUND(I210*H210,2)</f>
        <v>0</v>
      </c>
      <c r="BL210" s="15" t="s">
        <v>145</v>
      </c>
      <c r="BM210" s="179" t="s">
        <v>432</v>
      </c>
    </row>
    <row r="211" s="2" customFormat="1" ht="24.15" customHeight="1">
      <c r="A211" s="34"/>
      <c r="B211" s="167"/>
      <c r="C211" s="181" t="s">
        <v>291</v>
      </c>
      <c r="D211" s="181" t="s">
        <v>146</v>
      </c>
      <c r="E211" s="182" t="s">
        <v>433</v>
      </c>
      <c r="F211" s="183" t="s">
        <v>434</v>
      </c>
      <c r="G211" s="184" t="s">
        <v>143</v>
      </c>
      <c r="H211" s="185">
        <v>4</v>
      </c>
      <c r="I211" s="186"/>
      <c r="J211" s="187">
        <f>ROUND(I211*H211,2)</f>
        <v>0</v>
      </c>
      <c r="K211" s="183" t="s">
        <v>144</v>
      </c>
      <c r="L211" s="188"/>
      <c r="M211" s="189" t="s">
        <v>1</v>
      </c>
      <c r="N211" s="190" t="s">
        <v>38</v>
      </c>
      <c r="O211" s="73"/>
      <c r="P211" s="177">
        <f>O211*H211</f>
        <v>0</v>
      </c>
      <c r="Q211" s="177">
        <v>0</v>
      </c>
      <c r="R211" s="177">
        <f>Q211*H211</f>
        <v>0</v>
      </c>
      <c r="S211" s="177">
        <v>0</v>
      </c>
      <c r="T211" s="17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79" t="s">
        <v>149</v>
      </c>
      <c r="AT211" s="179" t="s">
        <v>146</v>
      </c>
      <c r="AU211" s="179" t="s">
        <v>83</v>
      </c>
      <c r="AY211" s="15" t="s">
        <v>137</v>
      </c>
      <c r="BE211" s="180">
        <f>IF(N211="základní",J211,0)</f>
        <v>0</v>
      </c>
      <c r="BF211" s="180">
        <f>IF(N211="snížená",J211,0)</f>
        <v>0</v>
      </c>
      <c r="BG211" s="180">
        <f>IF(N211="zákl. přenesená",J211,0)</f>
        <v>0</v>
      </c>
      <c r="BH211" s="180">
        <f>IF(N211="sníž. přenesená",J211,0)</f>
        <v>0</v>
      </c>
      <c r="BI211" s="180">
        <f>IF(N211="nulová",J211,0)</f>
        <v>0</v>
      </c>
      <c r="BJ211" s="15" t="s">
        <v>81</v>
      </c>
      <c r="BK211" s="180">
        <f>ROUND(I211*H211,2)</f>
        <v>0</v>
      </c>
      <c r="BL211" s="15" t="s">
        <v>145</v>
      </c>
      <c r="BM211" s="179" t="s">
        <v>435</v>
      </c>
    </row>
    <row r="212" s="2" customFormat="1" ht="16.5" customHeight="1">
      <c r="A212" s="34"/>
      <c r="B212" s="167"/>
      <c r="C212" s="168" t="s">
        <v>436</v>
      </c>
      <c r="D212" s="168" t="s">
        <v>140</v>
      </c>
      <c r="E212" s="169" t="s">
        <v>437</v>
      </c>
      <c r="F212" s="170" t="s">
        <v>438</v>
      </c>
      <c r="G212" s="171" t="s">
        <v>143</v>
      </c>
      <c r="H212" s="172">
        <v>1</v>
      </c>
      <c r="I212" s="173"/>
      <c r="J212" s="174">
        <f>ROUND(I212*H212,2)</f>
        <v>0</v>
      </c>
      <c r="K212" s="170" t="s">
        <v>144</v>
      </c>
      <c r="L212" s="35"/>
      <c r="M212" s="175" t="s">
        <v>1</v>
      </c>
      <c r="N212" s="176" t="s">
        <v>38</v>
      </c>
      <c r="O212" s="73"/>
      <c r="P212" s="177">
        <f>O212*H212</f>
        <v>0</v>
      </c>
      <c r="Q212" s="177">
        <v>0</v>
      </c>
      <c r="R212" s="177">
        <f>Q212*H212</f>
        <v>0</v>
      </c>
      <c r="S212" s="177">
        <v>0</v>
      </c>
      <c r="T212" s="17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9" t="s">
        <v>145</v>
      </c>
      <c r="AT212" s="179" t="s">
        <v>140</v>
      </c>
      <c r="AU212" s="179" t="s">
        <v>83</v>
      </c>
      <c r="AY212" s="15" t="s">
        <v>137</v>
      </c>
      <c r="BE212" s="180">
        <f>IF(N212="základní",J212,0)</f>
        <v>0</v>
      </c>
      <c r="BF212" s="180">
        <f>IF(N212="snížená",J212,0)</f>
        <v>0</v>
      </c>
      <c r="BG212" s="180">
        <f>IF(N212="zákl. přenesená",J212,0)</f>
        <v>0</v>
      </c>
      <c r="BH212" s="180">
        <f>IF(N212="sníž. přenesená",J212,0)</f>
        <v>0</v>
      </c>
      <c r="BI212" s="180">
        <f>IF(N212="nulová",J212,0)</f>
        <v>0</v>
      </c>
      <c r="BJ212" s="15" t="s">
        <v>81</v>
      </c>
      <c r="BK212" s="180">
        <f>ROUND(I212*H212,2)</f>
        <v>0</v>
      </c>
      <c r="BL212" s="15" t="s">
        <v>145</v>
      </c>
      <c r="BM212" s="179" t="s">
        <v>439</v>
      </c>
    </row>
    <row r="213" s="2" customFormat="1" ht="24.15" customHeight="1">
      <c r="A213" s="34"/>
      <c r="B213" s="167"/>
      <c r="C213" s="181" t="s">
        <v>295</v>
      </c>
      <c r="D213" s="181" t="s">
        <v>146</v>
      </c>
      <c r="E213" s="182" t="s">
        <v>440</v>
      </c>
      <c r="F213" s="183" t="s">
        <v>441</v>
      </c>
      <c r="G213" s="184" t="s">
        <v>143</v>
      </c>
      <c r="H213" s="185">
        <v>1</v>
      </c>
      <c r="I213" s="186"/>
      <c r="J213" s="187">
        <f>ROUND(I213*H213,2)</f>
        <v>0</v>
      </c>
      <c r="K213" s="183" t="s">
        <v>144</v>
      </c>
      <c r="L213" s="188"/>
      <c r="M213" s="189" t="s">
        <v>1</v>
      </c>
      <c r="N213" s="190" t="s">
        <v>38</v>
      </c>
      <c r="O213" s="73"/>
      <c r="P213" s="177">
        <f>O213*H213</f>
        <v>0</v>
      </c>
      <c r="Q213" s="177">
        <v>0</v>
      </c>
      <c r="R213" s="177">
        <f>Q213*H213</f>
        <v>0</v>
      </c>
      <c r="S213" s="177">
        <v>0</v>
      </c>
      <c r="T213" s="17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9" t="s">
        <v>149</v>
      </c>
      <c r="AT213" s="179" t="s">
        <v>146</v>
      </c>
      <c r="AU213" s="179" t="s">
        <v>83</v>
      </c>
      <c r="AY213" s="15" t="s">
        <v>137</v>
      </c>
      <c r="BE213" s="180">
        <f>IF(N213="základní",J213,0)</f>
        <v>0</v>
      </c>
      <c r="BF213" s="180">
        <f>IF(N213="snížená",J213,0)</f>
        <v>0</v>
      </c>
      <c r="BG213" s="180">
        <f>IF(N213="zákl. přenesená",J213,0)</f>
        <v>0</v>
      </c>
      <c r="BH213" s="180">
        <f>IF(N213="sníž. přenesená",J213,0)</f>
        <v>0</v>
      </c>
      <c r="BI213" s="180">
        <f>IF(N213="nulová",J213,0)</f>
        <v>0</v>
      </c>
      <c r="BJ213" s="15" t="s">
        <v>81</v>
      </c>
      <c r="BK213" s="180">
        <f>ROUND(I213*H213,2)</f>
        <v>0</v>
      </c>
      <c r="BL213" s="15" t="s">
        <v>145</v>
      </c>
      <c r="BM213" s="179" t="s">
        <v>442</v>
      </c>
    </row>
    <row r="214" s="2" customFormat="1" ht="16.5" customHeight="1">
      <c r="A214" s="34"/>
      <c r="B214" s="167"/>
      <c r="C214" s="168" t="s">
        <v>443</v>
      </c>
      <c r="D214" s="168" t="s">
        <v>140</v>
      </c>
      <c r="E214" s="169" t="s">
        <v>444</v>
      </c>
      <c r="F214" s="170" t="s">
        <v>445</v>
      </c>
      <c r="G214" s="171" t="s">
        <v>143</v>
      </c>
      <c r="H214" s="172">
        <v>1</v>
      </c>
      <c r="I214" s="173"/>
      <c r="J214" s="174">
        <f>ROUND(I214*H214,2)</f>
        <v>0</v>
      </c>
      <c r="K214" s="170" t="s">
        <v>144</v>
      </c>
      <c r="L214" s="35"/>
      <c r="M214" s="175" t="s">
        <v>1</v>
      </c>
      <c r="N214" s="176" t="s">
        <v>38</v>
      </c>
      <c r="O214" s="73"/>
      <c r="P214" s="177">
        <f>O214*H214</f>
        <v>0</v>
      </c>
      <c r="Q214" s="177">
        <v>0</v>
      </c>
      <c r="R214" s="177">
        <f>Q214*H214</f>
        <v>0</v>
      </c>
      <c r="S214" s="177">
        <v>0</v>
      </c>
      <c r="T214" s="17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79" t="s">
        <v>145</v>
      </c>
      <c r="AT214" s="179" t="s">
        <v>140</v>
      </c>
      <c r="AU214" s="179" t="s">
        <v>83</v>
      </c>
      <c r="AY214" s="15" t="s">
        <v>137</v>
      </c>
      <c r="BE214" s="180">
        <f>IF(N214="základní",J214,0)</f>
        <v>0</v>
      </c>
      <c r="BF214" s="180">
        <f>IF(N214="snížená",J214,0)</f>
        <v>0</v>
      </c>
      <c r="BG214" s="180">
        <f>IF(N214="zákl. přenesená",J214,0)</f>
        <v>0</v>
      </c>
      <c r="BH214" s="180">
        <f>IF(N214="sníž. přenesená",J214,0)</f>
        <v>0</v>
      </c>
      <c r="BI214" s="180">
        <f>IF(N214="nulová",J214,0)</f>
        <v>0</v>
      </c>
      <c r="BJ214" s="15" t="s">
        <v>81</v>
      </c>
      <c r="BK214" s="180">
        <f>ROUND(I214*H214,2)</f>
        <v>0</v>
      </c>
      <c r="BL214" s="15" t="s">
        <v>145</v>
      </c>
      <c r="BM214" s="179" t="s">
        <v>446</v>
      </c>
    </row>
    <row r="215" s="2" customFormat="1" ht="24.15" customHeight="1">
      <c r="A215" s="34"/>
      <c r="B215" s="167"/>
      <c r="C215" s="181" t="s">
        <v>298</v>
      </c>
      <c r="D215" s="181" t="s">
        <v>146</v>
      </c>
      <c r="E215" s="182" t="s">
        <v>447</v>
      </c>
      <c r="F215" s="183" t="s">
        <v>448</v>
      </c>
      <c r="G215" s="184" t="s">
        <v>143</v>
      </c>
      <c r="H215" s="185">
        <v>1</v>
      </c>
      <c r="I215" s="186"/>
      <c r="J215" s="187">
        <f>ROUND(I215*H215,2)</f>
        <v>0</v>
      </c>
      <c r="K215" s="183" t="s">
        <v>144</v>
      </c>
      <c r="L215" s="188"/>
      <c r="M215" s="189" t="s">
        <v>1</v>
      </c>
      <c r="N215" s="190" t="s">
        <v>38</v>
      </c>
      <c r="O215" s="73"/>
      <c r="P215" s="177">
        <f>O215*H215</f>
        <v>0</v>
      </c>
      <c r="Q215" s="177">
        <v>0</v>
      </c>
      <c r="R215" s="177">
        <f>Q215*H215</f>
        <v>0</v>
      </c>
      <c r="S215" s="177">
        <v>0</v>
      </c>
      <c r="T215" s="17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79" t="s">
        <v>149</v>
      </c>
      <c r="AT215" s="179" t="s">
        <v>146</v>
      </c>
      <c r="AU215" s="179" t="s">
        <v>83</v>
      </c>
      <c r="AY215" s="15" t="s">
        <v>137</v>
      </c>
      <c r="BE215" s="180">
        <f>IF(N215="základní",J215,0)</f>
        <v>0</v>
      </c>
      <c r="BF215" s="180">
        <f>IF(N215="snížená",J215,0)</f>
        <v>0</v>
      </c>
      <c r="BG215" s="180">
        <f>IF(N215="zákl. přenesená",J215,0)</f>
        <v>0</v>
      </c>
      <c r="BH215" s="180">
        <f>IF(N215="sníž. přenesená",J215,0)</f>
        <v>0</v>
      </c>
      <c r="BI215" s="180">
        <f>IF(N215="nulová",J215,0)</f>
        <v>0</v>
      </c>
      <c r="BJ215" s="15" t="s">
        <v>81</v>
      </c>
      <c r="BK215" s="180">
        <f>ROUND(I215*H215,2)</f>
        <v>0</v>
      </c>
      <c r="BL215" s="15" t="s">
        <v>145</v>
      </c>
      <c r="BM215" s="179" t="s">
        <v>449</v>
      </c>
    </row>
    <row r="216" s="2" customFormat="1" ht="21.75" customHeight="1">
      <c r="A216" s="34"/>
      <c r="B216" s="167"/>
      <c r="C216" s="168" t="s">
        <v>450</v>
      </c>
      <c r="D216" s="168" t="s">
        <v>140</v>
      </c>
      <c r="E216" s="169" t="s">
        <v>451</v>
      </c>
      <c r="F216" s="170" t="s">
        <v>452</v>
      </c>
      <c r="G216" s="171" t="s">
        <v>143</v>
      </c>
      <c r="H216" s="172">
        <v>6</v>
      </c>
      <c r="I216" s="173"/>
      <c r="J216" s="174">
        <f>ROUND(I216*H216,2)</f>
        <v>0</v>
      </c>
      <c r="K216" s="170" t="s">
        <v>144</v>
      </c>
      <c r="L216" s="35"/>
      <c r="M216" s="175" t="s">
        <v>1</v>
      </c>
      <c r="N216" s="176" t="s">
        <v>38</v>
      </c>
      <c r="O216" s="73"/>
      <c r="P216" s="177">
        <f>O216*H216</f>
        <v>0</v>
      </c>
      <c r="Q216" s="177">
        <v>0</v>
      </c>
      <c r="R216" s="177">
        <f>Q216*H216</f>
        <v>0</v>
      </c>
      <c r="S216" s="177">
        <v>0</v>
      </c>
      <c r="T216" s="17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79" t="s">
        <v>145</v>
      </c>
      <c r="AT216" s="179" t="s">
        <v>140</v>
      </c>
      <c r="AU216" s="179" t="s">
        <v>83</v>
      </c>
      <c r="AY216" s="15" t="s">
        <v>137</v>
      </c>
      <c r="BE216" s="180">
        <f>IF(N216="základní",J216,0)</f>
        <v>0</v>
      </c>
      <c r="BF216" s="180">
        <f>IF(N216="snížená",J216,0)</f>
        <v>0</v>
      </c>
      <c r="BG216" s="180">
        <f>IF(N216="zákl. přenesená",J216,0)</f>
        <v>0</v>
      </c>
      <c r="BH216" s="180">
        <f>IF(N216="sníž. přenesená",J216,0)</f>
        <v>0</v>
      </c>
      <c r="BI216" s="180">
        <f>IF(N216="nulová",J216,0)</f>
        <v>0</v>
      </c>
      <c r="BJ216" s="15" t="s">
        <v>81</v>
      </c>
      <c r="BK216" s="180">
        <f>ROUND(I216*H216,2)</f>
        <v>0</v>
      </c>
      <c r="BL216" s="15" t="s">
        <v>145</v>
      </c>
      <c r="BM216" s="179" t="s">
        <v>453</v>
      </c>
    </row>
    <row r="217" s="2" customFormat="1" ht="24.15" customHeight="1">
      <c r="A217" s="34"/>
      <c r="B217" s="167"/>
      <c r="C217" s="181" t="s">
        <v>302</v>
      </c>
      <c r="D217" s="181" t="s">
        <v>146</v>
      </c>
      <c r="E217" s="182" t="s">
        <v>454</v>
      </c>
      <c r="F217" s="183" t="s">
        <v>455</v>
      </c>
      <c r="G217" s="184" t="s">
        <v>143</v>
      </c>
      <c r="H217" s="185">
        <v>6</v>
      </c>
      <c r="I217" s="186"/>
      <c r="J217" s="187">
        <f>ROUND(I217*H217,2)</f>
        <v>0</v>
      </c>
      <c r="K217" s="183" t="s">
        <v>144</v>
      </c>
      <c r="L217" s="188"/>
      <c r="M217" s="189" t="s">
        <v>1</v>
      </c>
      <c r="N217" s="190" t="s">
        <v>38</v>
      </c>
      <c r="O217" s="73"/>
      <c r="P217" s="177">
        <f>O217*H217</f>
        <v>0</v>
      </c>
      <c r="Q217" s="177">
        <v>0</v>
      </c>
      <c r="R217" s="177">
        <f>Q217*H217</f>
        <v>0</v>
      </c>
      <c r="S217" s="177">
        <v>0</v>
      </c>
      <c r="T217" s="17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79" t="s">
        <v>149</v>
      </c>
      <c r="AT217" s="179" t="s">
        <v>146</v>
      </c>
      <c r="AU217" s="179" t="s">
        <v>83</v>
      </c>
      <c r="AY217" s="15" t="s">
        <v>137</v>
      </c>
      <c r="BE217" s="180">
        <f>IF(N217="základní",J217,0)</f>
        <v>0</v>
      </c>
      <c r="BF217" s="180">
        <f>IF(N217="snížená",J217,0)</f>
        <v>0</v>
      </c>
      <c r="BG217" s="180">
        <f>IF(N217="zákl. přenesená",J217,0)</f>
        <v>0</v>
      </c>
      <c r="BH217" s="180">
        <f>IF(N217="sníž. přenesená",J217,0)</f>
        <v>0</v>
      </c>
      <c r="BI217" s="180">
        <f>IF(N217="nulová",J217,0)</f>
        <v>0</v>
      </c>
      <c r="BJ217" s="15" t="s">
        <v>81</v>
      </c>
      <c r="BK217" s="180">
        <f>ROUND(I217*H217,2)</f>
        <v>0</v>
      </c>
      <c r="BL217" s="15" t="s">
        <v>145</v>
      </c>
      <c r="BM217" s="179" t="s">
        <v>456</v>
      </c>
    </row>
    <row r="218" s="2" customFormat="1" ht="21.75" customHeight="1">
      <c r="A218" s="34"/>
      <c r="B218" s="167"/>
      <c r="C218" s="168" t="s">
        <v>457</v>
      </c>
      <c r="D218" s="168" t="s">
        <v>140</v>
      </c>
      <c r="E218" s="169" t="s">
        <v>458</v>
      </c>
      <c r="F218" s="170" t="s">
        <v>459</v>
      </c>
      <c r="G218" s="171" t="s">
        <v>143</v>
      </c>
      <c r="H218" s="172">
        <v>95</v>
      </c>
      <c r="I218" s="173"/>
      <c r="J218" s="174">
        <f>ROUND(I218*H218,2)</f>
        <v>0</v>
      </c>
      <c r="K218" s="170" t="s">
        <v>144</v>
      </c>
      <c r="L218" s="35"/>
      <c r="M218" s="175" t="s">
        <v>1</v>
      </c>
      <c r="N218" s="176" t="s">
        <v>38</v>
      </c>
      <c r="O218" s="73"/>
      <c r="P218" s="177">
        <f>O218*H218</f>
        <v>0</v>
      </c>
      <c r="Q218" s="177">
        <v>0</v>
      </c>
      <c r="R218" s="177">
        <f>Q218*H218</f>
        <v>0</v>
      </c>
      <c r="S218" s="177">
        <v>0</v>
      </c>
      <c r="T218" s="17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79" t="s">
        <v>145</v>
      </c>
      <c r="AT218" s="179" t="s">
        <v>140</v>
      </c>
      <c r="AU218" s="179" t="s">
        <v>83</v>
      </c>
      <c r="AY218" s="15" t="s">
        <v>137</v>
      </c>
      <c r="BE218" s="180">
        <f>IF(N218="základní",J218,0)</f>
        <v>0</v>
      </c>
      <c r="BF218" s="180">
        <f>IF(N218="snížená",J218,0)</f>
        <v>0</v>
      </c>
      <c r="BG218" s="180">
        <f>IF(N218="zákl. přenesená",J218,0)</f>
        <v>0</v>
      </c>
      <c r="BH218" s="180">
        <f>IF(N218="sníž. přenesená",J218,0)</f>
        <v>0</v>
      </c>
      <c r="BI218" s="180">
        <f>IF(N218="nulová",J218,0)</f>
        <v>0</v>
      </c>
      <c r="BJ218" s="15" t="s">
        <v>81</v>
      </c>
      <c r="BK218" s="180">
        <f>ROUND(I218*H218,2)</f>
        <v>0</v>
      </c>
      <c r="BL218" s="15" t="s">
        <v>145</v>
      </c>
      <c r="BM218" s="179" t="s">
        <v>460</v>
      </c>
    </row>
    <row r="219" s="2" customFormat="1" ht="24.15" customHeight="1">
      <c r="A219" s="34"/>
      <c r="B219" s="167"/>
      <c r="C219" s="181" t="s">
        <v>305</v>
      </c>
      <c r="D219" s="181" t="s">
        <v>146</v>
      </c>
      <c r="E219" s="182" t="s">
        <v>461</v>
      </c>
      <c r="F219" s="183" t="s">
        <v>462</v>
      </c>
      <c r="G219" s="184" t="s">
        <v>143</v>
      </c>
      <c r="H219" s="185">
        <v>95</v>
      </c>
      <c r="I219" s="186"/>
      <c r="J219" s="187">
        <f>ROUND(I219*H219,2)</f>
        <v>0</v>
      </c>
      <c r="K219" s="183" t="s">
        <v>144</v>
      </c>
      <c r="L219" s="188"/>
      <c r="M219" s="189" t="s">
        <v>1</v>
      </c>
      <c r="N219" s="190" t="s">
        <v>38</v>
      </c>
      <c r="O219" s="73"/>
      <c r="P219" s="177">
        <f>O219*H219</f>
        <v>0</v>
      </c>
      <c r="Q219" s="177">
        <v>0</v>
      </c>
      <c r="R219" s="177">
        <f>Q219*H219</f>
        <v>0</v>
      </c>
      <c r="S219" s="177">
        <v>0</v>
      </c>
      <c r="T219" s="17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79" t="s">
        <v>149</v>
      </c>
      <c r="AT219" s="179" t="s">
        <v>146</v>
      </c>
      <c r="AU219" s="179" t="s">
        <v>83</v>
      </c>
      <c r="AY219" s="15" t="s">
        <v>137</v>
      </c>
      <c r="BE219" s="180">
        <f>IF(N219="základní",J219,0)</f>
        <v>0</v>
      </c>
      <c r="BF219" s="180">
        <f>IF(N219="snížená",J219,0)</f>
        <v>0</v>
      </c>
      <c r="BG219" s="180">
        <f>IF(N219="zákl. přenesená",J219,0)</f>
        <v>0</v>
      </c>
      <c r="BH219" s="180">
        <f>IF(N219="sníž. přenesená",J219,0)</f>
        <v>0</v>
      </c>
      <c r="BI219" s="180">
        <f>IF(N219="nulová",J219,0)</f>
        <v>0</v>
      </c>
      <c r="BJ219" s="15" t="s">
        <v>81</v>
      </c>
      <c r="BK219" s="180">
        <f>ROUND(I219*H219,2)</f>
        <v>0</v>
      </c>
      <c r="BL219" s="15" t="s">
        <v>145</v>
      </c>
      <c r="BM219" s="179" t="s">
        <v>463</v>
      </c>
    </row>
    <row r="220" s="2" customFormat="1" ht="49.05" customHeight="1">
      <c r="A220" s="34"/>
      <c r="B220" s="167"/>
      <c r="C220" s="168" t="s">
        <v>464</v>
      </c>
      <c r="D220" s="168" t="s">
        <v>140</v>
      </c>
      <c r="E220" s="169" t="s">
        <v>465</v>
      </c>
      <c r="F220" s="170" t="s">
        <v>466</v>
      </c>
      <c r="G220" s="171" t="s">
        <v>143</v>
      </c>
      <c r="H220" s="172">
        <v>4</v>
      </c>
      <c r="I220" s="173"/>
      <c r="J220" s="174">
        <f>ROUND(I220*H220,2)</f>
        <v>0</v>
      </c>
      <c r="K220" s="170" t="s">
        <v>144</v>
      </c>
      <c r="L220" s="35"/>
      <c r="M220" s="175" t="s">
        <v>1</v>
      </c>
      <c r="N220" s="176" t="s">
        <v>38</v>
      </c>
      <c r="O220" s="73"/>
      <c r="P220" s="177">
        <f>O220*H220</f>
        <v>0</v>
      </c>
      <c r="Q220" s="177">
        <v>0</v>
      </c>
      <c r="R220" s="177">
        <f>Q220*H220</f>
        <v>0</v>
      </c>
      <c r="S220" s="177">
        <v>0</v>
      </c>
      <c r="T220" s="17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79" t="s">
        <v>145</v>
      </c>
      <c r="AT220" s="179" t="s">
        <v>140</v>
      </c>
      <c r="AU220" s="179" t="s">
        <v>83</v>
      </c>
      <c r="AY220" s="15" t="s">
        <v>137</v>
      </c>
      <c r="BE220" s="180">
        <f>IF(N220="základní",J220,0)</f>
        <v>0</v>
      </c>
      <c r="BF220" s="180">
        <f>IF(N220="snížená",J220,0)</f>
        <v>0</v>
      </c>
      <c r="BG220" s="180">
        <f>IF(N220="zákl. přenesená",J220,0)</f>
        <v>0</v>
      </c>
      <c r="BH220" s="180">
        <f>IF(N220="sníž. přenesená",J220,0)</f>
        <v>0</v>
      </c>
      <c r="BI220" s="180">
        <f>IF(N220="nulová",J220,0)</f>
        <v>0</v>
      </c>
      <c r="BJ220" s="15" t="s">
        <v>81</v>
      </c>
      <c r="BK220" s="180">
        <f>ROUND(I220*H220,2)</f>
        <v>0</v>
      </c>
      <c r="BL220" s="15" t="s">
        <v>145</v>
      </c>
      <c r="BM220" s="179" t="s">
        <v>467</v>
      </c>
    </row>
    <row r="221" s="2" customFormat="1" ht="37.8" customHeight="1">
      <c r="A221" s="34"/>
      <c r="B221" s="167"/>
      <c r="C221" s="168" t="s">
        <v>309</v>
      </c>
      <c r="D221" s="168" t="s">
        <v>140</v>
      </c>
      <c r="E221" s="169" t="s">
        <v>468</v>
      </c>
      <c r="F221" s="170" t="s">
        <v>469</v>
      </c>
      <c r="G221" s="171" t="s">
        <v>143</v>
      </c>
      <c r="H221" s="172">
        <v>47</v>
      </c>
      <c r="I221" s="173"/>
      <c r="J221" s="174">
        <f>ROUND(I221*H221,2)</f>
        <v>0</v>
      </c>
      <c r="K221" s="170" t="s">
        <v>144</v>
      </c>
      <c r="L221" s="35"/>
      <c r="M221" s="175" t="s">
        <v>1</v>
      </c>
      <c r="N221" s="176" t="s">
        <v>38</v>
      </c>
      <c r="O221" s="73"/>
      <c r="P221" s="177">
        <f>O221*H221</f>
        <v>0</v>
      </c>
      <c r="Q221" s="177">
        <v>0</v>
      </c>
      <c r="R221" s="177">
        <f>Q221*H221</f>
        <v>0</v>
      </c>
      <c r="S221" s="177">
        <v>0</v>
      </c>
      <c r="T221" s="17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79" t="s">
        <v>145</v>
      </c>
      <c r="AT221" s="179" t="s">
        <v>140</v>
      </c>
      <c r="AU221" s="179" t="s">
        <v>83</v>
      </c>
      <c r="AY221" s="15" t="s">
        <v>137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15" t="s">
        <v>81</v>
      </c>
      <c r="BK221" s="180">
        <f>ROUND(I221*H221,2)</f>
        <v>0</v>
      </c>
      <c r="BL221" s="15" t="s">
        <v>145</v>
      </c>
      <c r="BM221" s="179" t="s">
        <v>470</v>
      </c>
    </row>
    <row r="222" s="2" customFormat="1" ht="16.5" customHeight="1">
      <c r="A222" s="34"/>
      <c r="B222" s="167"/>
      <c r="C222" s="168" t="s">
        <v>471</v>
      </c>
      <c r="D222" s="168" t="s">
        <v>140</v>
      </c>
      <c r="E222" s="169" t="s">
        <v>472</v>
      </c>
      <c r="F222" s="170" t="s">
        <v>473</v>
      </c>
      <c r="G222" s="171" t="s">
        <v>176</v>
      </c>
      <c r="H222" s="172">
        <v>36</v>
      </c>
      <c r="I222" s="173"/>
      <c r="J222" s="174">
        <f>ROUND(I222*H222,2)</f>
        <v>0</v>
      </c>
      <c r="K222" s="170" t="s">
        <v>144</v>
      </c>
      <c r="L222" s="35"/>
      <c r="M222" s="175" t="s">
        <v>1</v>
      </c>
      <c r="N222" s="176" t="s">
        <v>38</v>
      </c>
      <c r="O222" s="73"/>
      <c r="P222" s="177">
        <f>O222*H222</f>
        <v>0</v>
      </c>
      <c r="Q222" s="177">
        <v>0</v>
      </c>
      <c r="R222" s="177">
        <f>Q222*H222</f>
        <v>0</v>
      </c>
      <c r="S222" s="177">
        <v>0</v>
      </c>
      <c r="T222" s="17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79" t="s">
        <v>145</v>
      </c>
      <c r="AT222" s="179" t="s">
        <v>140</v>
      </c>
      <c r="AU222" s="179" t="s">
        <v>83</v>
      </c>
      <c r="AY222" s="15" t="s">
        <v>137</v>
      </c>
      <c r="BE222" s="180">
        <f>IF(N222="základní",J222,0)</f>
        <v>0</v>
      </c>
      <c r="BF222" s="180">
        <f>IF(N222="snížená",J222,0)</f>
        <v>0</v>
      </c>
      <c r="BG222" s="180">
        <f>IF(N222="zákl. přenesená",J222,0)</f>
        <v>0</v>
      </c>
      <c r="BH222" s="180">
        <f>IF(N222="sníž. přenesená",J222,0)</f>
        <v>0</v>
      </c>
      <c r="BI222" s="180">
        <f>IF(N222="nulová",J222,0)</f>
        <v>0</v>
      </c>
      <c r="BJ222" s="15" t="s">
        <v>81</v>
      </c>
      <c r="BK222" s="180">
        <f>ROUND(I222*H222,2)</f>
        <v>0</v>
      </c>
      <c r="BL222" s="15" t="s">
        <v>145</v>
      </c>
      <c r="BM222" s="179" t="s">
        <v>474</v>
      </c>
    </row>
    <row r="223" s="2" customFormat="1" ht="49.05" customHeight="1">
      <c r="A223" s="34"/>
      <c r="B223" s="167"/>
      <c r="C223" s="168" t="s">
        <v>312</v>
      </c>
      <c r="D223" s="168" t="s">
        <v>140</v>
      </c>
      <c r="E223" s="169" t="s">
        <v>174</v>
      </c>
      <c r="F223" s="170" t="s">
        <v>175</v>
      </c>
      <c r="G223" s="171" t="s">
        <v>176</v>
      </c>
      <c r="H223" s="172">
        <v>898</v>
      </c>
      <c r="I223" s="173"/>
      <c r="J223" s="174">
        <f>ROUND(I223*H223,2)</f>
        <v>0</v>
      </c>
      <c r="K223" s="170" t="s">
        <v>144</v>
      </c>
      <c r="L223" s="35"/>
      <c r="M223" s="175" t="s">
        <v>1</v>
      </c>
      <c r="N223" s="176" t="s">
        <v>38</v>
      </c>
      <c r="O223" s="73"/>
      <c r="P223" s="177">
        <f>O223*H223</f>
        <v>0</v>
      </c>
      <c r="Q223" s="177">
        <v>0</v>
      </c>
      <c r="R223" s="177">
        <f>Q223*H223</f>
        <v>0</v>
      </c>
      <c r="S223" s="177">
        <v>0</v>
      </c>
      <c r="T223" s="17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79" t="s">
        <v>145</v>
      </c>
      <c r="AT223" s="179" t="s">
        <v>140</v>
      </c>
      <c r="AU223" s="179" t="s">
        <v>83</v>
      </c>
      <c r="AY223" s="15" t="s">
        <v>137</v>
      </c>
      <c r="BE223" s="180">
        <f>IF(N223="základní",J223,0)</f>
        <v>0</v>
      </c>
      <c r="BF223" s="180">
        <f>IF(N223="snížená",J223,0)</f>
        <v>0</v>
      </c>
      <c r="BG223" s="180">
        <f>IF(N223="zákl. přenesená",J223,0)</f>
        <v>0</v>
      </c>
      <c r="BH223" s="180">
        <f>IF(N223="sníž. přenesená",J223,0)</f>
        <v>0</v>
      </c>
      <c r="BI223" s="180">
        <f>IF(N223="nulová",J223,0)</f>
        <v>0</v>
      </c>
      <c r="BJ223" s="15" t="s">
        <v>81</v>
      </c>
      <c r="BK223" s="180">
        <f>ROUND(I223*H223,2)</f>
        <v>0</v>
      </c>
      <c r="BL223" s="15" t="s">
        <v>145</v>
      </c>
      <c r="BM223" s="179" t="s">
        <v>475</v>
      </c>
    </row>
    <row r="224" s="12" customFormat="1" ht="22.8" customHeight="1">
      <c r="A224" s="12"/>
      <c r="B224" s="154"/>
      <c r="C224" s="12"/>
      <c r="D224" s="155" t="s">
        <v>72</v>
      </c>
      <c r="E224" s="165" t="s">
        <v>476</v>
      </c>
      <c r="F224" s="165" t="s">
        <v>477</v>
      </c>
      <c r="G224" s="12"/>
      <c r="H224" s="12"/>
      <c r="I224" s="157"/>
      <c r="J224" s="166">
        <f>BK224</f>
        <v>0</v>
      </c>
      <c r="K224" s="12"/>
      <c r="L224" s="154"/>
      <c r="M224" s="159"/>
      <c r="N224" s="160"/>
      <c r="O224" s="160"/>
      <c r="P224" s="161">
        <f>SUM(P225:P247)</f>
        <v>0</v>
      </c>
      <c r="Q224" s="160"/>
      <c r="R224" s="161">
        <f>SUM(R225:R247)</f>
        <v>0</v>
      </c>
      <c r="S224" s="160"/>
      <c r="T224" s="162">
        <f>SUM(T225:T247)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55" t="s">
        <v>81</v>
      </c>
      <c r="AT224" s="163" t="s">
        <v>72</v>
      </c>
      <c r="AU224" s="163" t="s">
        <v>81</v>
      </c>
      <c r="AY224" s="155" t="s">
        <v>137</v>
      </c>
      <c r="BK224" s="164">
        <f>SUM(BK225:BK247)</f>
        <v>0</v>
      </c>
    </row>
    <row r="225" s="2" customFormat="1" ht="55.5" customHeight="1">
      <c r="A225" s="34"/>
      <c r="B225" s="167"/>
      <c r="C225" s="168" t="s">
        <v>478</v>
      </c>
      <c r="D225" s="168" t="s">
        <v>140</v>
      </c>
      <c r="E225" s="169" t="s">
        <v>479</v>
      </c>
      <c r="F225" s="170" t="s">
        <v>480</v>
      </c>
      <c r="G225" s="171" t="s">
        <v>153</v>
      </c>
      <c r="H225" s="172">
        <v>157</v>
      </c>
      <c r="I225" s="173"/>
      <c r="J225" s="174">
        <f>ROUND(I225*H225,2)</f>
        <v>0</v>
      </c>
      <c r="K225" s="170" t="s">
        <v>481</v>
      </c>
      <c r="L225" s="35"/>
      <c r="M225" s="175" t="s">
        <v>1</v>
      </c>
      <c r="N225" s="176" t="s">
        <v>38</v>
      </c>
      <c r="O225" s="73"/>
      <c r="P225" s="177">
        <f>O225*H225</f>
        <v>0</v>
      </c>
      <c r="Q225" s="177">
        <v>0</v>
      </c>
      <c r="R225" s="177">
        <f>Q225*H225</f>
        <v>0</v>
      </c>
      <c r="S225" s="177">
        <v>0</v>
      </c>
      <c r="T225" s="17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79" t="s">
        <v>145</v>
      </c>
      <c r="AT225" s="179" t="s">
        <v>140</v>
      </c>
      <c r="AU225" s="179" t="s">
        <v>83</v>
      </c>
      <c r="AY225" s="15" t="s">
        <v>137</v>
      </c>
      <c r="BE225" s="180">
        <f>IF(N225="základní",J225,0)</f>
        <v>0</v>
      </c>
      <c r="BF225" s="180">
        <f>IF(N225="snížená",J225,0)</f>
        <v>0</v>
      </c>
      <c r="BG225" s="180">
        <f>IF(N225="zákl. přenesená",J225,0)</f>
        <v>0</v>
      </c>
      <c r="BH225" s="180">
        <f>IF(N225="sníž. přenesená",J225,0)</f>
        <v>0</v>
      </c>
      <c r="BI225" s="180">
        <f>IF(N225="nulová",J225,0)</f>
        <v>0</v>
      </c>
      <c r="BJ225" s="15" t="s">
        <v>81</v>
      </c>
      <c r="BK225" s="180">
        <f>ROUND(I225*H225,2)</f>
        <v>0</v>
      </c>
      <c r="BL225" s="15" t="s">
        <v>145</v>
      </c>
      <c r="BM225" s="179" t="s">
        <v>482</v>
      </c>
    </row>
    <row r="226" s="2" customFormat="1" ht="37.8" customHeight="1">
      <c r="A226" s="34"/>
      <c r="B226" s="167"/>
      <c r="C226" s="168" t="s">
        <v>316</v>
      </c>
      <c r="D226" s="168" t="s">
        <v>140</v>
      </c>
      <c r="E226" s="169" t="s">
        <v>483</v>
      </c>
      <c r="F226" s="170" t="s">
        <v>484</v>
      </c>
      <c r="G226" s="171" t="s">
        <v>143</v>
      </c>
      <c r="H226" s="172">
        <v>4</v>
      </c>
      <c r="I226" s="173"/>
      <c r="J226" s="174">
        <f>ROUND(I226*H226,2)</f>
        <v>0</v>
      </c>
      <c r="K226" s="170" t="s">
        <v>144</v>
      </c>
      <c r="L226" s="35"/>
      <c r="M226" s="175" t="s">
        <v>1</v>
      </c>
      <c r="N226" s="176" t="s">
        <v>38</v>
      </c>
      <c r="O226" s="73"/>
      <c r="P226" s="177">
        <f>O226*H226</f>
        <v>0</v>
      </c>
      <c r="Q226" s="177">
        <v>0</v>
      </c>
      <c r="R226" s="177">
        <f>Q226*H226</f>
        <v>0</v>
      </c>
      <c r="S226" s="177">
        <v>0</v>
      </c>
      <c r="T226" s="17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79" t="s">
        <v>145</v>
      </c>
      <c r="AT226" s="179" t="s">
        <v>140</v>
      </c>
      <c r="AU226" s="179" t="s">
        <v>83</v>
      </c>
      <c r="AY226" s="15" t="s">
        <v>137</v>
      </c>
      <c r="BE226" s="180">
        <f>IF(N226="základní",J226,0)</f>
        <v>0</v>
      </c>
      <c r="BF226" s="180">
        <f>IF(N226="snížená",J226,0)</f>
        <v>0</v>
      </c>
      <c r="BG226" s="180">
        <f>IF(N226="zákl. přenesená",J226,0)</f>
        <v>0</v>
      </c>
      <c r="BH226" s="180">
        <f>IF(N226="sníž. přenesená",J226,0)</f>
        <v>0</v>
      </c>
      <c r="BI226" s="180">
        <f>IF(N226="nulová",J226,0)</f>
        <v>0</v>
      </c>
      <c r="BJ226" s="15" t="s">
        <v>81</v>
      </c>
      <c r="BK226" s="180">
        <f>ROUND(I226*H226,2)</f>
        <v>0</v>
      </c>
      <c r="BL226" s="15" t="s">
        <v>145</v>
      </c>
      <c r="BM226" s="179" t="s">
        <v>485</v>
      </c>
    </row>
    <row r="227" s="2" customFormat="1" ht="37.8" customHeight="1">
      <c r="A227" s="34"/>
      <c r="B227" s="167"/>
      <c r="C227" s="168" t="s">
        <v>486</v>
      </c>
      <c r="D227" s="168" t="s">
        <v>140</v>
      </c>
      <c r="E227" s="169" t="s">
        <v>487</v>
      </c>
      <c r="F227" s="170" t="s">
        <v>488</v>
      </c>
      <c r="G227" s="171" t="s">
        <v>143</v>
      </c>
      <c r="H227" s="172">
        <v>79</v>
      </c>
      <c r="I227" s="173"/>
      <c r="J227" s="174">
        <f>ROUND(I227*H227,2)</f>
        <v>0</v>
      </c>
      <c r="K227" s="170" t="s">
        <v>144</v>
      </c>
      <c r="L227" s="35"/>
      <c r="M227" s="175" t="s">
        <v>1</v>
      </c>
      <c r="N227" s="176" t="s">
        <v>38</v>
      </c>
      <c r="O227" s="73"/>
      <c r="P227" s="177">
        <f>O227*H227</f>
        <v>0</v>
      </c>
      <c r="Q227" s="177">
        <v>0</v>
      </c>
      <c r="R227" s="177">
        <f>Q227*H227</f>
        <v>0</v>
      </c>
      <c r="S227" s="177">
        <v>0</v>
      </c>
      <c r="T227" s="17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79" t="s">
        <v>145</v>
      </c>
      <c r="AT227" s="179" t="s">
        <v>140</v>
      </c>
      <c r="AU227" s="179" t="s">
        <v>83</v>
      </c>
      <c r="AY227" s="15" t="s">
        <v>137</v>
      </c>
      <c r="BE227" s="180">
        <f>IF(N227="základní",J227,0)</f>
        <v>0</v>
      </c>
      <c r="BF227" s="180">
        <f>IF(N227="snížená",J227,0)</f>
        <v>0</v>
      </c>
      <c r="BG227" s="180">
        <f>IF(N227="zákl. přenesená",J227,0)</f>
        <v>0</v>
      </c>
      <c r="BH227" s="180">
        <f>IF(N227="sníž. přenesená",J227,0)</f>
        <v>0</v>
      </c>
      <c r="BI227" s="180">
        <f>IF(N227="nulová",J227,0)</f>
        <v>0</v>
      </c>
      <c r="BJ227" s="15" t="s">
        <v>81</v>
      </c>
      <c r="BK227" s="180">
        <f>ROUND(I227*H227,2)</f>
        <v>0</v>
      </c>
      <c r="BL227" s="15" t="s">
        <v>145</v>
      </c>
      <c r="BM227" s="179" t="s">
        <v>489</v>
      </c>
    </row>
    <row r="228" s="2" customFormat="1" ht="37.8" customHeight="1">
      <c r="A228" s="34"/>
      <c r="B228" s="167"/>
      <c r="C228" s="168" t="s">
        <v>319</v>
      </c>
      <c r="D228" s="168" t="s">
        <v>140</v>
      </c>
      <c r="E228" s="169" t="s">
        <v>490</v>
      </c>
      <c r="F228" s="170" t="s">
        <v>491</v>
      </c>
      <c r="G228" s="171" t="s">
        <v>143</v>
      </c>
      <c r="H228" s="172">
        <v>9</v>
      </c>
      <c r="I228" s="173"/>
      <c r="J228" s="174">
        <f>ROUND(I228*H228,2)</f>
        <v>0</v>
      </c>
      <c r="K228" s="170" t="s">
        <v>144</v>
      </c>
      <c r="L228" s="35"/>
      <c r="M228" s="175" t="s">
        <v>1</v>
      </c>
      <c r="N228" s="176" t="s">
        <v>38</v>
      </c>
      <c r="O228" s="73"/>
      <c r="P228" s="177">
        <f>O228*H228</f>
        <v>0</v>
      </c>
      <c r="Q228" s="177">
        <v>0</v>
      </c>
      <c r="R228" s="177">
        <f>Q228*H228</f>
        <v>0</v>
      </c>
      <c r="S228" s="177">
        <v>0</v>
      </c>
      <c r="T228" s="17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79" t="s">
        <v>145</v>
      </c>
      <c r="AT228" s="179" t="s">
        <v>140</v>
      </c>
      <c r="AU228" s="179" t="s">
        <v>83</v>
      </c>
      <c r="AY228" s="15" t="s">
        <v>137</v>
      </c>
      <c r="BE228" s="180">
        <f>IF(N228="základní",J228,0)</f>
        <v>0</v>
      </c>
      <c r="BF228" s="180">
        <f>IF(N228="snížená",J228,0)</f>
        <v>0</v>
      </c>
      <c r="BG228" s="180">
        <f>IF(N228="zákl. přenesená",J228,0)</f>
        <v>0</v>
      </c>
      <c r="BH228" s="180">
        <f>IF(N228="sníž. přenesená",J228,0)</f>
        <v>0</v>
      </c>
      <c r="BI228" s="180">
        <f>IF(N228="nulová",J228,0)</f>
        <v>0</v>
      </c>
      <c r="BJ228" s="15" t="s">
        <v>81</v>
      </c>
      <c r="BK228" s="180">
        <f>ROUND(I228*H228,2)</f>
        <v>0</v>
      </c>
      <c r="BL228" s="15" t="s">
        <v>145</v>
      </c>
      <c r="BM228" s="179" t="s">
        <v>492</v>
      </c>
    </row>
    <row r="229" s="2" customFormat="1" ht="44.25" customHeight="1">
      <c r="A229" s="34"/>
      <c r="B229" s="167"/>
      <c r="C229" s="168" t="s">
        <v>493</v>
      </c>
      <c r="D229" s="168" t="s">
        <v>140</v>
      </c>
      <c r="E229" s="169" t="s">
        <v>494</v>
      </c>
      <c r="F229" s="170" t="s">
        <v>495</v>
      </c>
      <c r="G229" s="171" t="s">
        <v>143</v>
      </c>
      <c r="H229" s="172">
        <v>78</v>
      </c>
      <c r="I229" s="173"/>
      <c r="J229" s="174">
        <f>ROUND(I229*H229,2)</f>
        <v>0</v>
      </c>
      <c r="K229" s="170" t="s">
        <v>144</v>
      </c>
      <c r="L229" s="35"/>
      <c r="M229" s="175" t="s">
        <v>1</v>
      </c>
      <c r="N229" s="176" t="s">
        <v>38</v>
      </c>
      <c r="O229" s="73"/>
      <c r="P229" s="177">
        <f>O229*H229</f>
        <v>0</v>
      </c>
      <c r="Q229" s="177">
        <v>0</v>
      </c>
      <c r="R229" s="177">
        <f>Q229*H229</f>
        <v>0</v>
      </c>
      <c r="S229" s="177">
        <v>0</v>
      </c>
      <c r="T229" s="17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79" t="s">
        <v>145</v>
      </c>
      <c r="AT229" s="179" t="s">
        <v>140</v>
      </c>
      <c r="AU229" s="179" t="s">
        <v>83</v>
      </c>
      <c r="AY229" s="15" t="s">
        <v>137</v>
      </c>
      <c r="BE229" s="180">
        <f>IF(N229="základní",J229,0)</f>
        <v>0</v>
      </c>
      <c r="BF229" s="180">
        <f>IF(N229="snížená",J229,0)</f>
        <v>0</v>
      </c>
      <c r="BG229" s="180">
        <f>IF(N229="zákl. přenesená",J229,0)</f>
        <v>0</v>
      </c>
      <c r="BH229" s="180">
        <f>IF(N229="sníž. přenesená",J229,0)</f>
        <v>0</v>
      </c>
      <c r="BI229" s="180">
        <f>IF(N229="nulová",J229,0)</f>
        <v>0</v>
      </c>
      <c r="BJ229" s="15" t="s">
        <v>81</v>
      </c>
      <c r="BK229" s="180">
        <f>ROUND(I229*H229,2)</f>
        <v>0</v>
      </c>
      <c r="BL229" s="15" t="s">
        <v>145</v>
      </c>
      <c r="BM229" s="179" t="s">
        <v>496</v>
      </c>
    </row>
    <row r="230" s="2" customFormat="1" ht="37.8" customHeight="1">
      <c r="A230" s="34"/>
      <c r="B230" s="167"/>
      <c r="C230" s="168" t="s">
        <v>323</v>
      </c>
      <c r="D230" s="168" t="s">
        <v>140</v>
      </c>
      <c r="E230" s="169" t="s">
        <v>497</v>
      </c>
      <c r="F230" s="170" t="s">
        <v>498</v>
      </c>
      <c r="G230" s="171" t="s">
        <v>143</v>
      </c>
      <c r="H230" s="172">
        <v>8</v>
      </c>
      <c r="I230" s="173"/>
      <c r="J230" s="174">
        <f>ROUND(I230*H230,2)</f>
        <v>0</v>
      </c>
      <c r="K230" s="170" t="s">
        <v>144</v>
      </c>
      <c r="L230" s="35"/>
      <c r="M230" s="175" t="s">
        <v>1</v>
      </c>
      <c r="N230" s="176" t="s">
        <v>38</v>
      </c>
      <c r="O230" s="73"/>
      <c r="P230" s="177">
        <f>O230*H230</f>
        <v>0</v>
      </c>
      <c r="Q230" s="177">
        <v>0</v>
      </c>
      <c r="R230" s="177">
        <f>Q230*H230</f>
        <v>0</v>
      </c>
      <c r="S230" s="177">
        <v>0</v>
      </c>
      <c r="T230" s="17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79" t="s">
        <v>145</v>
      </c>
      <c r="AT230" s="179" t="s">
        <v>140</v>
      </c>
      <c r="AU230" s="179" t="s">
        <v>83</v>
      </c>
      <c r="AY230" s="15" t="s">
        <v>137</v>
      </c>
      <c r="BE230" s="180">
        <f>IF(N230="základní",J230,0)</f>
        <v>0</v>
      </c>
      <c r="BF230" s="180">
        <f>IF(N230="snížená",J230,0)</f>
        <v>0</v>
      </c>
      <c r="BG230" s="180">
        <f>IF(N230="zákl. přenesená",J230,0)</f>
        <v>0</v>
      </c>
      <c r="BH230" s="180">
        <f>IF(N230="sníž. přenesená",J230,0)</f>
        <v>0</v>
      </c>
      <c r="BI230" s="180">
        <f>IF(N230="nulová",J230,0)</f>
        <v>0</v>
      </c>
      <c r="BJ230" s="15" t="s">
        <v>81</v>
      </c>
      <c r="BK230" s="180">
        <f>ROUND(I230*H230,2)</f>
        <v>0</v>
      </c>
      <c r="BL230" s="15" t="s">
        <v>145</v>
      </c>
      <c r="BM230" s="179" t="s">
        <v>499</v>
      </c>
    </row>
    <row r="231" s="2" customFormat="1" ht="44.25" customHeight="1">
      <c r="A231" s="34"/>
      <c r="B231" s="167"/>
      <c r="C231" s="168" t="s">
        <v>500</v>
      </c>
      <c r="D231" s="168" t="s">
        <v>140</v>
      </c>
      <c r="E231" s="169" t="s">
        <v>501</v>
      </c>
      <c r="F231" s="170" t="s">
        <v>502</v>
      </c>
      <c r="G231" s="171" t="s">
        <v>143</v>
      </c>
      <c r="H231" s="172">
        <v>8</v>
      </c>
      <c r="I231" s="173"/>
      <c r="J231" s="174">
        <f>ROUND(I231*H231,2)</f>
        <v>0</v>
      </c>
      <c r="K231" s="170" t="s">
        <v>144</v>
      </c>
      <c r="L231" s="35"/>
      <c r="M231" s="175" t="s">
        <v>1</v>
      </c>
      <c r="N231" s="176" t="s">
        <v>38</v>
      </c>
      <c r="O231" s="73"/>
      <c r="P231" s="177">
        <f>O231*H231</f>
        <v>0</v>
      </c>
      <c r="Q231" s="177">
        <v>0</v>
      </c>
      <c r="R231" s="177">
        <f>Q231*H231</f>
        <v>0</v>
      </c>
      <c r="S231" s="177">
        <v>0</v>
      </c>
      <c r="T231" s="17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79" t="s">
        <v>145</v>
      </c>
      <c r="AT231" s="179" t="s">
        <v>140</v>
      </c>
      <c r="AU231" s="179" t="s">
        <v>83</v>
      </c>
      <c r="AY231" s="15" t="s">
        <v>137</v>
      </c>
      <c r="BE231" s="180">
        <f>IF(N231="základní",J231,0)</f>
        <v>0</v>
      </c>
      <c r="BF231" s="180">
        <f>IF(N231="snížená",J231,0)</f>
        <v>0</v>
      </c>
      <c r="BG231" s="180">
        <f>IF(N231="zákl. přenesená",J231,0)</f>
        <v>0</v>
      </c>
      <c r="BH231" s="180">
        <f>IF(N231="sníž. přenesená",J231,0)</f>
        <v>0</v>
      </c>
      <c r="BI231" s="180">
        <f>IF(N231="nulová",J231,0)</f>
        <v>0</v>
      </c>
      <c r="BJ231" s="15" t="s">
        <v>81</v>
      </c>
      <c r="BK231" s="180">
        <f>ROUND(I231*H231,2)</f>
        <v>0</v>
      </c>
      <c r="BL231" s="15" t="s">
        <v>145</v>
      </c>
      <c r="BM231" s="179" t="s">
        <v>503</v>
      </c>
    </row>
    <row r="232" s="2" customFormat="1" ht="49.05" customHeight="1">
      <c r="A232" s="34"/>
      <c r="B232" s="167"/>
      <c r="C232" s="168" t="s">
        <v>326</v>
      </c>
      <c r="D232" s="168" t="s">
        <v>140</v>
      </c>
      <c r="E232" s="169" t="s">
        <v>504</v>
      </c>
      <c r="F232" s="170" t="s">
        <v>505</v>
      </c>
      <c r="G232" s="171" t="s">
        <v>143</v>
      </c>
      <c r="H232" s="172">
        <v>6</v>
      </c>
      <c r="I232" s="173"/>
      <c r="J232" s="174">
        <f>ROUND(I232*H232,2)</f>
        <v>0</v>
      </c>
      <c r="K232" s="170" t="s">
        <v>144</v>
      </c>
      <c r="L232" s="35"/>
      <c r="M232" s="175" t="s">
        <v>1</v>
      </c>
      <c r="N232" s="176" t="s">
        <v>38</v>
      </c>
      <c r="O232" s="73"/>
      <c r="P232" s="177">
        <f>O232*H232</f>
        <v>0</v>
      </c>
      <c r="Q232" s="177">
        <v>0</v>
      </c>
      <c r="R232" s="177">
        <f>Q232*H232</f>
        <v>0</v>
      </c>
      <c r="S232" s="177">
        <v>0</v>
      </c>
      <c r="T232" s="17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79" t="s">
        <v>145</v>
      </c>
      <c r="AT232" s="179" t="s">
        <v>140</v>
      </c>
      <c r="AU232" s="179" t="s">
        <v>83</v>
      </c>
      <c r="AY232" s="15" t="s">
        <v>137</v>
      </c>
      <c r="BE232" s="180">
        <f>IF(N232="základní",J232,0)</f>
        <v>0</v>
      </c>
      <c r="BF232" s="180">
        <f>IF(N232="snížená",J232,0)</f>
        <v>0</v>
      </c>
      <c r="BG232" s="180">
        <f>IF(N232="zákl. přenesená",J232,0)</f>
        <v>0</v>
      </c>
      <c r="BH232" s="180">
        <f>IF(N232="sníž. přenesená",J232,0)</f>
        <v>0</v>
      </c>
      <c r="BI232" s="180">
        <f>IF(N232="nulová",J232,0)</f>
        <v>0</v>
      </c>
      <c r="BJ232" s="15" t="s">
        <v>81</v>
      </c>
      <c r="BK232" s="180">
        <f>ROUND(I232*H232,2)</f>
        <v>0</v>
      </c>
      <c r="BL232" s="15" t="s">
        <v>145</v>
      </c>
      <c r="BM232" s="179" t="s">
        <v>506</v>
      </c>
    </row>
    <row r="233" s="2" customFormat="1" ht="37.8" customHeight="1">
      <c r="A233" s="34"/>
      <c r="B233" s="167"/>
      <c r="C233" s="168" t="s">
        <v>507</v>
      </c>
      <c r="D233" s="168" t="s">
        <v>140</v>
      </c>
      <c r="E233" s="169" t="s">
        <v>508</v>
      </c>
      <c r="F233" s="170" t="s">
        <v>509</v>
      </c>
      <c r="G233" s="171" t="s">
        <v>143</v>
      </c>
      <c r="H233" s="172">
        <v>888</v>
      </c>
      <c r="I233" s="173"/>
      <c r="J233" s="174">
        <f>ROUND(I233*H233,2)</f>
        <v>0</v>
      </c>
      <c r="K233" s="170" t="s">
        <v>144</v>
      </c>
      <c r="L233" s="35"/>
      <c r="M233" s="175" t="s">
        <v>1</v>
      </c>
      <c r="N233" s="176" t="s">
        <v>38</v>
      </c>
      <c r="O233" s="73"/>
      <c r="P233" s="177">
        <f>O233*H233</f>
        <v>0</v>
      </c>
      <c r="Q233" s="177">
        <v>0</v>
      </c>
      <c r="R233" s="177">
        <f>Q233*H233</f>
        <v>0</v>
      </c>
      <c r="S233" s="177">
        <v>0</v>
      </c>
      <c r="T233" s="17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79" t="s">
        <v>145</v>
      </c>
      <c r="AT233" s="179" t="s">
        <v>140</v>
      </c>
      <c r="AU233" s="179" t="s">
        <v>83</v>
      </c>
      <c r="AY233" s="15" t="s">
        <v>137</v>
      </c>
      <c r="BE233" s="180">
        <f>IF(N233="základní",J233,0)</f>
        <v>0</v>
      </c>
      <c r="BF233" s="180">
        <f>IF(N233="snížená",J233,0)</f>
        <v>0</v>
      </c>
      <c r="BG233" s="180">
        <f>IF(N233="zákl. přenesená",J233,0)</f>
        <v>0</v>
      </c>
      <c r="BH233" s="180">
        <f>IF(N233="sníž. přenesená",J233,0)</f>
        <v>0</v>
      </c>
      <c r="BI233" s="180">
        <f>IF(N233="nulová",J233,0)</f>
        <v>0</v>
      </c>
      <c r="BJ233" s="15" t="s">
        <v>81</v>
      </c>
      <c r="BK233" s="180">
        <f>ROUND(I233*H233,2)</f>
        <v>0</v>
      </c>
      <c r="BL233" s="15" t="s">
        <v>145</v>
      </c>
      <c r="BM233" s="179" t="s">
        <v>510</v>
      </c>
    </row>
    <row r="234" s="2" customFormat="1" ht="44.25" customHeight="1">
      <c r="A234" s="34"/>
      <c r="B234" s="167"/>
      <c r="C234" s="168" t="s">
        <v>330</v>
      </c>
      <c r="D234" s="168" t="s">
        <v>140</v>
      </c>
      <c r="E234" s="169" t="s">
        <v>511</v>
      </c>
      <c r="F234" s="170" t="s">
        <v>512</v>
      </c>
      <c r="G234" s="171" t="s">
        <v>143</v>
      </c>
      <c r="H234" s="172">
        <v>50</v>
      </c>
      <c r="I234" s="173"/>
      <c r="J234" s="174">
        <f>ROUND(I234*H234,2)</f>
        <v>0</v>
      </c>
      <c r="K234" s="170" t="s">
        <v>144</v>
      </c>
      <c r="L234" s="35"/>
      <c r="M234" s="175" t="s">
        <v>1</v>
      </c>
      <c r="N234" s="176" t="s">
        <v>38</v>
      </c>
      <c r="O234" s="73"/>
      <c r="P234" s="177">
        <f>O234*H234</f>
        <v>0</v>
      </c>
      <c r="Q234" s="177">
        <v>0</v>
      </c>
      <c r="R234" s="177">
        <f>Q234*H234</f>
        <v>0</v>
      </c>
      <c r="S234" s="177">
        <v>0</v>
      </c>
      <c r="T234" s="17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79" t="s">
        <v>145</v>
      </c>
      <c r="AT234" s="179" t="s">
        <v>140</v>
      </c>
      <c r="AU234" s="179" t="s">
        <v>83</v>
      </c>
      <c r="AY234" s="15" t="s">
        <v>137</v>
      </c>
      <c r="BE234" s="180">
        <f>IF(N234="základní",J234,0)</f>
        <v>0</v>
      </c>
      <c r="BF234" s="180">
        <f>IF(N234="snížená",J234,0)</f>
        <v>0</v>
      </c>
      <c r="BG234" s="180">
        <f>IF(N234="zákl. přenesená",J234,0)</f>
        <v>0</v>
      </c>
      <c r="BH234" s="180">
        <f>IF(N234="sníž. přenesená",J234,0)</f>
        <v>0</v>
      </c>
      <c r="BI234" s="180">
        <f>IF(N234="nulová",J234,0)</f>
        <v>0</v>
      </c>
      <c r="BJ234" s="15" t="s">
        <v>81</v>
      </c>
      <c r="BK234" s="180">
        <f>ROUND(I234*H234,2)</f>
        <v>0</v>
      </c>
      <c r="BL234" s="15" t="s">
        <v>145</v>
      </c>
      <c r="BM234" s="179" t="s">
        <v>513</v>
      </c>
    </row>
    <row r="235" s="2" customFormat="1" ht="37.8" customHeight="1">
      <c r="A235" s="34"/>
      <c r="B235" s="167"/>
      <c r="C235" s="168" t="s">
        <v>514</v>
      </c>
      <c r="D235" s="168" t="s">
        <v>140</v>
      </c>
      <c r="E235" s="169" t="s">
        <v>515</v>
      </c>
      <c r="F235" s="170" t="s">
        <v>516</v>
      </c>
      <c r="G235" s="171" t="s">
        <v>143</v>
      </c>
      <c r="H235" s="172">
        <v>1</v>
      </c>
      <c r="I235" s="173"/>
      <c r="J235" s="174">
        <f>ROUND(I235*H235,2)</f>
        <v>0</v>
      </c>
      <c r="K235" s="170" t="s">
        <v>144</v>
      </c>
      <c r="L235" s="35"/>
      <c r="M235" s="175" t="s">
        <v>1</v>
      </c>
      <c r="N235" s="176" t="s">
        <v>38</v>
      </c>
      <c r="O235" s="73"/>
      <c r="P235" s="177">
        <f>O235*H235</f>
        <v>0</v>
      </c>
      <c r="Q235" s="177">
        <v>0</v>
      </c>
      <c r="R235" s="177">
        <f>Q235*H235</f>
        <v>0</v>
      </c>
      <c r="S235" s="177">
        <v>0</v>
      </c>
      <c r="T235" s="17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79" t="s">
        <v>145</v>
      </c>
      <c r="AT235" s="179" t="s">
        <v>140</v>
      </c>
      <c r="AU235" s="179" t="s">
        <v>83</v>
      </c>
      <c r="AY235" s="15" t="s">
        <v>137</v>
      </c>
      <c r="BE235" s="180">
        <f>IF(N235="základní",J235,0)</f>
        <v>0</v>
      </c>
      <c r="BF235" s="180">
        <f>IF(N235="snížená",J235,0)</f>
        <v>0</v>
      </c>
      <c r="BG235" s="180">
        <f>IF(N235="zákl. přenesená",J235,0)</f>
        <v>0</v>
      </c>
      <c r="BH235" s="180">
        <f>IF(N235="sníž. přenesená",J235,0)</f>
        <v>0</v>
      </c>
      <c r="BI235" s="180">
        <f>IF(N235="nulová",J235,0)</f>
        <v>0</v>
      </c>
      <c r="BJ235" s="15" t="s">
        <v>81</v>
      </c>
      <c r="BK235" s="180">
        <f>ROUND(I235*H235,2)</f>
        <v>0</v>
      </c>
      <c r="BL235" s="15" t="s">
        <v>145</v>
      </c>
      <c r="BM235" s="179" t="s">
        <v>517</v>
      </c>
    </row>
    <row r="236" s="2" customFormat="1" ht="37.8" customHeight="1">
      <c r="A236" s="34"/>
      <c r="B236" s="167"/>
      <c r="C236" s="168" t="s">
        <v>333</v>
      </c>
      <c r="D236" s="168" t="s">
        <v>140</v>
      </c>
      <c r="E236" s="169" t="s">
        <v>518</v>
      </c>
      <c r="F236" s="170" t="s">
        <v>519</v>
      </c>
      <c r="G236" s="171" t="s">
        <v>143</v>
      </c>
      <c r="H236" s="172">
        <v>56</v>
      </c>
      <c r="I236" s="173"/>
      <c r="J236" s="174">
        <f>ROUND(I236*H236,2)</f>
        <v>0</v>
      </c>
      <c r="K236" s="170" t="s">
        <v>144</v>
      </c>
      <c r="L236" s="35"/>
      <c r="M236" s="175" t="s">
        <v>1</v>
      </c>
      <c r="N236" s="176" t="s">
        <v>38</v>
      </c>
      <c r="O236" s="73"/>
      <c r="P236" s="177">
        <f>O236*H236</f>
        <v>0</v>
      </c>
      <c r="Q236" s="177">
        <v>0</v>
      </c>
      <c r="R236" s="177">
        <f>Q236*H236</f>
        <v>0</v>
      </c>
      <c r="S236" s="177">
        <v>0</v>
      </c>
      <c r="T236" s="17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79" t="s">
        <v>145</v>
      </c>
      <c r="AT236" s="179" t="s">
        <v>140</v>
      </c>
      <c r="AU236" s="179" t="s">
        <v>83</v>
      </c>
      <c r="AY236" s="15" t="s">
        <v>137</v>
      </c>
      <c r="BE236" s="180">
        <f>IF(N236="základní",J236,0)</f>
        <v>0</v>
      </c>
      <c r="BF236" s="180">
        <f>IF(N236="snížená",J236,0)</f>
        <v>0</v>
      </c>
      <c r="BG236" s="180">
        <f>IF(N236="zákl. přenesená",J236,0)</f>
        <v>0</v>
      </c>
      <c r="BH236" s="180">
        <f>IF(N236="sníž. přenesená",J236,0)</f>
        <v>0</v>
      </c>
      <c r="BI236" s="180">
        <f>IF(N236="nulová",J236,0)</f>
        <v>0</v>
      </c>
      <c r="BJ236" s="15" t="s">
        <v>81</v>
      </c>
      <c r="BK236" s="180">
        <f>ROUND(I236*H236,2)</f>
        <v>0</v>
      </c>
      <c r="BL236" s="15" t="s">
        <v>145</v>
      </c>
      <c r="BM236" s="179" t="s">
        <v>520</v>
      </c>
    </row>
    <row r="237" s="2" customFormat="1" ht="44.25" customHeight="1">
      <c r="A237" s="34"/>
      <c r="B237" s="167"/>
      <c r="C237" s="168" t="s">
        <v>521</v>
      </c>
      <c r="D237" s="168" t="s">
        <v>140</v>
      </c>
      <c r="E237" s="169" t="s">
        <v>522</v>
      </c>
      <c r="F237" s="170" t="s">
        <v>523</v>
      </c>
      <c r="G237" s="171" t="s">
        <v>214</v>
      </c>
      <c r="H237" s="172">
        <v>5090</v>
      </c>
      <c r="I237" s="173"/>
      <c r="J237" s="174">
        <f>ROUND(I237*H237,2)</f>
        <v>0</v>
      </c>
      <c r="K237" s="170" t="s">
        <v>144</v>
      </c>
      <c r="L237" s="35"/>
      <c r="M237" s="175" t="s">
        <v>1</v>
      </c>
      <c r="N237" s="176" t="s">
        <v>38</v>
      </c>
      <c r="O237" s="73"/>
      <c r="P237" s="177">
        <f>O237*H237</f>
        <v>0</v>
      </c>
      <c r="Q237" s="177">
        <v>0</v>
      </c>
      <c r="R237" s="177">
        <f>Q237*H237</f>
        <v>0</v>
      </c>
      <c r="S237" s="177">
        <v>0</v>
      </c>
      <c r="T237" s="17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79" t="s">
        <v>145</v>
      </c>
      <c r="AT237" s="179" t="s">
        <v>140</v>
      </c>
      <c r="AU237" s="179" t="s">
        <v>83</v>
      </c>
      <c r="AY237" s="15" t="s">
        <v>137</v>
      </c>
      <c r="BE237" s="180">
        <f>IF(N237="základní",J237,0)</f>
        <v>0</v>
      </c>
      <c r="BF237" s="180">
        <f>IF(N237="snížená",J237,0)</f>
        <v>0</v>
      </c>
      <c r="BG237" s="180">
        <f>IF(N237="zákl. přenesená",J237,0)</f>
        <v>0</v>
      </c>
      <c r="BH237" s="180">
        <f>IF(N237="sníž. přenesená",J237,0)</f>
        <v>0</v>
      </c>
      <c r="BI237" s="180">
        <f>IF(N237="nulová",J237,0)</f>
        <v>0</v>
      </c>
      <c r="BJ237" s="15" t="s">
        <v>81</v>
      </c>
      <c r="BK237" s="180">
        <f>ROUND(I237*H237,2)</f>
        <v>0</v>
      </c>
      <c r="BL237" s="15" t="s">
        <v>145</v>
      </c>
      <c r="BM237" s="179" t="s">
        <v>524</v>
      </c>
    </row>
    <row r="238" s="2" customFormat="1" ht="44.25" customHeight="1">
      <c r="A238" s="34"/>
      <c r="B238" s="167"/>
      <c r="C238" s="168" t="s">
        <v>337</v>
      </c>
      <c r="D238" s="168" t="s">
        <v>140</v>
      </c>
      <c r="E238" s="169" t="s">
        <v>525</v>
      </c>
      <c r="F238" s="170" t="s">
        <v>526</v>
      </c>
      <c r="G238" s="171" t="s">
        <v>214</v>
      </c>
      <c r="H238" s="172">
        <v>5775</v>
      </c>
      <c r="I238" s="173"/>
      <c r="J238" s="174">
        <f>ROUND(I238*H238,2)</f>
        <v>0</v>
      </c>
      <c r="K238" s="170" t="s">
        <v>144</v>
      </c>
      <c r="L238" s="35"/>
      <c r="M238" s="175" t="s">
        <v>1</v>
      </c>
      <c r="N238" s="176" t="s">
        <v>38</v>
      </c>
      <c r="O238" s="73"/>
      <c r="P238" s="177">
        <f>O238*H238</f>
        <v>0</v>
      </c>
      <c r="Q238" s="177">
        <v>0</v>
      </c>
      <c r="R238" s="177">
        <f>Q238*H238</f>
        <v>0</v>
      </c>
      <c r="S238" s="177">
        <v>0</v>
      </c>
      <c r="T238" s="17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79" t="s">
        <v>145</v>
      </c>
      <c r="AT238" s="179" t="s">
        <v>140</v>
      </c>
      <c r="AU238" s="179" t="s">
        <v>83</v>
      </c>
      <c r="AY238" s="15" t="s">
        <v>137</v>
      </c>
      <c r="BE238" s="180">
        <f>IF(N238="základní",J238,0)</f>
        <v>0</v>
      </c>
      <c r="BF238" s="180">
        <f>IF(N238="snížená",J238,0)</f>
        <v>0</v>
      </c>
      <c r="BG238" s="180">
        <f>IF(N238="zákl. přenesená",J238,0)</f>
        <v>0</v>
      </c>
      <c r="BH238" s="180">
        <f>IF(N238="sníž. přenesená",J238,0)</f>
        <v>0</v>
      </c>
      <c r="BI238" s="180">
        <f>IF(N238="nulová",J238,0)</f>
        <v>0</v>
      </c>
      <c r="BJ238" s="15" t="s">
        <v>81</v>
      </c>
      <c r="BK238" s="180">
        <f>ROUND(I238*H238,2)</f>
        <v>0</v>
      </c>
      <c r="BL238" s="15" t="s">
        <v>145</v>
      </c>
      <c r="BM238" s="179" t="s">
        <v>527</v>
      </c>
    </row>
    <row r="239" s="2" customFormat="1" ht="44.25" customHeight="1">
      <c r="A239" s="34"/>
      <c r="B239" s="167"/>
      <c r="C239" s="168" t="s">
        <v>528</v>
      </c>
      <c r="D239" s="168" t="s">
        <v>140</v>
      </c>
      <c r="E239" s="169" t="s">
        <v>529</v>
      </c>
      <c r="F239" s="170" t="s">
        <v>530</v>
      </c>
      <c r="G239" s="171" t="s">
        <v>143</v>
      </c>
      <c r="H239" s="172">
        <v>10</v>
      </c>
      <c r="I239" s="173"/>
      <c r="J239" s="174">
        <f>ROUND(I239*H239,2)</f>
        <v>0</v>
      </c>
      <c r="K239" s="170" t="s">
        <v>144</v>
      </c>
      <c r="L239" s="35"/>
      <c r="M239" s="175" t="s">
        <v>1</v>
      </c>
      <c r="N239" s="176" t="s">
        <v>38</v>
      </c>
      <c r="O239" s="73"/>
      <c r="P239" s="177">
        <f>O239*H239</f>
        <v>0</v>
      </c>
      <c r="Q239" s="177">
        <v>0</v>
      </c>
      <c r="R239" s="177">
        <f>Q239*H239</f>
        <v>0</v>
      </c>
      <c r="S239" s="177">
        <v>0</v>
      </c>
      <c r="T239" s="17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79" t="s">
        <v>145</v>
      </c>
      <c r="AT239" s="179" t="s">
        <v>140</v>
      </c>
      <c r="AU239" s="179" t="s">
        <v>83</v>
      </c>
      <c r="AY239" s="15" t="s">
        <v>137</v>
      </c>
      <c r="BE239" s="180">
        <f>IF(N239="základní",J239,0)</f>
        <v>0</v>
      </c>
      <c r="BF239" s="180">
        <f>IF(N239="snížená",J239,0)</f>
        <v>0</v>
      </c>
      <c r="BG239" s="180">
        <f>IF(N239="zákl. přenesená",J239,0)</f>
        <v>0</v>
      </c>
      <c r="BH239" s="180">
        <f>IF(N239="sníž. přenesená",J239,0)</f>
        <v>0</v>
      </c>
      <c r="BI239" s="180">
        <f>IF(N239="nulová",J239,0)</f>
        <v>0</v>
      </c>
      <c r="BJ239" s="15" t="s">
        <v>81</v>
      </c>
      <c r="BK239" s="180">
        <f>ROUND(I239*H239,2)</f>
        <v>0</v>
      </c>
      <c r="BL239" s="15" t="s">
        <v>145</v>
      </c>
      <c r="BM239" s="179" t="s">
        <v>531</v>
      </c>
    </row>
    <row r="240" s="2" customFormat="1" ht="49.05" customHeight="1">
      <c r="A240" s="34"/>
      <c r="B240" s="167"/>
      <c r="C240" s="168" t="s">
        <v>340</v>
      </c>
      <c r="D240" s="168" t="s">
        <v>140</v>
      </c>
      <c r="E240" s="169" t="s">
        <v>532</v>
      </c>
      <c r="F240" s="170" t="s">
        <v>533</v>
      </c>
      <c r="G240" s="171" t="s">
        <v>143</v>
      </c>
      <c r="H240" s="172">
        <v>1</v>
      </c>
      <c r="I240" s="173"/>
      <c r="J240" s="174">
        <f>ROUND(I240*H240,2)</f>
        <v>0</v>
      </c>
      <c r="K240" s="170" t="s">
        <v>144</v>
      </c>
      <c r="L240" s="35"/>
      <c r="M240" s="175" t="s">
        <v>1</v>
      </c>
      <c r="N240" s="176" t="s">
        <v>38</v>
      </c>
      <c r="O240" s="73"/>
      <c r="P240" s="177">
        <f>O240*H240</f>
        <v>0</v>
      </c>
      <c r="Q240" s="177">
        <v>0</v>
      </c>
      <c r="R240" s="177">
        <f>Q240*H240</f>
        <v>0</v>
      </c>
      <c r="S240" s="177">
        <v>0</v>
      </c>
      <c r="T240" s="17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79" t="s">
        <v>145</v>
      </c>
      <c r="AT240" s="179" t="s">
        <v>140</v>
      </c>
      <c r="AU240" s="179" t="s">
        <v>83</v>
      </c>
      <c r="AY240" s="15" t="s">
        <v>137</v>
      </c>
      <c r="BE240" s="180">
        <f>IF(N240="základní",J240,0)</f>
        <v>0</v>
      </c>
      <c r="BF240" s="180">
        <f>IF(N240="snížená",J240,0)</f>
        <v>0</v>
      </c>
      <c r="BG240" s="180">
        <f>IF(N240="zákl. přenesená",J240,0)</f>
        <v>0</v>
      </c>
      <c r="BH240" s="180">
        <f>IF(N240="sníž. přenesená",J240,0)</f>
        <v>0</v>
      </c>
      <c r="BI240" s="180">
        <f>IF(N240="nulová",J240,0)</f>
        <v>0</v>
      </c>
      <c r="BJ240" s="15" t="s">
        <v>81</v>
      </c>
      <c r="BK240" s="180">
        <f>ROUND(I240*H240,2)</f>
        <v>0</v>
      </c>
      <c r="BL240" s="15" t="s">
        <v>145</v>
      </c>
      <c r="BM240" s="179" t="s">
        <v>534</v>
      </c>
    </row>
    <row r="241" s="2" customFormat="1" ht="55.5" customHeight="1">
      <c r="A241" s="34"/>
      <c r="B241" s="167"/>
      <c r="C241" s="168" t="s">
        <v>535</v>
      </c>
      <c r="D241" s="168" t="s">
        <v>140</v>
      </c>
      <c r="E241" s="169" t="s">
        <v>536</v>
      </c>
      <c r="F241" s="170" t="s">
        <v>537</v>
      </c>
      <c r="G241" s="171" t="s">
        <v>143</v>
      </c>
      <c r="H241" s="172">
        <v>1</v>
      </c>
      <c r="I241" s="173"/>
      <c r="J241" s="174">
        <f>ROUND(I241*H241,2)</f>
        <v>0</v>
      </c>
      <c r="K241" s="170" t="s">
        <v>144</v>
      </c>
      <c r="L241" s="35"/>
      <c r="M241" s="175" t="s">
        <v>1</v>
      </c>
      <c r="N241" s="176" t="s">
        <v>38</v>
      </c>
      <c r="O241" s="73"/>
      <c r="P241" s="177">
        <f>O241*H241</f>
        <v>0</v>
      </c>
      <c r="Q241" s="177">
        <v>0</v>
      </c>
      <c r="R241" s="177">
        <f>Q241*H241</f>
        <v>0</v>
      </c>
      <c r="S241" s="177">
        <v>0</v>
      </c>
      <c r="T241" s="17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79" t="s">
        <v>145</v>
      </c>
      <c r="AT241" s="179" t="s">
        <v>140</v>
      </c>
      <c r="AU241" s="179" t="s">
        <v>83</v>
      </c>
      <c r="AY241" s="15" t="s">
        <v>137</v>
      </c>
      <c r="BE241" s="180">
        <f>IF(N241="základní",J241,0)</f>
        <v>0</v>
      </c>
      <c r="BF241" s="180">
        <f>IF(N241="snížená",J241,0)</f>
        <v>0</v>
      </c>
      <c r="BG241" s="180">
        <f>IF(N241="zákl. přenesená",J241,0)</f>
        <v>0</v>
      </c>
      <c r="BH241" s="180">
        <f>IF(N241="sníž. přenesená",J241,0)</f>
        <v>0</v>
      </c>
      <c r="BI241" s="180">
        <f>IF(N241="nulová",J241,0)</f>
        <v>0</v>
      </c>
      <c r="BJ241" s="15" t="s">
        <v>81</v>
      </c>
      <c r="BK241" s="180">
        <f>ROUND(I241*H241,2)</f>
        <v>0</v>
      </c>
      <c r="BL241" s="15" t="s">
        <v>145</v>
      </c>
      <c r="BM241" s="179" t="s">
        <v>538</v>
      </c>
    </row>
    <row r="242" s="2" customFormat="1" ht="49.05" customHeight="1">
      <c r="A242" s="34"/>
      <c r="B242" s="167"/>
      <c r="C242" s="168" t="s">
        <v>344</v>
      </c>
      <c r="D242" s="168" t="s">
        <v>140</v>
      </c>
      <c r="E242" s="169" t="s">
        <v>539</v>
      </c>
      <c r="F242" s="170" t="s">
        <v>540</v>
      </c>
      <c r="G242" s="171" t="s">
        <v>143</v>
      </c>
      <c r="H242" s="172">
        <v>1</v>
      </c>
      <c r="I242" s="173"/>
      <c r="J242" s="174">
        <f>ROUND(I242*H242,2)</f>
        <v>0</v>
      </c>
      <c r="K242" s="170" t="s">
        <v>144</v>
      </c>
      <c r="L242" s="35"/>
      <c r="M242" s="175" t="s">
        <v>1</v>
      </c>
      <c r="N242" s="176" t="s">
        <v>38</v>
      </c>
      <c r="O242" s="73"/>
      <c r="P242" s="177">
        <f>O242*H242</f>
        <v>0</v>
      </c>
      <c r="Q242" s="177">
        <v>0</v>
      </c>
      <c r="R242" s="177">
        <f>Q242*H242</f>
        <v>0</v>
      </c>
      <c r="S242" s="177">
        <v>0</v>
      </c>
      <c r="T242" s="17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79" t="s">
        <v>145</v>
      </c>
      <c r="AT242" s="179" t="s">
        <v>140</v>
      </c>
      <c r="AU242" s="179" t="s">
        <v>83</v>
      </c>
      <c r="AY242" s="15" t="s">
        <v>137</v>
      </c>
      <c r="BE242" s="180">
        <f>IF(N242="základní",J242,0)</f>
        <v>0</v>
      </c>
      <c r="BF242" s="180">
        <f>IF(N242="snížená",J242,0)</f>
        <v>0</v>
      </c>
      <c r="BG242" s="180">
        <f>IF(N242="zákl. přenesená",J242,0)</f>
        <v>0</v>
      </c>
      <c r="BH242" s="180">
        <f>IF(N242="sníž. přenesená",J242,0)</f>
        <v>0</v>
      </c>
      <c r="BI242" s="180">
        <f>IF(N242="nulová",J242,0)</f>
        <v>0</v>
      </c>
      <c r="BJ242" s="15" t="s">
        <v>81</v>
      </c>
      <c r="BK242" s="180">
        <f>ROUND(I242*H242,2)</f>
        <v>0</v>
      </c>
      <c r="BL242" s="15" t="s">
        <v>145</v>
      </c>
      <c r="BM242" s="179" t="s">
        <v>541</v>
      </c>
    </row>
    <row r="243" s="2" customFormat="1" ht="37.8" customHeight="1">
      <c r="A243" s="34"/>
      <c r="B243" s="167"/>
      <c r="C243" s="168" t="s">
        <v>542</v>
      </c>
      <c r="D243" s="168" t="s">
        <v>140</v>
      </c>
      <c r="E243" s="169" t="s">
        <v>543</v>
      </c>
      <c r="F243" s="170" t="s">
        <v>544</v>
      </c>
      <c r="G243" s="171" t="s">
        <v>143</v>
      </c>
      <c r="H243" s="172">
        <v>1</v>
      </c>
      <c r="I243" s="173"/>
      <c r="J243" s="174">
        <f>ROUND(I243*H243,2)</f>
        <v>0</v>
      </c>
      <c r="K243" s="170" t="s">
        <v>144</v>
      </c>
      <c r="L243" s="35"/>
      <c r="M243" s="175" t="s">
        <v>1</v>
      </c>
      <c r="N243" s="176" t="s">
        <v>38</v>
      </c>
      <c r="O243" s="73"/>
      <c r="P243" s="177">
        <f>O243*H243</f>
        <v>0</v>
      </c>
      <c r="Q243" s="177">
        <v>0</v>
      </c>
      <c r="R243" s="177">
        <f>Q243*H243</f>
        <v>0</v>
      </c>
      <c r="S243" s="177">
        <v>0</v>
      </c>
      <c r="T243" s="17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79" t="s">
        <v>145</v>
      </c>
      <c r="AT243" s="179" t="s">
        <v>140</v>
      </c>
      <c r="AU243" s="179" t="s">
        <v>83</v>
      </c>
      <c r="AY243" s="15" t="s">
        <v>137</v>
      </c>
      <c r="BE243" s="180">
        <f>IF(N243="základní",J243,0)</f>
        <v>0</v>
      </c>
      <c r="BF243" s="180">
        <f>IF(N243="snížená",J243,0)</f>
        <v>0</v>
      </c>
      <c r="BG243" s="180">
        <f>IF(N243="zákl. přenesená",J243,0)</f>
        <v>0</v>
      </c>
      <c r="BH243" s="180">
        <f>IF(N243="sníž. přenesená",J243,0)</f>
        <v>0</v>
      </c>
      <c r="BI243" s="180">
        <f>IF(N243="nulová",J243,0)</f>
        <v>0</v>
      </c>
      <c r="BJ243" s="15" t="s">
        <v>81</v>
      </c>
      <c r="BK243" s="180">
        <f>ROUND(I243*H243,2)</f>
        <v>0</v>
      </c>
      <c r="BL243" s="15" t="s">
        <v>145</v>
      </c>
      <c r="BM243" s="179" t="s">
        <v>545</v>
      </c>
    </row>
    <row r="244" s="2" customFormat="1" ht="37.8" customHeight="1">
      <c r="A244" s="34"/>
      <c r="B244" s="167"/>
      <c r="C244" s="168" t="s">
        <v>347</v>
      </c>
      <c r="D244" s="168" t="s">
        <v>140</v>
      </c>
      <c r="E244" s="169" t="s">
        <v>546</v>
      </c>
      <c r="F244" s="170" t="s">
        <v>547</v>
      </c>
      <c r="G244" s="171" t="s">
        <v>143</v>
      </c>
      <c r="H244" s="172">
        <v>3</v>
      </c>
      <c r="I244" s="173"/>
      <c r="J244" s="174">
        <f>ROUND(I244*H244,2)</f>
        <v>0</v>
      </c>
      <c r="K244" s="170" t="s">
        <v>144</v>
      </c>
      <c r="L244" s="35"/>
      <c r="M244" s="175" t="s">
        <v>1</v>
      </c>
      <c r="N244" s="176" t="s">
        <v>38</v>
      </c>
      <c r="O244" s="73"/>
      <c r="P244" s="177">
        <f>O244*H244</f>
        <v>0</v>
      </c>
      <c r="Q244" s="177">
        <v>0</v>
      </c>
      <c r="R244" s="177">
        <f>Q244*H244</f>
        <v>0</v>
      </c>
      <c r="S244" s="177">
        <v>0</v>
      </c>
      <c r="T244" s="17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79" t="s">
        <v>145</v>
      </c>
      <c r="AT244" s="179" t="s">
        <v>140</v>
      </c>
      <c r="AU244" s="179" t="s">
        <v>83</v>
      </c>
      <c r="AY244" s="15" t="s">
        <v>137</v>
      </c>
      <c r="BE244" s="180">
        <f>IF(N244="základní",J244,0)</f>
        <v>0</v>
      </c>
      <c r="BF244" s="180">
        <f>IF(N244="snížená",J244,0)</f>
        <v>0</v>
      </c>
      <c r="BG244" s="180">
        <f>IF(N244="zákl. přenesená",J244,0)</f>
        <v>0</v>
      </c>
      <c r="BH244" s="180">
        <f>IF(N244="sníž. přenesená",J244,0)</f>
        <v>0</v>
      </c>
      <c r="BI244" s="180">
        <f>IF(N244="nulová",J244,0)</f>
        <v>0</v>
      </c>
      <c r="BJ244" s="15" t="s">
        <v>81</v>
      </c>
      <c r="BK244" s="180">
        <f>ROUND(I244*H244,2)</f>
        <v>0</v>
      </c>
      <c r="BL244" s="15" t="s">
        <v>145</v>
      </c>
      <c r="BM244" s="179" t="s">
        <v>548</v>
      </c>
    </row>
    <row r="245" s="2" customFormat="1" ht="44.25" customHeight="1">
      <c r="A245" s="34"/>
      <c r="B245" s="167"/>
      <c r="C245" s="168" t="s">
        <v>549</v>
      </c>
      <c r="D245" s="168" t="s">
        <v>140</v>
      </c>
      <c r="E245" s="169" t="s">
        <v>550</v>
      </c>
      <c r="F245" s="170" t="s">
        <v>551</v>
      </c>
      <c r="G245" s="171" t="s">
        <v>143</v>
      </c>
      <c r="H245" s="172">
        <v>1</v>
      </c>
      <c r="I245" s="173"/>
      <c r="J245" s="174">
        <f>ROUND(I245*H245,2)</f>
        <v>0</v>
      </c>
      <c r="K245" s="170" t="s">
        <v>144</v>
      </c>
      <c r="L245" s="35"/>
      <c r="M245" s="175" t="s">
        <v>1</v>
      </c>
      <c r="N245" s="176" t="s">
        <v>38</v>
      </c>
      <c r="O245" s="73"/>
      <c r="P245" s="177">
        <f>O245*H245</f>
        <v>0</v>
      </c>
      <c r="Q245" s="177">
        <v>0</v>
      </c>
      <c r="R245" s="177">
        <f>Q245*H245</f>
        <v>0</v>
      </c>
      <c r="S245" s="177">
        <v>0</v>
      </c>
      <c r="T245" s="17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79" t="s">
        <v>145</v>
      </c>
      <c r="AT245" s="179" t="s">
        <v>140</v>
      </c>
      <c r="AU245" s="179" t="s">
        <v>83</v>
      </c>
      <c r="AY245" s="15" t="s">
        <v>137</v>
      </c>
      <c r="BE245" s="180">
        <f>IF(N245="základní",J245,0)</f>
        <v>0</v>
      </c>
      <c r="BF245" s="180">
        <f>IF(N245="snížená",J245,0)</f>
        <v>0</v>
      </c>
      <c r="BG245" s="180">
        <f>IF(N245="zákl. přenesená",J245,0)</f>
        <v>0</v>
      </c>
      <c r="BH245" s="180">
        <f>IF(N245="sníž. přenesená",J245,0)</f>
        <v>0</v>
      </c>
      <c r="BI245" s="180">
        <f>IF(N245="nulová",J245,0)</f>
        <v>0</v>
      </c>
      <c r="BJ245" s="15" t="s">
        <v>81</v>
      </c>
      <c r="BK245" s="180">
        <f>ROUND(I245*H245,2)</f>
        <v>0</v>
      </c>
      <c r="BL245" s="15" t="s">
        <v>145</v>
      </c>
      <c r="BM245" s="179" t="s">
        <v>552</v>
      </c>
    </row>
    <row r="246" s="2" customFormat="1" ht="49.05" customHeight="1">
      <c r="A246" s="34"/>
      <c r="B246" s="167"/>
      <c r="C246" s="168" t="s">
        <v>351</v>
      </c>
      <c r="D246" s="168" t="s">
        <v>140</v>
      </c>
      <c r="E246" s="169" t="s">
        <v>553</v>
      </c>
      <c r="F246" s="170" t="s">
        <v>554</v>
      </c>
      <c r="G246" s="171" t="s">
        <v>555</v>
      </c>
      <c r="H246" s="172">
        <v>1680</v>
      </c>
      <c r="I246" s="173"/>
      <c r="J246" s="174">
        <f>ROUND(I246*H246,2)</f>
        <v>0</v>
      </c>
      <c r="K246" s="170" t="s">
        <v>144</v>
      </c>
      <c r="L246" s="35"/>
      <c r="M246" s="175" t="s">
        <v>1</v>
      </c>
      <c r="N246" s="176" t="s">
        <v>38</v>
      </c>
      <c r="O246" s="73"/>
      <c r="P246" s="177">
        <f>O246*H246</f>
        <v>0</v>
      </c>
      <c r="Q246" s="177">
        <v>0</v>
      </c>
      <c r="R246" s="177">
        <f>Q246*H246</f>
        <v>0</v>
      </c>
      <c r="S246" s="177">
        <v>0</v>
      </c>
      <c r="T246" s="17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79" t="s">
        <v>145</v>
      </c>
      <c r="AT246" s="179" t="s">
        <v>140</v>
      </c>
      <c r="AU246" s="179" t="s">
        <v>83</v>
      </c>
      <c r="AY246" s="15" t="s">
        <v>137</v>
      </c>
      <c r="BE246" s="180">
        <f>IF(N246="základní",J246,0)</f>
        <v>0</v>
      </c>
      <c r="BF246" s="180">
        <f>IF(N246="snížená",J246,0)</f>
        <v>0</v>
      </c>
      <c r="BG246" s="180">
        <f>IF(N246="zákl. přenesená",J246,0)</f>
        <v>0</v>
      </c>
      <c r="BH246" s="180">
        <f>IF(N246="sníž. přenesená",J246,0)</f>
        <v>0</v>
      </c>
      <c r="BI246" s="180">
        <f>IF(N246="nulová",J246,0)</f>
        <v>0</v>
      </c>
      <c r="BJ246" s="15" t="s">
        <v>81</v>
      </c>
      <c r="BK246" s="180">
        <f>ROUND(I246*H246,2)</f>
        <v>0</v>
      </c>
      <c r="BL246" s="15" t="s">
        <v>145</v>
      </c>
      <c r="BM246" s="179" t="s">
        <v>556</v>
      </c>
    </row>
    <row r="247" s="2" customFormat="1" ht="49.05" customHeight="1">
      <c r="A247" s="34"/>
      <c r="B247" s="167"/>
      <c r="C247" s="168" t="s">
        <v>557</v>
      </c>
      <c r="D247" s="168" t="s">
        <v>140</v>
      </c>
      <c r="E247" s="169" t="s">
        <v>174</v>
      </c>
      <c r="F247" s="170" t="s">
        <v>175</v>
      </c>
      <c r="G247" s="171" t="s">
        <v>176</v>
      </c>
      <c r="H247" s="172">
        <v>412</v>
      </c>
      <c r="I247" s="173"/>
      <c r="J247" s="174">
        <f>ROUND(I247*H247,2)</f>
        <v>0</v>
      </c>
      <c r="K247" s="170" t="s">
        <v>144</v>
      </c>
      <c r="L247" s="35"/>
      <c r="M247" s="175" t="s">
        <v>1</v>
      </c>
      <c r="N247" s="176" t="s">
        <v>38</v>
      </c>
      <c r="O247" s="73"/>
      <c r="P247" s="177">
        <f>O247*H247</f>
        <v>0</v>
      </c>
      <c r="Q247" s="177">
        <v>0</v>
      </c>
      <c r="R247" s="177">
        <f>Q247*H247</f>
        <v>0</v>
      </c>
      <c r="S247" s="177">
        <v>0</v>
      </c>
      <c r="T247" s="17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79" t="s">
        <v>145</v>
      </c>
      <c r="AT247" s="179" t="s">
        <v>140</v>
      </c>
      <c r="AU247" s="179" t="s">
        <v>83</v>
      </c>
      <c r="AY247" s="15" t="s">
        <v>137</v>
      </c>
      <c r="BE247" s="180">
        <f>IF(N247="základní",J247,0)</f>
        <v>0</v>
      </c>
      <c r="BF247" s="180">
        <f>IF(N247="snížená",J247,0)</f>
        <v>0</v>
      </c>
      <c r="BG247" s="180">
        <f>IF(N247="zákl. přenesená",J247,0)</f>
        <v>0</v>
      </c>
      <c r="BH247" s="180">
        <f>IF(N247="sníž. přenesená",J247,0)</f>
        <v>0</v>
      </c>
      <c r="BI247" s="180">
        <f>IF(N247="nulová",J247,0)</f>
        <v>0</v>
      </c>
      <c r="BJ247" s="15" t="s">
        <v>81</v>
      </c>
      <c r="BK247" s="180">
        <f>ROUND(I247*H247,2)</f>
        <v>0</v>
      </c>
      <c r="BL247" s="15" t="s">
        <v>145</v>
      </c>
      <c r="BM247" s="179" t="s">
        <v>558</v>
      </c>
    </row>
    <row r="248" s="12" customFormat="1" ht="22.8" customHeight="1">
      <c r="A248" s="12"/>
      <c r="B248" s="154"/>
      <c r="C248" s="12"/>
      <c r="D248" s="155" t="s">
        <v>72</v>
      </c>
      <c r="E248" s="165" t="s">
        <v>559</v>
      </c>
      <c r="F248" s="165" t="s">
        <v>560</v>
      </c>
      <c r="G248" s="12"/>
      <c r="H248" s="12"/>
      <c r="I248" s="157"/>
      <c r="J248" s="166">
        <f>BK248</f>
        <v>0</v>
      </c>
      <c r="K248" s="12"/>
      <c r="L248" s="154"/>
      <c r="M248" s="159"/>
      <c r="N248" s="160"/>
      <c r="O248" s="160"/>
      <c r="P248" s="161">
        <f>SUM(P249:P254)</f>
        <v>0</v>
      </c>
      <c r="Q248" s="160"/>
      <c r="R248" s="161">
        <f>SUM(R249:R254)</f>
        <v>0</v>
      </c>
      <c r="S248" s="160"/>
      <c r="T248" s="162">
        <f>SUM(T249:T254)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55" t="s">
        <v>81</v>
      </c>
      <c r="AT248" s="163" t="s">
        <v>72</v>
      </c>
      <c r="AU248" s="163" t="s">
        <v>81</v>
      </c>
      <c r="AY248" s="155" t="s">
        <v>137</v>
      </c>
      <c r="BK248" s="164">
        <f>SUM(BK249:BK254)</f>
        <v>0</v>
      </c>
    </row>
    <row r="249" s="2" customFormat="1" ht="66.75" customHeight="1">
      <c r="A249" s="34"/>
      <c r="B249" s="167"/>
      <c r="C249" s="168" t="s">
        <v>354</v>
      </c>
      <c r="D249" s="168" t="s">
        <v>140</v>
      </c>
      <c r="E249" s="169" t="s">
        <v>561</v>
      </c>
      <c r="F249" s="170" t="s">
        <v>562</v>
      </c>
      <c r="G249" s="171" t="s">
        <v>143</v>
      </c>
      <c r="H249" s="172">
        <v>1</v>
      </c>
      <c r="I249" s="173"/>
      <c r="J249" s="174">
        <f>ROUND(I249*H249,2)</f>
        <v>0</v>
      </c>
      <c r="K249" s="170" t="s">
        <v>144</v>
      </c>
      <c r="L249" s="35"/>
      <c r="M249" s="175" t="s">
        <v>1</v>
      </c>
      <c r="N249" s="176" t="s">
        <v>38</v>
      </c>
      <c r="O249" s="73"/>
      <c r="P249" s="177">
        <f>O249*H249</f>
        <v>0</v>
      </c>
      <c r="Q249" s="177">
        <v>0</v>
      </c>
      <c r="R249" s="177">
        <f>Q249*H249</f>
        <v>0</v>
      </c>
      <c r="S249" s="177">
        <v>0</v>
      </c>
      <c r="T249" s="17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79" t="s">
        <v>145</v>
      </c>
      <c r="AT249" s="179" t="s">
        <v>140</v>
      </c>
      <c r="AU249" s="179" t="s">
        <v>83</v>
      </c>
      <c r="AY249" s="15" t="s">
        <v>137</v>
      </c>
      <c r="BE249" s="180">
        <f>IF(N249="základní",J249,0)</f>
        <v>0</v>
      </c>
      <c r="BF249" s="180">
        <f>IF(N249="snížená",J249,0)</f>
        <v>0</v>
      </c>
      <c r="BG249" s="180">
        <f>IF(N249="zákl. přenesená",J249,0)</f>
        <v>0</v>
      </c>
      <c r="BH249" s="180">
        <f>IF(N249="sníž. přenesená",J249,0)</f>
        <v>0</v>
      </c>
      <c r="BI249" s="180">
        <f>IF(N249="nulová",J249,0)</f>
        <v>0</v>
      </c>
      <c r="BJ249" s="15" t="s">
        <v>81</v>
      </c>
      <c r="BK249" s="180">
        <f>ROUND(I249*H249,2)</f>
        <v>0</v>
      </c>
      <c r="BL249" s="15" t="s">
        <v>145</v>
      </c>
      <c r="BM249" s="179" t="s">
        <v>563</v>
      </c>
    </row>
    <row r="250" s="2" customFormat="1" ht="33" customHeight="1">
      <c r="A250" s="34"/>
      <c r="B250" s="167"/>
      <c r="C250" s="168" t="s">
        <v>564</v>
      </c>
      <c r="D250" s="168" t="s">
        <v>140</v>
      </c>
      <c r="E250" s="169" t="s">
        <v>565</v>
      </c>
      <c r="F250" s="170" t="s">
        <v>566</v>
      </c>
      <c r="G250" s="171" t="s">
        <v>143</v>
      </c>
      <c r="H250" s="172">
        <v>14</v>
      </c>
      <c r="I250" s="173"/>
      <c r="J250" s="174">
        <f>ROUND(I250*H250,2)</f>
        <v>0</v>
      </c>
      <c r="K250" s="170" t="s">
        <v>144</v>
      </c>
      <c r="L250" s="35"/>
      <c r="M250" s="175" t="s">
        <v>1</v>
      </c>
      <c r="N250" s="176" t="s">
        <v>38</v>
      </c>
      <c r="O250" s="73"/>
      <c r="P250" s="177">
        <f>O250*H250</f>
        <v>0</v>
      </c>
      <c r="Q250" s="177">
        <v>0</v>
      </c>
      <c r="R250" s="177">
        <f>Q250*H250</f>
        <v>0</v>
      </c>
      <c r="S250" s="177">
        <v>0</v>
      </c>
      <c r="T250" s="17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79" t="s">
        <v>145</v>
      </c>
      <c r="AT250" s="179" t="s">
        <v>140</v>
      </c>
      <c r="AU250" s="179" t="s">
        <v>83</v>
      </c>
      <c r="AY250" s="15" t="s">
        <v>137</v>
      </c>
      <c r="BE250" s="180">
        <f>IF(N250="základní",J250,0)</f>
        <v>0</v>
      </c>
      <c r="BF250" s="180">
        <f>IF(N250="snížená",J250,0)</f>
        <v>0</v>
      </c>
      <c r="BG250" s="180">
        <f>IF(N250="zákl. přenesená",J250,0)</f>
        <v>0</v>
      </c>
      <c r="BH250" s="180">
        <f>IF(N250="sníž. přenesená",J250,0)</f>
        <v>0</v>
      </c>
      <c r="BI250" s="180">
        <f>IF(N250="nulová",J250,0)</f>
        <v>0</v>
      </c>
      <c r="BJ250" s="15" t="s">
        <v>81</v>
      </c>
      <c r="BK250" s="180">
        <f>ROUND(I250*H250,2)</f>
        <v>0</v>
      </c>
      <c r="BL250" s="15" t="s">
        <v>145</v>
      </c>
      <c r="BM250" s="179" t="s">
        <v>567</v>
      </c>
    </row>
    <row r="251" s="2" customFormat="1" ht="76.35" customHeight="1">
      <c r="A251" s="34"/>
      <c r="B251" s="167"/>
      <c r="C251" s="168" t="s">
        <v>358</v>
      </c>
      <c r="D251" s="168" t="s">
        <v>140</v>
      </c>
      <c r="E251" s="169" t="s">
        <v>568</v>
      </c>
      <c r="F251" s="170" t="s">
        <v>569</v>
      </c>
      <c r="G251" s="171" t="s">
        <v>143</v>
      </c>
      <c r="H251" s="172">
        <v>1</v>
      </c>
      <c r="I251" s="173"/>
      <c r="J251" s="174">
        <f>ROUND(I251*H251,2)</f>
        <v>0</v>
      </c>
      <c r="K251" s="170" t="s">
        <v>144</v>
      </c>
      <c r="L251" s="35"/>
      <c r="M251" s="175" t="s">
        <v>1</v>
      </c>
      <c r="N251" s="176" t="s">
        <v>38</v>
      </c>
      <c r="O251" s="73"/>
      <c r="P251" s="177">
        <f>O251*H251</f>
        <v>0</v>
      </c>
      <c r="Q251" s="177">
        <v>0</v>
      </c>
      <c r="R251" s="177">
        <f>Q251*H251</f>
        <v>0</v>
      </c>
      <c r="S251" s="177">
        <v>0</v>
      </c>
      <c r="T251" s="17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79" t="s">
        <v>145</v>
      </c>
      <c r="AT251" s="179" t="s">
        <v>140</v>
      </c>
      <c r="AU251" s="179" t="s">
        <v>83</v>
      </c>
      <c r="AY251" s="15" t="s">
        <v>137</v>
      </c>
      <c r="BE251" s="180">
        <f>IF(N251="základní",J251,0)</f>
        <v>0</v>
      </c>
      <c r="BF251" s="180">
        <f>IF(N251="snížená",J251,0)</f>
        <v>0</v>
      </c>
      <c r="BG251" s="180">
        <f>IF(N251="zákl. přenesená",J251,0)</f>
        <v>0</v>
      </c>
      <c r="BH251" s="180">
        <f>IF(N251="sníž. přenesená",J251,0)</f>
        <v>0</v>
      </c>
      <c r="BI251" s="180">
        <f>IF(N251="nulová",J251,0)</f>
        <v>0</v>
      </c>
      <c r="BJ251" s="15" t="s">
        <v>81</v>
      </c>
      <c r="BK251" s="180">
        <f>ROUND(I251*H251,2)</f>
        <v>0</v>
      </c>
      <c r="BL251" s="15" t="s">
        <v>145</v>
      </c>
      <c r="BM251" s="179" t="s">
        <v>570</v>
      </c>
    </row>
    <row r="252" s="2" customFormat="1" ht="49.05" customHeight="1">
      <c r="A252" s="34"/>
      <c r="B252" s="167"/>
      <c r="C252" s="168" t="s">
        <v>571</v>
      </c>
      <c r="D252" s="168" t="s">
        <v>140</v>
      </c>
      <c r="E252" s="169" t="s">
        <v>572</v>
      </c>
      <c r="F252" s="170" t="s">
        <v>573</v>
      </c>
      <c r="G252" s="171" t="s">
        <v>143</v>
      </c>
      <c r="H252" s="172">
        <v>28</v>
      </c>
      <c r="I252" s="173"/>
      <c r="J252" s="174">
        <f>ROUND(I252*H252,2)</f>
        <v>0</v>
      </c>
      <c r="K252" s="170" t="s">
        <v>144</v>
      </c>
      <c r="L252" s="35"/>
      <c r="M252" s="175" t="s">
        <v>1</v>
      </c>
      <c r="N252" s="176" t="s">
        <v>38</v>
      </c>
      <c r="O252" s="73"/>
      <c r="P252" s="177">
        <f>O252*H252</f>
        <v>0</v>
      </c>
      <c r="Q252" s="177">
        <v>0</v>
      </c>
      <c r="R252" s="177">
        <f>Q252*H252</f>
        <v>0</v>
      </c>
      <c r="S252" s="177">
        <v>0</v>
      </c>
      <c r="T252" s="17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79" t="s">
        <v>145</v>
      </c>
      <c r="AT252" s="179" t="s">
        <v>140</v>
      </c>
      <c r="AU252" s="179" t="s">
        <v>83</v>
      </c>
      <c r="AY252" s="15" t="s">
        <v>137</v>
      </c>
      <c r="BE252" s="180">
        <f>IF(N252="základní",J252,0)</f>
        <v>0</v>
      </c>
      <c r="BF252" s="180">
        <f>IF(N252="snížená",J252,0)</f>
        <v>0</v>
      </c>
      <c r="BG252" s="180">
        <f>IF(N252="zákl. přenesená",J252,0)</f>
        <v>0</v>
      </c>
      <c r="BH252" s="180">
        <f>IF(N252="sníž. přenesená",J252,0)</f>
        <v>0</v>
      </c>
      <c r="BI252" s="180">
        <f>IF(N252="nulová",J252,0)</f>
        <v>0</v>
      </c>
      <c r="BJ252" s="15" t="s">
        <v>81</v>
      </c>
      <c r="BK252" s="180">
        <f>ROUND(I252*H252,2)</f>
        <v>0</v>
      </c>
      <c r="BL252" s="15" t="s">
        <v>145</v>
      </c>
      <c r="BM252" s="179" t="s">
        <v>574</v>
      </c>
    </row>
    <row r="253" s="2" customFormat="1" ht="66.75" customHeight="1">
      <c r="A253" s="34"/>
      <c r="B253" s="167"/>
      <c r="C253" s="168" t="s">
        <v>361</v>
      </c>
      <c r="D253" s="168" t="s">
        <v>140</v>
      </c>
      <c r="E253" s="169" t="s">
        <v>575</v>
      </c>
      <c r="F253" s="170" t="s">
        <v>576</v>
      </c>
      <c r="G253" s="171" t="s">
        <v>176</v>
      </c>
      <c r="H253" s="172">
        <v>98</v>
      </c>
      <c r="I253" s="173"/>
      <c r="J253" s="174">
        <f>ROUND(I253*H253,2)</f>
        <v>0</v>
      </c>
      <c r="K253" s="170" t="s">
        <v>144</v>
      </c>
      <c r="L253" s="35"/>
      <c r="M253" s="175" t="s">
        <v>1</v>
      </c>
      <c r="N253" s="176" t="s">
        <v>38</v>
      </c>
      <c r="O253" s="73"/>
      <c r="P253" s="177">
        <f>O253*H253</f>
        <v>0</v>
      </c>
      <c r="Q253" s="177">
        <v>0</v>
      </c>
      <c r="R253" s="177">
        <f>Q253*H253</f>
        <v>0</v>
      </c>
      <c r="S253" s="177">
        <v>0</v>
      </c>
      <c r="T253" s="17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79" t="s">
        <v>145</v>
      </c>
      <c r="AT253" s="179" t="s">
        <v>140</v>
      </c>
      <c r="AU253" s="179" t="s">
        <v>83</v>
      </c>
      <c r="AY253" s="15" t="s">
        <v>137</v>
      </c>
      <c r="BE253" s="180">
        <f>IF(N253="základní",J253,0)</f>
        <v>0</v>
      </c>
      <c r="BF253" s="180">
        <f>IF(N253="snížená",J253,0)</f>
        <v>0</v>
      </c>
      <c r="BG253" s="180">
        <f>IF(N253="zákl. přenesená",J253,0)</f>
        <v>0</v>
      </c>
      <c r="BH253" s="180">
        <f>IF(N253="sníž. přenesená",J253,0)</f>
        <v>0</v>
      </c>
      <c r="BI253" s="180">
        <f>IF(N253="nulová",J253,0)</f>
        <v>0</v>
      </c>
      <c r="BJ253" s="15" t="s">
        <v>81</v>
      </c>
      <c r="BK253" s="180">
        <f>ROUND(I253*H253,2)</f>
        <v>0</v>
      </c>
      <c r="BL253" s="15" t="s">
        <v>145</v>
      </c>
      <c r="BM253" s="179" t="s">
        <v>577</v>
      </c>
    </row>
    <row r="254" s="2" customFormat="1" ht="49.05" customHeight="1">
      <c r="A254" s="34"/>
      <c r="B254" s="167"/>
      <c r="C254" s="168" t="s">
        <v>578</v>
      </c>
      <c r="D254" s="168" t="s">
        <v>140</v>
      </c>
      <c r="E254" s="169" t="s">
        <v>579</v>
      </c>
      <c r="F254" s="170" t="s">
        <v>580</v>
      </c>
      <c r="G254" s="171" t="s">
        <v>143</v>
      </c>
      <c r="H254" s="172">
        <v>1</v>
      </c>
      <c r="I254" s="173"/>
      <c r="J254" s="174">
        <f>ROUND(I254*H254,2)</f>
        <v>0</v>
      </c>
      <c r="K254" s="170" t="s">
        <v>144</v>
      </c>
      <c r="L254" s="35"/>
      <c r="M254" s="175" t="s">
        <v>1</v>
      </c>
      <c r="N254" s="176" t="s">
        <v>38</v>
      </c>
      <c r="O254" s="73"/>
      <c r="P254" s="177">
        <f>O254*H254</f>
        <v>0</v>
      </c>
      <c r="Q254" s="177">
        <v>0</v>
      </c>
      <c r="R254" s="177">
        <f>Q254*H254</f>
        <v>0</v>
      </c>
      <c r="S254" s="177">
        <v>0</v>
      </c>
      <c r="T254" s="17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79" t="s">
        <v>145</v>
      </c>
      <c r="AT254" s="179" t="s">
        <v>140</v>
      </c>
      <c r="AU254" s="179" t="s">
        <v>83</v>
      </c>
      <c r="AY254" s="15" t="s">
        <v>137</v>
      </c>
      <c r="BE254" s="180">
        <f>IF(N254="základní",J254,0)</f>
        <v>0</v>
      </c>
      <c r="BF254" s="180">
        <f>IF(N254="snížená",J254,0)</f>
        <v>0</v>
      </c>
      <c r="BG254" s="180">
        <f>IF(N254="zákl. přenesená",J254,0)</f>
        <v>0</v>
      </c>
      <c r="BH254" s="180">
        <f>IF(N254="sníž. přenesená",J254,0)</f>
        <v>0</v>
      </c>
      <c r="BI254" s="180">
        <f>IF(N254="nulová",J254,0)</f>
        <v>0</v>
      </c>
      <c r="BJ254" s="15" t="s">
        <v>81</v>
      </c>
      <c r="BK254" s="180">
        <f>ROUND(I254*H254,2)</f>
        <v>0</v>
      </c>
      <c r="BL254" s="15" t="s">
        <v>145</v>
      </c>
      <c r="BM254" s="179" t="s">
        <v>581</v>
      </c>
    </row>
    <row r="255" s="12" customFormat="1" ht="25.92" customHeight="1">
      <c r="A255" s="12"/>
      <c r="B255" s="154"/>
      <c r="C255" s="12"/>
      <c r="D255" s="155" t="s">
        <v>72</v>
      </c>
      <c r="E255" s="156" t="s">
        <v>582</v>
      </c>
      <c r="F255" s="156" t="s">
        <v>583</v>
      </c>
      <c r="G255" s="12"/>
      <c r="H255" s="12"/>
      <c r="I255" s="157"/>
      <c r="J255" s="158">
        <f>BK255</f>
        <v>0</v>
      </c>
      <c r="K255" s="12"/>
      <c r="L255" s="154"/>
      <c r="M255" s="159"/>
      <c r="N255" s="160"/>
      <c r="O255" s="160"/>
      <c r="P255" s="161">
        <f>SUM(P256:P269)</f>
        <v>0</v>
      </c>
      <c r="Q255" s="160"/>
      <c r="R255" s="161">
        <f>SUM(R256:R269)</f>
        <v>0</v>
      </c>
      <c r="S255" s="160"/>
      <c r="T255" s="162">
        <f>SUM(T256:T269)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55" t="s">
        <v>145</v>
      </c>
      <c r="AT255" s="163" t="s">
        <v>72</v>
      </c>
      <c r="AU255" s="163" t="s">
        <v>73</v>
      </c>
      <c r="AY255" s="155" t="s">
        <v>137</v>
      </c>
      <c r="BK255" s="164">
        <f>SUM(BK256:BK269)</f>
        <v>0</v>
      </c>
    </row>
    <row r="256" s="2" customFormat="1" ht="76.35" customHeight="1">
      <c r="A256" s="34"/>
      <c r="B256" s="167"/>
      <c r="C256" s="168" t="s">
        <v>365</v>
      </c>
      <c r="D256" s="168" t="s">
        <v>140</v>
      </c>
      <c r="E256" s="169" t="s">
        <v>584</v>
      </c>
      <c r="F256" s="170" t="s">
        <v>585</v>
      </c>
      <c r="G256" s="171" t="s">
        <v>214</v>
      </c>
      <c r="H256" s="172">
        <v>14</v>
      </c>
      <c r="I256" s="173"/>
      <c r="J256" s="174">
        <f>ROUND(I256*H256,2)</f>
        <v>0</v>
      </c>
      <c r="K256" s="170" t="s">
        <v>144</v>
      </c>
      <c r="L256" s="35"/>
      <c r="M256" s="175" t="s">
        <v>1</v>
      </c>
      <c r="N256" s="176" t="s">
        <v>38</v>
      </c>
      <c r="O256" s="73"/>
      <c r="P256" s="177">
        <f>O256*H256</f>
        <v>0</v>
      </c>
      <c r="Q256" s="177">
        <v>0</v>
      </c>
      <c r="R256" s="177">
        <f>Q256*H256</f>
        <v>0</v>
      </c>
      <c r="S256" s="177">
        <v>0</v>
      </c>
      <c r="T256" s="17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79" t="s">
        <v>586</v>
      </c>
      <c r="AT256" s="179" t="s">
        <v>140</v>
      </c>
      <c r="AU256" s="179" t="s">
        <v>81</v>
      </c>
      <c r="AY256" s="15" t="s">
        <v>137</v>
      </c>
      <c r="BE256" s="180">
        <f>IF(N256="základní",J256,0)</f>
        <v>0</v>
      </c>
      <c r="BF256" s="180">
        <f>IF(N256="snížená",J256,0)</f>
        <v>0</v>
      </c>
      <c r="BG256" s="180">
        <f>IF(N256="zákl. přenesená",J256,0)</f>
        <v>0</v>
      </c>
      <c r="BH256" s="180">
        <f>IF(N256="sníž. přenesená",J256,0)</f>
        <v>0</v>
      </c>
      <c r="BI256" s="180">
        <f>IF(N256="nulová",J256,0)</f>
        <v>0</v>
      </c>
      <c r="BJ256" s="15" t="s">
        <v>81</v>
      </c>
      <c r="BK256" s="180">
        <f>ROUND(I256*H256,2)</f>
        <v>0</v>
      </c>
      <c r="BL256" s="15" t="s">
        <v>586</v>
      </c>
      <c r="BM256" s="179" t="s">
        <v>587</v>
      </c>
    </row>
    <row r="257" s="2" customFormat="1" ht="66.75" customHeight="1">
      <c r="A257" s="34"/>
      <c r="B257" s="167"/>
      <c r="C257" s="168" t="s">
        <v>588</v>
      </c>
      <c r="D257" s="168" t="s">
        <v>140</v>
      </c>
      <c r="E257" s="169" t="s">
        <v>589</v>
      </c>
      <c r="F257" s="170" t="s">
        <v>590</v>
      </c>
      <c r="G257" s="171" t="s">
        <v>591</v>
      </c>
      <c r="H257" s="172">
        <v>1076.7000000000001</v>
      </c>
      <c r="I257" s="173"/>
      <c r="J257" s="174">
        <f>ROUND(I257*H257,2)</f>
        <v>0</v>
      </c>
      <c r="K257" s="170" t="s">
        <v>144</v>
      </c>
      <c r="L257" s="35"/>
      <c r="M257" s="175" t="s">
        <v>1</v>
      </c>
      <c r="N257" s="176" t="s">
        <v>38</v>
      </c>
      <c r="O257" s="73"/>
      <c r="P257" s="177">
        <f>O257*H257</f>
        <v>0</v>
      </c>
      <c r="Q257" s="177">
        <v>0</v>
      </c>
      <c r="R257" s="177">
        <f>Q257*H257</f>
        <v>0</v>
      </c>
      <c r="S257" s="177">
        <v>0</v>
      </c>
      <c r="T257" s="17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79" t="s">
        <v>586</v>
      </c>
      <c r="AT257" s="179" t="s">
        <v>140</v>
      </c>
      <c r="AU257" s="179" t="s">
        <v>81</v>
      </c>
      <c r="AY257" s="15" t="s">
        <v>137</v>
      </c>
      <c r="BE257" s="180">
        <f>IF(N257="základní",J257,0)</f>
        <v>0</v>
      </c>
      <c r="BF257" s="180">
        <f>IF(N257="snížená",J257,0)</f>
        <v>0</v>
      </c>
      <c r="BG257" s="180">
        <f>IF(N257="zákl. přenesená",J257,0)</f>
        <v>0</v>
      </c>
      <c r="BH257" s="180">
        <f>IF(N257="sníž. přenesená",J257,0)</f>
        <v>0</v>
      </c>
      <c r="BI257" s="180">
        <f>IF(N257="nulová",J257,0)</f>
        <v>0</v>
      </c>
      <c r="BJ257" s="15" t="s">
        <v>81</v>
      </c>
      <c r="BK257" s="180">
        <f>ROUND(I257*H257,2)</f>
        <v>0</v>
      </c>
      <c r="BL257" s="15" t="s">
        <v>586</v>
      </c>
      <c r="BM257" s="179" t="s">
        <v>592</v>
      </c>
    </row>
    <row r="258" s="2" customFormat="1" ht="66.75" customHeight="1">
      <c r="A258" s="34"/>
      <c r="B258" s="167"/>
      <c r="C258" s="168" t="s">
        <v>368</v>
      </c>
      <c r="D258" s="168" t="s">
        <v>140</v>
      </c>
      <c r="E258" s="169" t="s">
        <v>593</v>
      </c>
      <c r="F258" s="170" t="s">
        <v>594</v>
      </c>
      <c r="G258" s="171" t="s">
        <v>591</v>
      </c>
      <c r="H258" s="172">
        <v>1076.7000000000001</v>
      </c>
      <c r="I258" s="173"/>
      <c r="J258" s="174">
        <f>ROUND(I258*H258,2)</f>
        <v>0</v>
      </c>
      <c r="K258" s="170" t="s">
        <v>144</v>
      </c>
      <c r="L258" s="35"/>
      <c r="M258" s="175" t="s">
        <v>1</v>
      </c>
      <c r="N258" s="176" t="s">
        <v>38</v>
      </c>
      <c r="O258" s="73"/>
      <c r="P258" s="177">
        <f>O258*H258</f>
        <v>0</v>
      </c>
      <c r="Q258" s="177">
        <v>0</v>
      </c>
      <c r="R258" s="177">
        <f>Q258*H258</f>
        <v>0</v>
      </c>
      <c r="S258" s="177">
        <v>0</v>
      </c>
      <c r="T258" s="17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79" t="s">
        <v>586</v>
      </c>
      <c r="AT258" s="179" t="s">
        <v>140</v>
      </c>
      <c r="AU258" s="179" t="s">
        <v>81</v>
      </c>
      <c r="AY258" s="15" t="s">
        <v>137</v>
      </c>
      <c r="BE258" s="180">
        <f>IF(N258="základní",J258,0)</f>
        <v>0</v>
      </c>
      <c r="BF258" s="180">
        <f>IF(N258="snížená",J258,0)</f>
        <v>0</v>
      </c>
      <c r="BG258" s="180">
        <f>IF(N258="zákl. přenesená",J258,0)</f>
        <v>0</v>
      </c>
      <c r="BH258" s="180">
        <f>IF(N258="sníž. přenesená",J258,0)</f>
        <v>0</v>
      </c>
      <c r="BI258" s="180">
        <f>IF(N258="nulová",J258,0)</f>
        <v>0</v>
      </c>
      <c r="BJ258" s="15" t="s">
        <v>81</v>
      </c>
      <c r="BK258" s="180">
        <f>ROUND(I258*H258,2)</f>
        <v>0</v>
      </c>
      <c r="BL258" s="15" t="s">
        <v>586</v>
      </c>
      <c r="BM258" s="179" t="s">
        <v>595</v>
      </c>
    </row>
    <row r="259" s="2" customFormat="1" ht="66.75" customHeight="1">
      <c r="A259" s="34"/>
      <c r="B259" s="167"/>
      <c r="C259" s="168" t="s">
        <v>596</v>
      </c>
      <c r="D259" s="168" t="s">
        <v>140</v>
      </c>
      <c r="E259" s="169" t="s">
        <v>597</v>
      </c>
      <c r="F259" s="170" t="s">
        <v>598</v>
      </c>
      <c r="G259" s="171" t="s">
        <v>591</v>
      </c>
      <c r="H259" s="172">
        <v>393.75</v>
      </c>
      <c r="I259" s="173"/>
      <c r="J259" s="174">
        <f>ROUND(I259*H259,2)</f>
        <v>0</v>
      </c>
      <c r="K259" s="170" t="s">
        <v>144</v>
      </c>
      <c r="L259" s="35"/>
      <c r="M259" s="175" t="s">
        <v>1</v>
      </c>
      <c r="N259" s="176" t="s">
        <v>38</v>
      </c>
      <c r="O259" s="73"/>
      <c r="P259" s="177">
        <f>O259*H259</f>
        <v>0</v>
      </c>
      <c r="Q259" s="177">
        <v>0</v>
      </c>
      <c r="R259" s="177">
        <f>Q259*H259</f>
        <v>0</v>
      </c>
      <c r="S259" s="177">
        <v>0</v>
      </c>
      <c r="T259" s="17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79" t="s">
        <v>586</v>
      </c>
      <c r="AT259" s="179" t="s">
        <v>140</v>
      </c>
      <c r="AU259" s="179" t="s">
        <v>81</v>
      </c>
      <c r="AY259" s="15" t="s">
        <v>137</v>
      </c>
      <c r="BE259" s="180">
        <f>IF(N259="základní",J259,0)</f>
        <v>0</v>
      </c>
      <c r="BF259" s="180">
        <f>IF(N259="snížená",J259,0)</f>
        <v>0</v>
      </c>
      <c r="BG259" s="180">
        <f>IF(N259="zákl. přenesená",J259,0)</f>
        <v>0</v>
      </c>
      <c r="BH259" s="180">
        <f>IF(N259="sníž. přenesená",J259,0)</f>
        <v>0</v>
      </c>
      <c r="BI259" s="180">
        <f>IF(N259="nulová",J259,0)</f>
        <v>0</v>
      </c>
      <c r="BJ259" s="15" t="s">
        <v>81</v>
      </c>
      <c r="BK259" s="180">
        <f>ROUND(I259*H259,2)</f>
        <v>0</v>
      </c>
      <c r="BL259" s="15" t="s">
        <v>586</v>
      </c>
      <c r="BM259" s="179" t="s">
        <v>599</v>
      </c>
    </row>
    <row r="260" s="2" customFormat="1" ht="66.75" customHeight="1">
      <c r="A260" s="34"/>
      <c r="B260" s="167"/>
      <c r="C260" s="168" t="s">
        <v>370</v>
      </c>
      <c r="D260" s="168" t="s">
        <v>140</v>
      </c>
      <c r="E260" s="169" t="s">
        <v>600</v>
      </c>
      <c r="F260" s="170" t="s">
        <v>601</v>
      </c>
      <c r="G260" s="171" t="s">
        <v>591</v>
      </c>
      <c r="H260" s="172">
        <v>393.75</v>
      </c>
      <c r="I260" s="173"/>
      <c r="J260" s="174">
        <f>ROUND(I260*H260,2)</f>
        <v>0</v>
      </c>
      <c r="K260" s="170" t="s">
        <v>144</v>
      </c>
      <c r="L260" s="35"/>
      <c r="M260" s="175" t="s">
        <v>1</v>
      </c>
      <c r="N260" s="176" t="s">
        <v>38</v>
      </c>
      <c r="O260" s="73"/>
      <c r="P260" s="177">
        <f>O260*H260</f>
        <v>0</v>
      </c>
      <c r="Q260" s="177">
        <v>0</v>
      </c>
      <c r="R260" s="177">
        <f>Q260*H260</f>
        <v>0</v>
      </c>
      <c r="S260" s="177">
        <v>0</v>
      </c>
      <c r="T260" s="17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79" t="s">
        <v>586</v>
      </c>
      <c r="AT260" s="179" t="s">
        <v>140</v>
      </c>
      <c r="AU260" s="179" t="s">
        <v>81</v>
      </c>
      <c r="AY260" s="15" t="s">
        <v>137</v>
      </c>
      <c r="BE260" s="180">
        <f>IF(N260="základní",J260,0)</f>
        <v>0</v>
      </c>
      <c r="BF260" s="180">
        <f>IF(N260="snížená",J260,0)</f>
        <v>0</v>
      </c>
      <c r="BG260" s="180">
        <f>IF(N260="zákl. přenesená",J260,0)</f>
        <v>0</v>
      </c>
      <c r="BH260" s="180">
        <f>IF(N260="sníž. přenesená",J260,0)</f>
        <v>0</v>
      </c>
      <c r="BI260" s="180">
        <f>IF(N260="nulová",J260,0)</f>
        <v>0</v>
      </c>
      <c r="BJ260" s="15" t="s">
        <v>81</v>
      </c>
      <c r="BK260" s="180">
        <f>ROUND(I260*H260,2)</f>
        <v>0</v>
      </c>
      <c r="BL260" s="15" t="s">
        <v>586</v>
      </c>
      <c r="BM260" s="179" t="s">
        <v>602</v>
      </c>
    </row>
    <row r="261" s="2" customFormat="1" ht="55.5" customHeight="1">
      <c r="A261" s="34"/>
      <c r="B261" s="167"/>
      <c r="C261" s="168" t="s">
        <v>603</v>
      </c>
      <c r="D261" s="168" t="s">
        <v>140</v>
      </c>
      <c r="E261" s="169" t="s">
        <v>604</v>
      </c>
      <c r="F261" s="170" t="s">
        <v>605</v>
      </c>
      <c r="G261" s="171" t="s">
        <v>606</v>
      </c>
      <c r="H261" s="172">
        <v>2600</v>
      </c>
      <c r="I261" s="173"/>
      <c r="J261" s="174">
        <f>ROUND(I261*H261,2)</f>
        <v>0</v>
      </c>
      <c r="K261" s="170" t="s">
        <v>144</v>
      </c>
      <c r="L261" s="35"/>
      <c r="M261" s="175" t="s">
        <v>1</v>
      </c>
      <c r="N261" s="176" t="s">
        <v>38</v>
      </c>
      <c r="O261" s="73"/>
      <c r="P261" s="177">
        <f>O261*H261</f>
        <v>0</v>
      </c>
      <c r="Q261" s="177">
        <v>0</v>
      </c>
      <c r="R261" s="177">
        <f>Q261*H261</f>
        <v>0</v>
      </c>
      <c r="S261" s="177">
        <v>0</v>
      </c>
      <c r="T261" s="17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79" t="s">
        <v>586</v>
      </c>
      <c r="AT261" s="179" t="s">
        <v>140</v>
      </c>
      <c r="AU261" s="179" t="s">
        <v>81</v>
      </c>
      <c r="AY261" s="15" t="s">
        <v>137</v>
      </c>
      <c r="BE261" s="180">
        <f>IF(N261="základní",J261,0)</f>
        <v>0</v>
      </c>
      <c r="BF261" s="180">
        <f>IF(N261="snížená",J261,0)</f>
        <v>0</v>
      </c>
      <c r="BG261" s="180">
        <f>IF(N261="zákl. přenesená",J261,0)</f>
        <v>0</v>
      </c>
      <c r="BH261" s="180">
        <f>IF(N261="sníž. přenesená",J261,0)</f>
        <v>0</v>
      </c>
      <c r="BI261" s="180">
        <f>IF(N261="nulová",J261,0)</f>
        <v>0</v>
      </c>
      <c r="BJ261" s="15" t="s">
        <v>81</v>
      </c>
      <c r="BK261" s="180">
        <f>ROUND(I261*H261,2)</f>
        <v>0</v>
      </c>
      <c r="BL261" s="15" t="s">
        <v>586</v>
      </c>
      <c r="BM261" s="179" t="s">
        <v>607</v>
      </c>
    </row>
    <row r="262" s="2" customFormat="1" ht="55.5" customHeight="1">
      <c r="A262" s="34"/>
      <c r="B262" s="167"/>
      <c r="C262" s="168" t="s">
        <v>382</v>
      </c>
      <c r="D262" s="168" t="s">
        <v>140</v>
      </c>
      <c r="E262" s="169" t="s">
        <v>608</v>
      </c>
      <c r="F262" s="170" t="s">
        <v>609</v>
      </c>
      <c r="G262" s="171" t="s">
        <v>606</v>
      </c>
      <c r="H262" s="172">
        <v>3600</v>
      </c>
      <c r="I262" s="173"/>
      <c r="J262" s="174">
        <f>ROUND(I262*H262,2)</f>
        <v>0</v>
      </c>
      <c r="K262" s="170" t="s">
        <v>144</v>
      </c>
      <c r="L262" s="35"/>
      <c r="M262" s="175" t="s">
        <v>1</v>
      </c>
      <c r="N262" s="176" t="s">
        <v>38</v>
      </c>
      <c r="O262" s="73"/>
      <c r="P262" s="177">
        <f>O262*H262</f>
        <v>0</v>
      </c>
      <c r="Q262" s="177">
        <v>0</v>
      </c>
      <c r="R262" s="177">
        <f>Q262*H262</f>
        <v>0</v>
      </c>
      <c r="S262" s="177">
        <v>0</v>
      </c>
      <c r="T262" s="17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79" t="s">
        <v>586</v>
      </c>
      <c r="AT262" s="179" t="s">
        <v>140</v>
      </c>
      <c r="AU262" s="179" t="s">
        <v>81</v>
      </c>
      <c r="AY262" s="15" t="s">
        <v>137</v>
      </c>
      <c r="BE262" s="180">
        <f>IF(N262="základní",J262,0)</f>
        <v>0</v>
      </c>
      <c r="BF262" s="180">
        <f>IF(N262="snížená",J262,0)</f>
        <v>0</v>
      </c>
      <c r="BG262" s="180">
        <f>IF(N262="zákl. přenesená",J262,0)</f>
        <v>0</v>
      </c>
      <c r="BH262" s="180">
        <f>IF(N262="sníž. přenesená",J262,0)</f>
        <v>0</v>
      </c>
      <c r="BI262" s="180">
        <f>IF(N262="nulová",J262,0)</f>
        <v>0</v>
      </c>
      <c r="BJ262" s="15" t="s">
        <v>81</v>
      </c>
      <c r="BK262" s="180">
        <f>ROUND(I262*H262,2)</f>
        <v>0</v>
      </c>
      <c r="BL262" s="15" t="s">
        <v>586</v>
      </c>
      <c r="BM262" s="179" t="s">
        <v>610</v>
      </c>
    </row>
    <row r="263" s="2" customFormat="1" ht="49.05" customHeight="1">
      <c r="A263" s="34"/>
      <c r="B263" s="167"/>
      <c r="C263" s="168" t="s">
        <v>611</v>
      </c>
      <c r="D263" s="168" t="s">
        <v>140</v>
      </c>
      <c r="E263" s="169" t="s">
        <v>612</v>
      </c>
      <c r="F263" s="170" t="s">
        <v>613</v>
      </c>
      <c r="G263" s="171" t="s">
        <v>606</v>
      </c>
      <c r="H263" s="172">
        <v>3600</v>
      </c>
      <c r="I263" s="173"/>
      <c r="J263" s="174">
        <f>ROUND(I263*H263,2)</f>
        <v>0</v>
      </c>
      <c r="K263" s="170" t="s">
        <v>144</v>
      </c>
      <c r="L263" s="35"/>
      <c r="M263" s="175" t="s">
        <v>1</v>
      </c>
      <c r="N263" s="176" t="s">
        <v>38</v>
      </c>
      <c r="O263" s="73"/>
      <c r="P263" s="177">
        <f>O263*H263</f>
        <v>0</v>
      </c>
      <c r="Q263" s="177">
        <v>0</v>
      </c>
      <c r="R263" s="177">
        <f>Q263*H263</f>
        <v>0</v>
      </c>
      <c r="S263" s="177">
        <v>0</v>
      </c>
      <c r="T263" s="17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79" t="s">
        <v>586</v>
      </c>
      <c r="AT263" s="179" t="s">
        <v>140</v>
      </c>
      <c r="AU263" s="179" t="s">
        <v>81</v>
      </c>
      <c r="AY263" s="15" t="s">
        <v>137</v>
      </c>
      <c r="BE263" s="180">
        <f>IF(N263="základní",J263,0)</f>
        <v>0</v>
      </c>
      <c r="BF263" s="180">
        <f>IF(N263="snížená",J263,0)</f>
        <v>0</v>
      </c>
      <c r="BG263" s="180">
        <f>IF(N263="zákl. přenesená",J263,0)</f>
        <v>0</v>
      </c>
      <c r="BH263" s="180">
        <f>IF(N263="sníž. přenesená",J263,0)</f>
        <v>0</v>
      </c>
      <c r="BI263" s="180">
        <f>IF(N263="nulová",J263,0)</f>
        <v>0</v>
      </c>
      <c r="BJ263" s="15" t="s">
        <v>81</v>
      </c>
      <c r="BK263" s="180">
        <f>ROUND(I263*H263,2)</f>
        <v>0</v>
      </c>
      <c r="BL263" s="15" t="s">
        <v>586</v>
      </c>
      <c r="BM263" s="179" t="s">
        <v>614</v>
      </c>
    </row>
    <row r="264" s="2" customFormat="1" ht="76.35" customHeight="1">
      <c r="A264" s="34"/>
      <c r="B264" s="167"/>
      <c r="C264" s="168" t="s">
        <v>615</v>
      </c>
      <c r="D264" s="168" t="s">
        <v>140</v>
      </c>
      <c r="E264" s="169" t="s">
        <v>616</v>
      </c>
      <c r="F264" s="170" t="s">
        <v>617</v>
      </c>
      <c r="G264" s="171" t="s">
        <v>591</v>
      </c>
      <c r="H264" s="172">
        <v>1076.7000000000001</v>
      </c>
      <c r="I264" s="173"/>
      <c r="J264" s="174">
        <f>ROUND(I264*H264,2)</f>
        <v>0</v>
      </c>
      <c r="K264" s="170" t="s">
        <v>144</v>
      </c>
      <c r="L264" s="35"/>
      <c r="M264" s="175" t="s">
        <v>1</v>
      </c>
      <c r="N264" s="176" t="s">
        <v>38</v>
      </c>
      <c r="O264" s="73"/>
      <c r="P264" s="177">
        <f>O264*H264</f>
        <v>0</v>
      </c>
      <c r="Q264" s="177">
        <v>0</v>
      </c>
      <c r="R264" s="177">
        <f>Q264*H264</f>
        <v>0</v>
      </c>
      <c r="S264" s="177">
        <v>0</v>
      </c>
      <c r="T264" s="17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79" t="s">
        <v>586</v>
      </c>
      <c r="AT264" s="179" t="s">
        <v>140</v>
      </c>
      <c r="AU264" s="179" t="s">
        <v>81</v>
      </c>
      <c r="AY264" s="15" t="s">
        <v>137</v>
      </c>
      <c r="BE264" s="180">
        <f>IF(N264="základní",J264,0)</f>
        <v>0</v>
      </c>
      <c r="BF264" s="180">
        <f>IF(N264="snížená",J264,0)</f>
        <v>0</v>
      </c>
      <c r="BG264" s="180">
        <f>IF(N264="zákl. přenesená",J264,0)</f>
        <v>0</v>
      </c>
      <c r="BH264" s="180">
        <f>IF(N264="sníž. přenesená",J264,0)</f>
        <v>0</v>
      </c>
      <c r="BI264" s="180">
        <f>IF(N264="nulová",J264,0)</f>
        <v>0</v>
      </c>
      <c r="BJ264" s="15" t="s">
        <v>81</v>
      </c>
      <c r="BK264" s="180">
        <f>ROUND(I264*H264,2)</f>
        <v>0</v>
      </c>
      <c r="BL264" s="15" t="s">
        <v>586</v>
      </c>
      <c r="BM264" s="179" t="s">
        <v>618</v>
      </c>
    </row>
    <row r="265" s="2" customFormat="1" ht="76.35" customHeight="1">
      <c r="A265" s="34"/>
      <c r="B265" s="167"/>
      <c r="C265" s="168" t="s">
        <v>371</v>
      </c>
      <c r="D265" s="168" t="s">
        <v>140</v>
      </c>
      <c r="E265" s="169" t="s">
        <v>619</v>
      </c>
      <c r="F265" s="170" t="s">
        <v>620</v>
      </c>
      <c r="G265" s="171" t="s">
        <v>591</v>
      </c>
      <c r="H265" s="172">
        <v>393.75</v>
      </c>
      <c r="I265" s="173"/>
      <c r="J265" s="174">
        <f>ROUND(I265*H265,2)</f>
        <v>0</v>
      </c>
      <c r="K265" s="170" t="s">
        <v>144</v>
      </c>
      <c r="L265" s="35"/>
      <c r="M265" s="175" t="s">
        <v>1</v>
      </c>
      <c r="N265" s="176" t="s">
        <v>38</v>
      </c>
      <c r="O265" s="73"/>
      <c r="P265" s="177">
        <f>O265*H265</f>
        <v>0</v>
      </c>
      <c r="Q265" s="177">
        <v>0</v>
      </c>
      <c r="R265" s="177">
        <f>Q265*H265</f>
        <v>0</v>
      </c>
      <c r="S265" s="177">
        <v>0</v>
      </c>
      <c r="T265" s="17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79" t="s">
        <v>586</v>
      </c>
      <c r="AT265" s="179" t="s">
        <v>140</v>
      </c>
      <c r="AU265" s="179" t="s">
        <v>81</v>
      </c>
      <c r="AY265" s="15" t="s">
        <v>137</v>
      </c>
      <c r="BE265" s="180">
        <f>IF(N265="základní",J265,0)</f>
        <v>0</v>
      </c>
      <c r="BF265" s="180">
        <f>IF(N265="snížená",J265,0)</f>
        <v>0</v>
      </c>
      <c r="BG265" s="180">
        <f>IF(N265="zákl. přenesená",J265,0)</f>
        <v>0</v>
      </c>
      <c r="BH265" s="180">
        <f>IF(N265="sníž. přenesená",J265,0)</f>
        <v>0</v>
      </c>
      <c r="BI265" s="180">
        <f>IF(N265="nulová",J265,0)</f>
        <v>0</v>
      </c>
      <c r="BJ265" s="15" t="s">
        <v>81</v>
      </c>
      <c r="BK265" s="180">
        <f>ROUND(I265*H265,2)</f>
        <v>0</v>
      </c>
      <c r="BL265" s="15" t="s">
        <v>586</v>
      </c>
      <c r="BM265" s="179" t="s">
        <v>621</v>
      </c>
    </row>
    <row r="266" s="2" customFormat="1" ht="37.8" customHeight="1">
      <c r="A266" s="34"/>
      <c r="B266" s="167"/>
      <c r="C266" s="168" t="s">
        <v>622</v>
      </c>
      <c r="D266" s="168" t="s">
        <v>140</v>
      </c>
      <c r="E266" s="169" t="s">
        <v>623</v>
      </c>
      <c r="F266" s="170" t="s">
        <v>624</v>
      </c>
      <c r="G266" s="171" t="s">
        <v>591</v>
      </c>
      <c r="H266" s="172">
        <v>1076.7000000000001</v>
      </c>
      <c r="I266" s="173"/>
      <c r="J266" s="174">
        <f>ROUND(I266*H266,2)</f>
        <v>0</v>
      </c>
      <c r="K266" s="170" t="s">
        <v>144</v>
      </c>
      <c r="L266" s="35"/>
      <c r="M266" s="175" t="s">
        <v>1</v>
      </c>
      <c r="N266" s="176" t="s">
        <v>38</v>
      </c>
      <c r="O266" s="73"/>
      <c r="P266" s="177">
        <f>O266*H266</f>
        <v>0</v>
      </c>
      <c r="Q266" s="177">
        <v>0</v>
      </c>
      <c r="R266" s="177">
        <f>Q266*H266</f>
        <v>0</v>
      </c>
      <c r="S266" s="177">
        <v>0</v>
      </c>
      <c r="T266" s="17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79" t="s">
        <v>586</v>
      </c>
      <c r="AT266" s="179" t="s">
        <v>140</v>
      </c>
      <c r="AU266" s="179" t="s">
        <v>81</v>
      </c>
      <c r="AY266" s="15" t="s">
        <v>137</v>
      </c>
      <c r="BE266" s="180">
        <f>IF(N266="základní",J266,0)</f>
        <v>0</v>
      </c>
      <c r="BF266" s="180">
        <f>IF(N266="snížená",J266,0)</f>
        <v>0</v>
      </c>
      <c r="BG266" s="180">
        <f>IF(N266="zákl. přenesená",J266,0)</f>
        <v>0</v>
      </c>
      <c r="BH266" s="180">
        <f>IF(N266="sníž. přenesená",J266,0)</f>
        <v>0</v>
      </c>
      <c r="BI266" s="180">
        <f>IF(N266="nulová",J266,0)</f>
        <v>0</v>
      </c>
      <c r="BJ266" s="15" t="s">
        <v>81</v>
      </c>
      <c r="BK266" s="180">
        <f>ROUND(I266*H266,2)</f>
        <v>0</v>
      </c>
      <c r="BL266" s="15" t="s">
        <v>586</v>
      </c>
      <c r="BM266" s="179" t="s">
        <v>625</v>
      </c>
    </row>
    <row r="267" s="2" customFormat="1" ht="44.25" customHeight="1">
      <c r="A267" s="34"/>
      <c r="B267" s="167"/>
      <c r="C267" s="168" t="s">
        <v>375</v>
      </c>
      <c r="D267" s="168" t="s">
        <v>140</v>
      </c>
      <c r="E267" s="169" t="s">
        <v>626</v>
      </c>
      <c r="F267" s="170" t="s">
        <v>627</v>
      </c>
      <c r="G267" s="171" t="s">
        <v>591</v>
      </c>
      <c r="H267" s="172">
        <v>393.75</v>
      </c>
      <c r="I267" s="173"/>
      <c r="J267" s="174">
        <f>ROUND(I267*H267,2)</f>
        <v>0</v>
      </c>
      <c r="K267" s="170" t="s">
        <v>144</v>
      </c>
      <c r="L267" s="35"/>
      <c r="M267" s="175" t="s">
        <v>1</v>
      </c>
      <c r="N267" s="176" t="s">
        <v>38</v>
      </c>
      <c r="O267" s="73"/>
      <c r="P267" s="177">
        <f>O267*H267</f>
        <v>0</v>
      </c>
      <c r="Q267" s="177">
        <v>0</v>
      </c>
      <c r="R267" s="177">
        <f>Q267*H267</f>
        <v>0</v>
      </c>
      <c r="S267" s="177">
        <v>0</v>
      </c>
      <c r="T267" s="17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79" t="s">
        <v>586</v>
      </c>
      <c r="AT267" s="179" t="s">
        <v>140</v>
      </c>
      <c r="AU267" s="179" t="s">
        <v>81</v>
      </c>
      <c r="AY267" s="15" t="s">
        <v>137</v>
      </c>
      <c r="BE267" s="180">
        <f>IF(N267="základní",J267,0)</f>
        <v>0</v>
      </c>
      <c r="BF267" s="180">
        <f>IF(N267="snížená",J267,0)</f>
        <v>0</v>
      </c>
      <c r="BG267" s="180">
        <f>IF(N267="zákl. přenesená",J267,0)</f>
        <v>0</v>
      </c>
      <c r="BH267" s="180">
        <f>IF(N267="sníž. přenesená",J267,0)</f>
        <v>0</v>
      </c>
      <c r="BI267" s="180">
        <f>IF(N267="nulová",J267,0)</f>
        <v>0</v>
      </c>
      <c r="BJ267" s="15" t="s">
        <v>81</v>
      </c>
      <c r="BK267" s="180">
        <f>ROUND(I267*H267,2)</f>
        <v>0</v>
      </c>
      <c r="BL267" s="15" t="s">
        <v>586</v>
      </c>
      <c r="BM267" s="179" t="s">
        <v>628</v>
      </c>
    </row>
    <row r="268" s="2" customFormat="1" ht="66.75" customHeight="1">
      <c r="A268" s="34"/>
      <c r="B268" s="167"/>
      <c r="C268" s="168" t="s">
        <v>629</v>
      </c>
      <c r="D268" s="168" t="s">
        <v>140</v>
      </c>
      <c r="E268" s="169" t="s">
        <v>630</v>
      </c>
      <c r="F268" s="170" t="s">
        <v>631</v>
      </c>
      <c r="G268" s="171" t="s">
        <v>591</v>
      </c>
      <c r="H268" s="172">
        <v>1076.7000000000001</v>
      </c>
      <c r="I268" s="173"/>
      <c r="J268" s="174">
        <f>ROUND(I268*H268,2)</f>
        <v>0</v>
      </c>
      <c r="K268" s="170" t="s">
        <v>144</v>
      </c>
      <c r="L268" s="35"/>
      <c r="M268" s="175" t="s">
        <v>1</v>
      </c>
      <c r="N268" s="176" t="s">
        <v>38</v>
      </c>
      <c r="O268" s="73"/>
      <c r="P268" s="177">
        <f>O268*H268</f>
        <v>0</v>
      </c>
      <c r="Q268" s="177">
        <v>0</v>
      </c>
      <c r="R268" s="177">
        <f>Q268*H268</f>
        <v>0</v>
      </c>
      <c r="S268" s="177">
        <v>0</v>
      </c>
      <c r="T268" s="17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79" t="s">
        <v>586</v>
      </c>
      <c r="AT268" s="179" t="s">
        <v>140</v>
      </c>
      <c r="AU268" s="179" t="s">
        <v>81</v>
      </c>
      <c r="AY268" s="15" t="s">
        <v>137</v>
      </c>
      <c r="BE268" s="180">
        <f>IF(N268="základní",J268,0)</f>
        <v>0</v>
      </c>
      <c r="BF268" s="180">
        <f>IF(N268="snížená",J268,0)</f>
        <v>0</v>
      </c>
      <c r="BG268" s="180">
        <f>IF(N268="zákl. přenesená",J268,0)</f>
        <v>0</v>
      </c>
      <c r="BH268" s="180">
        <f>IF(N268="sníž. přenesená",J268,0)</f>
        <v>0</v>
      </c>
      <c r="BI268" s="180">
        <f>IF(N268="nulová",J268,0)</f>
        <v>0</v>
      </c>
      <c r="BJ268" s="15" t="s">
        <v>81</v>
      </c>
      <c r="BK268" s="180">
        <f>ROUND(I268*H268,2)</f>
        <v>0</v>
      </c>
      <c r="BL268" s="15" t="s">
        <v>586</v>
      </c>
      <c r="BM268" s="179" t="s">
        <v>632</v>
      </c>
    </row>
    <row r="269" s="2" customFormat="1" ht="66.75" customHeight="1">
      <c r="A269" s="34"/>
      <c r="B269" s="167"/>
      <c r="C269" s="168" t="s">
        <v>378</v>
      </c>
      <c r="D269" s="168" t="s">
        <v>140</v>
      </c>
      <c r="E269" s="169" t="s">
        <v>633</v>
      </c>
      <c r="F269" s="170" t="s">
        <v>634</v>
      </c>
      <c r="G269" s="171" t="s">
        <v>591</v>
      </c>
      <c r="H269" s="172">
        <v>393.75</v>
      </c>
      <c r="I269" s="173"/>
      <c r="J269" s="174">
        <f>ROUND(I269*H269,2)</f>
        <v>0</v>
      </c>
      <c r="K269" s="170" t="s">
        <v>144</v>
      </c>
      <c r="L269" s="35"/>
      <c r="M269" s="191" t="s">
        <v>1</v>
      </c>
      <c r="N269" s="192" t="s">
        <v>38</v>
      </c>
      <c r="O269" s="193"/>
      <c r="P269" s="194">
        <f>O269*H269</f>
        <v>0</v>
      </c>
      <c r="Q269" s="194">
        <v>0</v>
      </c>
      <c r="R269" s="194">
        <f>Q269*H269</f>
        <v>0</v>
      </c>
      <c r="S269" s="194">
        <v>0</v>
      </c>
      <c r="T269" s="195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79" t="s">
        <v>586</v>
      </c>
      <c r="AT269" s="179" t="s">
        <v>140</v>
      </c>
      <c r="AU269" s="179" t="s">
        <v>81</v>
      </c>
      <c r="AY269" s="15" t="s">
        <v>137</v>
      </c>
      <c r="BE269" s="180">
        <f>IF(N269="základní",J269,0)</f>
        <v>0</v>
      </c>
      <c r="BF269" s="180">
        <f>IF(N269="snížená",J269,0)</f>
        <v>0</v>
      </c>
      <c r="BG269" s="180">
        <f>IF(N269="zákl. přenesená",J269,0)</f>
        <v>0</v>
      </c>
      <c r="BH269" s="180">
        <f>IF(N269="sníž. přenesená",J269,0)</f>
        <v>0</v>
      </c>
      <c r="BI269" s="180">
        <f>IF(N269="nulová",J269,0)</f>
        <v>0</v>
      </c>
      <c r="BJ269" s="15" t="s">
        <v>81</v>
      </c>
      <c r="BK269" s="180">
        <f>ROUND(I269*H269,2)</f>
        <v>0</v>
      </c>
      <c r="BL269" s="15" t="s">
        <v>586</v>
      </c>
      <c r="BM269" s="179" t="s">
        <v>635</v>
      </c>
    </row>
    <row r="270" s="2" customFormat="1" ht="6.96" customHeight="1">
      <c r="A270" s="34"/>
      <c r="B270" s="56"/>
      <c r="C270" s="57"/>
      <c r="D270" s="57"/>
      <c r="E270" s="57"/>
      <c r="F270" s="57"/>
      <c r="G270" s="57"/>
      <c r="H270" s="57"/>
      <c r="I270" s="57"/>
      <c r="J270" s="57"/>
      <c r="K270" s="57"/>
      <c r="L270" s="35"/>
      <c r="M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</row>
  </sheetData>
  <autoFilter ref="C122:K26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108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stavby'!K6</f>
        <v>Prostá rekonstrukce trakčního vedení trati Tábor – Bechyně – 1. etapa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30" customHeight="1">
      <c r="A9" s="34"/>
      <c r="B9" s="35"/>
      <c r="C9" s="34"/>
      <c r="D9" s="34"/>
      <c r="E9" s="63" t="s">
        <v>636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11. 2. 2025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ROUND((SUM(BE120:BE162)),  2)</f>
        <v>0</v>
      </c>
      <c r="G33" s="34"/>
      <c r="H33" s="34"/>
      <c r="I33" s="124">
        <v>0.20999999999999999</v>
      </c>
      <c r="J33" s="123">
        <f>ROUND(((SUM(BE120:BE162))*I33),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ROUND((SUM(BF120:BF162)),  2)</f>
        <v>0</v>
      </c>
      <c r="G34" s="34"/>
      <c r="H34" s="34"/>
      <c r="I34" s="124">
        <v>0.12</v>
      </c>
      <c r="J34" s="123">
        <f>ROUND(((SUM(BF120:BF162))*I34),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ROUND((SUM(BG120:BG162)),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ROUND((SUM(BH120:BH162)),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ROUND((SUM(BI120:BI162)),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111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Prostá rekonstrukce trakčního vedení trati Tábor – Bechyně – 1. etapa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109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30" customHeight="1">
      <c r="A87" s="34"/>
      <c r="B87" s="35"/>
      <c r="C87" s="34"/>
      <c r="D87" s="34"/>
      <c r="E87" s="63" t="str">
        <f>E9</f>
        <v>SO 02-81-02 - Slapy včetně - Malšice mimo - zesilovací vedení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11. 2. 2025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112</v>
      </c>
      <c r="D94" s="125"/>
      <c r="E94" s="125"/>
      <c r="F94" s="125"/>
      <c r="G94" s="125"/>
      <c r="H94" s="125"/>
      <c r="I94" s="125"/>
      <c r="J94" s="134" t="s">
        <v>113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114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115</v>
      </c>
    </row>
    <row r="97" s="9" customFormat="1" ht="24.96" customHeight="1">
      <c r="A97" s="9"/>
      <c r="B97" s="136"/>
      <c r="C97" s="9"/>
      <c r="D97" s="137" t="s">
        <v>116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119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120</v>
      </c>
      <c r="E99" s="142"/>
      <c r="F99" s="142"/>
      <c r="G99" s="142"/>
      <c r="H99" s="142"/>
      <c r="I99" s="142"/>
      <c r="J99" s="143">
        <f>J148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637</v>
      </c>
      <c r="E100" s="142"/>
      <c r="F100" s="142"/>
      <c r="G100" s="142"/>
      <c r="H100" s="142"/>
      <c r="I100" s="142"/>
      <c r="J100" s="143">
        <f>J154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123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6.25" customHeight="1">
      <c r="A110" s="34"/>
      <c r="B110" s="35"/>
      <c r="C110" s="34"/>
      <c r="D110" s="34"/>
      <c r="E110" s="117" t="str">
        <f>E7</f>
        <v>Prostá rekonstrukce trakčního vedení trati Tábor – Bechyně – 1. etapa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109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30" customHeight="1">
      <c r="A112" s="34"/>
      <c r="B112" s="35"/>
      <c r="C112" s="34"/>
      <c r="D112" s="34"/>
      <c r="E112" s="63" t="str">
        <f>E9</f>
        <v>SO 02-81-02 - Slapy včetně - Malšice mimo - zesilovací vedení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11. 2. 2025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124</v>
      </c>
      <c r="D119" s="147" t="s">
        <v>58</v>
      </c>
      <c r="E119" s="147" t="s">
        <v>54</v>
      </c>
      <c r="F119" s="147" t="s">
        <v>55</v>
      </c>
      <c r="G119" s="147" t="s">
        <v>125</v>
      </c>
      <c r="H119" s="147" t="s">
        <v>126</v>
      </c>
      <c r="I119" s="147" t="s">
        <v>127</v>
      </c>
      <c r="J119" s="147" t="s">
        <v>113</v>
      </c>
      <c r="K119" s="148" t="s">
        <v>128</v>
      </c>
      <c r="L119" s="149"/>
      <c r="M119" s="82" t="s">
        <v>1</v>
      </c>
      <c r="N119" s="83" t="s">
        <v>37</v>
      </c>
      <c r="O119" s="83" t="s">
        <v>129</v>
      </c>
      <c r="P119" s="83" t="s">
        <v>130</v>
      </c>
      <c r="Q119" s="83" t="s">
        <v>131</v>
      </c>
      <c r="R119" s="83" t="s">
        <v>132</v>
      </c>
      <c r="S119" s="83" t="s">
        <v>133</v>
      </c>
      <c r="T119" s="84" t="s">
        <v>134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135</v>
      </c>
      <c r="D120" s="34"/>
      <c r="E120" s="34"/>
      <c r="F120" s="34"/>
      <c r="G120" s="34"/>
      <c r="H120" s="34"/>
      <c r="I120" s="34"/>
      <c r="J120" s="150">
        <f>BK120</f>
        <v>0</v>
      </c>
      <c r="K120" s="34"/>
      <c r="L120" s="35"/>
      <c r="M120" s="85"/>
      <c r="N120" s="69"/>
      <c r="O120" s="86"/>
      <c r="P120" s="151">
        <f>P121</f>
        <v>0</v>
      </c>
      <c r="Q120" s="86"/>
      <c r="R120" s="151">
        <f>R121</f>
        <v>0</v>
      </c>
      <c r="S120" s="86"/>
      <c r="T120" s="152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115</v>
      </c>
      <c r="BK120" s="153">
        <f>BK121</f>
        <v>0</v>
      </c>
    </row>
    <row r="121" s="12" customFormat="1" ht="25.92" customHeight="1">
      <c r="A121" s="12"/>
      <c r="B121" s="154"/>
      <c r="C121" s="12"/>
      <c r="D121" s="155" t="s">
        <v>72</v>
      </c>
      <c r="E121" s="156" t="s">
        <v>136</v>
      </c>
      <c r="F121" s="156" t="s">
        <v>136</v>
      </c>
      <c r="G121" s="12"/>
      <c r="H121" s="12"/>
      <c r="I121" s="157"/>
      <c r="J121" s="158">
        <f>BK121</f>
        <v>0</v>
      </c>
      <c r="K121" s="12"/>
      <c r="L121" s="154"/>
      <c r="M121" s="159"/>
      <c r="N121" s="160"/>
      <c r="O121" s="160"/>
      <c r="P121" s="161">
        <f>P122+P148+P154</f>
        <v>0</v>
      </c>
      <c r="Q121" s="160"/>
      <c r="R121" s="161">
        <f>R122+R148+R154</f>
        <v>0</v>
      </c>
      <c r="S121" s="160"/>
      <c r="T121" s="162">
        <f>T122+T148+T154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5" t="s">
        <v>81</v>
      </c>
      <c r="AT121" s="163" t="s">
        <v>72</v>
      </c>
      <c r="AU121" s="163" t="s">
        <v>73</v>
      </c>
      <c r="AY121" s="155" t="s">
        <v>137</v>
      </c>
      <c r="BK121" s="164">
        <f>BK122+BK148+BK154</f>
        <v>0</v>
      </c>
    </row>
    <row r="122" s="12" customFormat="1" ht="22.8" customHeight="1">
      <c r="A122" s="12"/>
      <c r="B122" s="154"/>
      <c r="C122" s="12"/>
      <c r="D122" s="155" t="s">
        <v>72</v>
      </c>
      <c r="E122" s="165" t="s">
        <v>231</v>
      </c>
      <c r="F122" s="165" t="s">
        <v>232</v>
      </c>
      <c r="G122" s="12"/>
      <c r="H122" s="12"/>
      <c r="I122" s="157"/>
      <c r="J122" s="166">
        <f>BK122</f>
        <v>0</v>
      </c>
      <c r="K122" s="12"/>
      <c r="L122" s="154"/>
      <c r="M122" s="159"/>
      <c r="N122" s="160"/>
      <c r="O122" s="160"/>
      <c r="P122" s="161">
        <f>SUM(P123:P147)</f>
        <v>0</v>
      </c>
      <c r="Q122" s="160"/>
      <c r="R122" s="161">
        <f>SUM(R123:R147)</f>
        <v>0</v>
      </c>
      <c r="S122" s="160"/>
      <c r="T122" s="162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5" t="s">
        <v>81</v>
      </c>
      <c r="AT122" s="163" t="s">
        <v>72</v>
      </c>
      <c r="AU122" s="163" t="s">
        <v>81</v>
      </c>
      <c r="AY122" s="155" t="s">
        <v>137</v>
      </c>
      <c r="BK122" s="164">
        <f>SUM(BK123:BK147)</f>
        <v>0</v>
      </c>
    </row>
    <row r="123" s="2" customFormat="1" ht="24.15" customHeight="1">
      <c r="A123" s="34"/>
      <c r="B123" s="167"/>
      <c r="C123" s="168" t="s">
        <v>81</v>
      </c>
      <c r="D123" s="168" t="s">
        <v>140</v>
      </c>
      <c r="E123" s="169" t="s">
        <v>638</v>
      </c>
      <c r="F123" s="170" t="s">
        <v>639</v>
      </c>
      <c r="G123" s="171" t="s">
        <v>143</v>
      </c>
      <c r="H123" s="172">
        <v>7</v>
      </c>
      <c r="I123" s="173"/>
      <c r="J123" s="174">
        <f>ROUND(I123*H123,2)</f>
        <v>0</v>
      </c>
      <c r="K123" s="170" t="s">
        <v>144</v>
      </c>
      <c r="L123" s="35"/>
      <c r="M123" s="175" t="s">
        <v>1</v>
      </c>
      <c r="N123" s="176" t="s">
        <v>38</v>
      </c>
      <c r="O123" s="73"/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145</v>
      </c>
      <c r="AT123" s="179" t="s">
        <v>140</v>
      </c>
      <c r="AU123" s="179" t="s">
        <v>83</v>
      </c>
      <c r="AY123" s="15" t="s">
        <v>137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81</v>
      </c>
      <c r="BK123" s="180">
        <f>ROUND(I123*H123,2)</f>
        <v>0</v>
      </c>
      <c r="BL123" s="15" t="s">
        <v>145</v>
      </c>
      <c r="BM123" s="179" t="s">
        <v>83</v>
      </c>
    </row>
    <row r="124" s="2" customFormat="1" ht="24.15" customHeight="1">
      <c r="A124" s="34"/>
      <c r="B124" s="167"/>
      <c r="C124" s="181" t="s">
        <v>83</v>
      </c>
      <c r="D124" s="181" t="s">
        <v>146</v>
      </c>
      <c r="E124" s="182" t="s">
        <v>640</v>
      </c>
      <c r="F124" s="183" t="s">
        <v>641</v>
      </c>
      <c r="G124" s="184" t="s">
        <v>143</v>
      </c>
      <c r="H124" s="185">
        <v>7</v>
      </c>
      <c r="I124" s="186"/>
      <c r="J124" s="187">
        <f>ROUND(I124*H124,2)</f>
        <v>0</v>
      </c>
      <c r="K124" s="183" t="s">
        <v>144</v>
      </c>
      <c r="L124" s="188"/>
      <c r="M124" s="189" t="s">
        <v>1</v>
      </c>
      <c r="N124" s="190" t="s">
        <v>38</v>
      </c>
      <c r="O124" s="73"/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149</v>
      </c>
      <c r="AT124" s="179" t="s">
        <v>146</v>
      </c>
      <c r="AU124" s="179" t="s">
        <v>83</v>
      </c>
      <c r="AY124" s="15" t="s">
        <v>137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81</v>
      </c>
      <c r="BK124" s="180">
        <f>ROUND(I124*H124,2)</f>
        <v>0</v>
      </c>
      <c r="BL124" s="15" t="s">
        <v>145</v>
      </c>
      <c r="BM124" s="179" t="s">
        <v>145</v>
      </c>
    </row>
    <row r="125" s="2" customFormat="1" ht="24.15" customHeight="1">
      <c r="A125" s="34"/>
      <c r="B125" s="167"/>
      <c r="C125" s="168" t="s">
        <v>150</v>
      </c>
      <c r="D125" s="168" t="s">
        <v>140</v>
      </c>
      <c r="E125" s="169" t="s">
        <v>642</v>
      </c>
      <c r="F125" s="170" t="s">
        <v>643</v>
      </c>
      <c r="G125" s="171" t="s">
        <v>143</v>
      </c>
      <c r="H125" s="172">
        <v>1</v>
      </c>
      <c r="I125" s="173"/>
      <c r="J125" s="174">
        <f>ROUND(I125*H125,2)</f>
        <v>0</v>
      </c>
      <c r="K125" s="170" t="s">
        <v>144</v>
      </c>
      <c r="L125" s="35"/>
      <c r="M125" s="175" t="s">
        <v>1</v>
      </c>
      <c r="N125" s="176" t="s">
        <v>38</v>
      </c>
      <c r="O125" s="73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145</v>
      </c>
      <c r="AT125" s="179" t="s">
        <v>140</v>
      </c>
      <c r="AU125" s="179" t="s">
        <v>83</v>
      </c>
      <c r="AY125" s="15" t="s">
        <v>137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81</v>
      </c>
      <c r="BK125" s="180">
        <f>ROUND(I125*H125,2)</f>
        <v>0</v>
      </c>
      <c r="BL125" s="15" t="s">
        <v>145</v>
      </c>
      <c r="BM125" s="179" t="s">
        <v>154</v>
      </c>
    </row>
    <row r="126" s="2" customFormat="1" ht="21.75" customHeight="1">
      <c r="A126" s="34"/>
      <c r="B126" s="167"/>
      <c r="C126" s="181" t="s">
        <v>145</v>
      </c>
      <c r="D126" s="181" t="s">
        <v>146</v>
      </c>
      <c r="E126" s="182" t="s">
        <v>644</v>
      </c>
      <c r="F126" s="183" t="s">
        <v>645</v>
      </c>
      <c r="G126" s="184" t="s">
        <v>143</v>
      </c>
      <c r="H126" s="185">
        <v>1</v>
      </c>
      <c r="I126" s="186"/>
      <c r="J126" s="187">
        <f>ROUND(I126*H126,2)</f>
        <v>0</v>
      </c>
      <c r="K126" s="183" t="s">
        <v>144</v>
      </c>
      <c r="L126" s="188"/>
      <c r="M126" s="189" t="s">
        <v>1</v>
      </c>
      <c r="N126" s="190" t="s">
        <v>38</v>
      </c>
      <c r="O126" s="7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149</v>
      </c>
      <c r="AT126" s="179" t="s">
        <v>146</v>
      </c>
      <c r="AU126" s="179" t="s">
        <v>83</v>
      </c>
      <c r="AY126" s="15" t="s">
        <v>137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81</v>
      </c>
      <c r="BK126" s="180">
        <f>ROUND(I126*H126,2)</f>
        <v>0</v>
      </c>
      <c r="BL126" s="15" t="s">
        <v>145</v>
      </c>
      <c r="BM126" s="179" t="s">
        <v>149</v>
      </c>
    </row>
    <row r="127" s="2" customFormat="1" ht="24.15" customHeight="1">
      <c r="A127" s="34"/>
      <c r="B127" s="167"/>
      <c r="C127" s="168" t="s">
        <v>157</v>
      </c>
      <c r="D127" s="168" t="s">
        <v>140</v>
      </c>
      <c r="E127" s="169" t="s">
        <v>646</v>
      </c>
      <c r="F127" s="170" t="s">
        <v>647</v>
      </c>
      <c r="G127" s="171" t="s">
        <v>143</v>
      </c>
      <c r="H127" s="172">
        <v>6</v>
      </c>
      <c r="I127" s="173"/>
      <c r="J127" s="174">
        <f>ROUND(I127*H127,2)</f>
        <v>0</v>
      </c>
      <c r="K127" s="170" t="s">
        <v>144</v>
      </c>
      <c r="L127" s="35"/>
      <c r="M127" s="175" t="s">
        <v>1</v>
      </c>
      <c r="N127" s="176" t="s">
        <v>38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145</v>
      </c>
      <c r="AT127" s="179" t="s">
        <v>140</v>
      </c>
      <c r="AU127" s="179" t="s">
        <v>83</v>
      </c>
      <c r="AY127" s="15" t="s">
        <v>137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81</v>
      </c>
      <c r="BK127" s="180">
        <f>ROUND(I127*H127,2)</f>
        <v>0</v>
      </c>
      <c r="BL127" s="15" t="s">
        <v>145</v>
      </c>
      <c r="BM127" s="179" t="s">
        <v>160</v>
      </c>
    </row>
    <row r="128" s="2" customFormat="1" ht="21.75" customHeight="1">
      <c r="A128" s="34"/>
      <c r="B128" s="167"/>
      <c r="C128" s="181" t="s">
        <v>154</v>
      </c>
      <c r="D128" s="181" t="s">
        <v>146</v>
      </c>
      <c r="E128" s="182" t="s">
        <v>648</v>
      </c>
      <c r="F128" s="183" t="s">
        <v>649</v>
      </c>
      <c r="G128" s="184" t="s">
        <v>143</v>
      </c>
      <c r="H128" s="185">
        <v>6</v>
      </c>
      <c r="I128" s="186"/>
      <c r="J128" s="187">
        <f>ROUND(I128*H128,2)</f>
        <v>0</v>
      </c>
      <c r="K128" s="183" t="s">
        <v>144</v>
      </c>
      <c r="L128" s="188"/>
      <c r="M128" s="189" t="s">
        <v>1</v>
      </c>
      <c r="N128" s="190" t="s">
        <v>38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149</v>
      </c>
      <c r="AT128" s="179" t="s">
        <v>146</v>
      </c>
      <c r="AU128" s="179" t="s">
        <v>83</v>
      </c>
      <c r="AY128" s="15" t="s">
        <v>137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81</v>
      </c>
      <c r="BK128" s="180">
        <f>ROUND(I128*H128,2)</f>
        <v>0</v>
      </c>
      <c r="BL128" s="15" t="s">
        <v>145</v>
      </c>
      <c r="BM128" s="179" t="s">
        <v>8</v>
      </c>
    </row>
    <row r="129" s="2" customFormat="1" ht="33" customHeight="1">
      <c r="A129" s="34"/>
      <c r="B129" s="167"/>
      <c r="C129" s="168" t="s">
        <v>163</v>
      </c>
      <c r="D129" s="168" t="s">
        <v>140</v>
      </c>
      <c r="E129" s="169" t="s">
        <v>650</v>
      </c>
      <c r="F129" s="170" t="s">
        <v>651</v>
      </c>
      <c r="G129" s="171" t="s">
        <v>143</v>
      </c>
      <c r="H129" s="172">
        <v>20</v>
      </c>
      <c r="I129" s="173"/>
      <c r="J129" s="174">
        <f>ROUND(I129*H129,2)</f>
        <v>0</v>
      </c>
      <c r="K129" s="170" t="s">
        <v>144</v>
      </c>
      <c r="L129" s="35"/>
      <c r="M129" s="175" t="s">
        <v>1</v>
      </c>
      <c r="N129" s="176" t="s">
        <v>38</v>
      </c>
      <c r="O129" s="73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145</v>
      </c>
      <c r="AT129" s="179" t="s">
        <v>140</v>
      </c>
      <c r="AU129" s="179" t="s">
        <v>83</v>
      </c>
      <c r="AY129" s="15" t="s">
        <v>137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81</v>
      </c>
      <c r="BK129" s="180">
        <f>ROUND(I129*H129,2)</f>
        <v>0</v>
      </c>
      <c r="BL129" s="15" t="s">
        <v>145</v>
      </c>
      <c r="BM129" s="179" t="s">
        <v>166</v>
      </c>
    </row>
    <row r="130" s="2" customFormat="1" ht="24.15" customHeight="1">
      <c r="A130" s="34"/>
      <c r="B130" s="167"/>
      <c r="C130" s="181" t="s">
        <v>149</v>
      </c>
      <c r="D130" s="181" t="s">
        <v>146</v>
      </c>
      <c r="E130" s="182" t="s">
        <v>652</v>
      </c>
      <c r="F130" s="183" t="s">
        <v>653</v>
      </c>
      <c r="G130" s="184" t="s">
        <v>143</v>
      </c>
      <c r="H130" s="185">
        <v>20</v>
      </c>
      <c r="I130" s="186"/>
      <c r="J130" s="187">
        <f>ROUND(I130*H130,2)</f>
        <v>0</v>
      </c>
      <c r="K130" s="183" t="s">
        <v>144</v>
      </c>
      <c r="L130" s="188"/>
      <c r="M130" s="189" t="s">
        <v>1</v>
      </c>
      <c r="N130" s="190" t="s">
        <v>38</v>
      </c>
      <c r="O130" s="73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149</v>
      </c>
      <c r="AT130" s="179" t="s">
        <v>146</v>
      </c>
      <c r="AU130" s="179" t="s">
        <v>83</v>
      </c>
      <c r="AY130" s="15" t="s">
        <v>137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81</v>
      </c>
      <c r="BK130" s="180">
        <f>ROUND(I130*H130,2)</f>
        <v>0</v>
      </c>
      <c r="BL130" s="15" t="s">
        <v>145</v>
      </c>
      <c r="BM130" s="179" t="s">
        <v>169</v>
      </c>
    </row>
    <row r="131" s="2" customFormat="1" ht="33" customHeight="1">
      <c r="A131" s="34"/>
      <c r="B131" s="167"/>
      <c r="C131" s="168" t="s">
        <v>170</v>
      </c>
      <c r="D131" s="168" t="s">
        <v>140</v>
      </c>
      <c r="E131" s="169" t="s">
        <v>654</v>
      </c>
      <c r="F131" s="170" t="s">
        <v>655</v>
      </c>
      <c r="G131" s="171" t="s">
        <v>143</v>
      </c>
      <c r="H131" s="172">
        <v>78</v>
      </c>
      <c r="I131" s="173"/>
      <c r="J131" s="174">
        <f>ROUND(I131*H131,2)</f>
        <v>0</v>
      </c>
      <c r="K131" s="170" t="s">
        <v>144</v>
      </c>
      <c r="L131" s="35"/>
      <c r="M131" s="175" t="s">
        <v>1</v>
      </c>
      <c r="N131" s="176" t="s">
        <v>38</v>
      </c>
      <c r="O131" s="73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145</v>
      </c>
      <c r="AT131" s="179" t="s">
        <v>140</v>
      </c>
      <c r="AU131" s="179" t="s">
        <v>83</v>
      </c>
      <c r="AY131" s="15" t="s">
        <v>137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81</v>
      </c>
      <c r="BK131" s="180">
        <f>ROUND(I131*H131,2)</f>
        <v>0</v>
      </c>
      <c r="BL131" s="15" t="s">
        <v>145</v>
      </c>
      <c r="BM131" s="179" t="s">
        <v>173</v>
      </c>
    </row>
    <row r="132" s="2" customFormat="1" ht="24.15" customHeight="1">
      <c r="A132" s="34"/>
      <c r="B132" s="167"/>
      <c r="C132" s="181" t="s">
        <v>160</v>
      </c>
      <c r="D132" s="181" t="s">
        <v>146</v>
      </c>
      <c r="E132" s="182" t="s">
        <v>656</v>
      </c>
      <c r="F132" s="183" t="s">
        <v>657</v>
      </c>
      <c r="G132" s="184" t="s">
        <v>143</v>
      </c>
      <c r="H132" s="185">
        <v>78</v>
      </c>
      <c r="I132" s="186"/>
      <c r="J132" s="187">
        <f>ROUND(I132*H132,2)</f>
        <v>0</v>
      </c>
      <c r="K132" s="183" t="s">
        <v>144</v>
      </c>
      <c r="L132" s="188"/>
      <c r="M132" s="189" t="s">
        <v>1</v>
      </c>
      <c r="N132" s="190" t="s">
        <v>38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149</v>
      </c>
      <c r="AT132" s="179" t="s">
        <v>146</v>
      </c>
      <c r="AU132" s="179" t="s">
        <v>83</v>
      </c>
      <c r="AY132" s="15" t="s">
        <v>137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81</v>
      </c>
      <c r="BK132" s="180">
        <f>ROUND(I132*H132,2)</f>
        <v>0</v>
      </c>
      <c r="BL132" s="15" t="s">
        <v>145</v>
      </c>
      <c r="BM132" s="179" t="s">
        <v>177</v>
      </c>
    </row>
    <row r="133" s="2" customFormat="1" ht="33" customHeight="1">
      <c r="A133" s="34"/>
      <c r="B133" s="167"/>
      <c r="C133" s="168" t="s">
        <v>180</v>
      </c>
      <c r="D133" s="168" t="s">
        <v>140</v>
      </c>
      <c r="E133" s="169" t="s">
        <v>658</v>
      </c>
      <c r="F133" s="170" t="s">
        <v>659</v>
      </c>
      <c r="G133" s="171" t="s">
        <v>143</v>
      </c>
      <c r="H133" s="172">
        <v>3</v>
      </c>
      <c r="I133" s="173"/>
      <c r="J133" s="174">
        <f>ROUND(I133*H133,2)</f>
        <v>0</v>
      </c>
      <c r="K133" s="170" t="s">
        <v>144</v>
      </c>
      <c r="L133" s="35"/>
      <c r="M133" s="175" t="s">
        <v>1</v>
      </c>
      <c r="N133" s="176" t="s">
        <v>38</v>
      </c>
      <c r="O133" s="73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145</v>
      </c>
      <c r="AT133" s="179" t="s">
        <v>140</v>
      </c>
      <c r="AU133" s="179" t="s">
        <v>83</v>
      </c>
      <c r="AY133" s="15" t="s">
        <v>137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81</v>
      </c>
      <c r="BK133" s="180">
        <f>ROUND(I133*H133,2)</f>
        <v>0</v>
      </c>
      <c r="BL133" s="15" t="s">
        <v>145</v>
      </c>
      <c r="BM133" s="179" t="s">
        <v>183</v>
      </c>
    </row>
    <row r="134" s="2" customFormat="1" ht="24.15" customHeight="1">
      <c r="A134" s="34"/>
      <c r="B134" s="167"/>
      <c r="C134" s="181" t="s">
        <v>8</v>
      </c>
      <c r="D134" s="181" t="s">
        <v>146</v>
      </c>
      <c r="E134" s="182" t="s">
        <v>660</v>
      </c>
      <c r="F134" s="183" t="s">
        <v>661</v>
      </c>
      <c r="G134" s="184" t="s">
        <v>143</v>
      </c>
      <c r="H134" s="185">
        <v>3</v>
      </c>
      <c r="I134" s="186"/>
      <c r="J134" s="187">
        <f>ROUND(I134*H134,2)</f>
        <v>0</v>
      </c>
      <c r="K134" s="183" t="s">
        <v>144</v>
      </c>
      <c r="L134" s="188"/>
      <c r="M134" s="189" t="s">
        <v>1</v>
      </c>
      <c r="N134" s="190" t="s">
        <v>38</v>
      </c>
      <c r="O134" s="73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149</v>
      </c>
      <c r="AT134" s="179" t="s">
        <v>146</v>
      </c>
      <c r="AU134" s="179" t="s">
        <v>83</v>
      </c>
      <c r="AY134" s="15" t="s">
        <v>137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81</v>
      </c>
      <c r="BK134" s="180">
        <f>ROUND(I134*H134,2)</f>
        <v>0</v>
      </c>
      <c r="BL134" s="15" t="s">
        <v>145</v>
      </c>
      <c r="BM134" s="179" t="s">
        <v>186</v>
      </c>
    </row>
    <row r="135" s="2" customFormat="1" ht="33" customHeight="1">
      <c r="A135" s="34"/>
      <c r="B135" s="167"/>
      <c r="C135" s="168" t="s">
        <v>187</v>
      </c>
      <c r="D135" s="168" t="s">
        <v>140</v>
      </c>
      <c r="E135" s="169" t="s">
        <v>662</v>
      </c>
      <c r="F135" s="170" t="s">
        <v>663</v>
      </c>
      <c r="G135" s="171" t="s">
        <v>143</v>
      </c>
      <c r="H135" s="172">
        <v>23</v>
      </c>
      <c r="I135" s="173"/>
      <c r="J135" s="174">
        <f>ROUND(I135*H135,2)</f>
        <v>0</v>
      </c>
      <c r="K135" s="170" t="s">
        <v>144</v>
      </c>
      <c r="L135" s="35"/>
      <c r="M135" s="175" t="s">
        <v>1</v>
      </c>
      <c r="N135" s="176" t="s">
        <v>38</v>
      </c>
      <c r="O135" s="73"/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145</v>
      </c>
      <c r="AT135" s="179" t="s">
        <v>140</v>
      </c>
      <c r="AU135" s="179" t="s">
        <v>83</v>
      </c>
      <c r="AY135" s="15" t="s">
        <v>137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81</v>
      </c>
      <c r="BK135" s="180">
        <f>ROUND(I135*H135,2)</f>
        <v>0</v>
      </c>
      <c r="BL135" s="15" t="s">
        <v>145</v>
      </c>
      <c r="BM135" s="179" t="s">
        <v>190</v>
      </c>
    </row>
    <row r="136" s="2" customFormat="1" ht="24.15" customHeight="1">
      <c r="A136" s="34"/>
      <c r="B136" s="167"/>
      <c r="C136" s="181" t="s">
        <v>166</v>
      </c>
      <c r="D136" s="181" t="s">
        <v>146</v>
      </c>
      <c r="E136" s="182" t="s">
        <v>664</v>
      </c>
      <c r="F136" s="183" t="s">
        <v>665</v>
      </c>
      <c r="G136" s="184" t="s">
        <v>143</v>
      </c>
      <c r="H136" s="185">
        <v>23</v>
      </c>
      <c r="I136" s="186"/>
      <c r="J136" s="187">
        <f>ROUND(I136*H136,2)</f>
        <v>0</v>
      </c>
      <c r="K136" s="183" t="s">
        <v>144</v>
      </c>
      <c r="L136" s="188"/>
      <c r="M136" s="189" t="s">
        <v>1</v>
      </c>
      <c r="N136" s="190" t="s">
        <v>38</v>
      </c>
      <c r="O136" s="73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149</v>
      </c>
      <c r="AT136" s="179" t="s">
        <v>146</v>
      </c>
      <c r="AU136" s="179" t="s">
        <v>83</v>
      </c>
      <c r="AY136" s="15" t="s">
        <v>137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81</v>
      </c>
      <c r="BK136" s="180">
        <f>ROUND(I136*H136,2)</f>
        <v>0</v>
      </c>
      <c r="BL136" s="15" t="s">
        <v>145</v>
      </c>
      <c r="BM136" s="179" t="s">
        <v>193</v>
      </c>
    </row>
    <row r="137" s="2" customFormat="1" ht="33" customHeight="1">
      <c r="A137" s="34"/>
      <c r="B137" s="167"/>
      <c r="C137" s="168" t="s">
        <v>194</v>
      </c>
      <c r="D137" s="168" t="s">
        <v>140</v>
      </c>
      <c r="E137" s="169" t="s">
        <v>666</v>
      </c>
      <c r="F137" s="170" t="s">
        <v>667</v>
      </c>
      <c r="G137" s="171" t="s">
        <v>143</v>
      </c>
      <c r="H137" s="172">
        <v>78</v>
      </c>
      <c r="I137" s="173"/>
      <c r="J137" s="174">
        <f>ROUND(I137*H137,2)</f>
        <v>0</v>
      </c>
      <c r="K137" s="170" t="s">
        <v>144</v>
      </c>
      <c r="L137" s="35"/>
      <c r="M137" s="175" t="s">
        <v>1</v>
      </c>
      <c r="N137" s="176" t="s">
        <v>38</v>
      </c>
      <c r="O137" s="73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145</v>
      </c>
      <c r="AT137" s="179" t="s">
        <v>140</v>
      </c>
      <c r="AU137" s="179" t="s">
        <v>83</v>
      </c>
      <c r="AY137" s="15" t="s">
        <v>137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81</v>
      </c>
      <c r="BK137" s="180">
        <f>ROUND(I137*H137,2)</f>
        <v>0</v>
      </c>
      <c r="BL137" s="15" t="s">
        <v>145</v>
      </c>
      <c r="BM137" s="179" t="s">
        <v>197</v>
      </c>
    </row>
    <row r="138" s="2" customFormat="1" ht="21.75" customHeight="1">
      <c r="A138" s="34"/>
      <c r="B138" s="167"/>
      <c r="C138" s="181" t="s">
        <v>169</v>
      </c>
      <c r="D138" s="181" t="s">
        <v>146</v>
      </c>
      <c r="E138" s="182" t="s">
        <v>668</v>
      </c>
      <c r="F138" s="183" t="s">
        <v>669</v>
      </c>
      <c r="G138" s="184" t="s">
        <v>143</v>
      </c>
      <c r="H138" s="185">
        <v>78</v>
      </c>
      <c r="I138" s="186"/>
      <c r="J138" s="187">
        <f>ROUND(I138*H138,2)</f>
        <v>0</v>
      </c>
      <c r="K138" s="183" t="s">
        <v>144</v>
      </c>
      <c r="L138" s="188"/>
      <c r="M138" s="189" t="s">
        <v>1</v>
      </c>
      <c r="N138" s="190" t="s">
        <v>38</v>
      </c>
      <c r="O138" s="73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149</v>
      </c>
      <c r="AT138" s="179" t="s">
        <v>146</v>
      </c>
      <c r="AU138" s="179" t="s">
        <v>83</v>
      </c>
      <c r="AY138" s="15" t="s">
        <v>137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81</v>
      </c>
      <c r="BK138" s="180">
        <f>ROUND(I138*H138,2)</f>
        <v>0</v>
      </c>
      <c r="BL138" s="15" t="s">
        <v>145</v>
      </c>
      <c r="BM138" s="179" t="s">
        <v>200</v>
      </c>
    </row>
    <row r="139" s="2" customFormat="1" ht="21.75" customHeight="1">
      <c r="A139" s="34"/>
      <c r="B139" s="167"/>
      <c r="C139" s="168" t="s">
        <v>201</v>
      </c>
      <c r="D139" s="168" t="s">
        <v>140</v>
      </c>
      <c r="E139" s="169" t="s">
        <v>670</v>
      </c>
      <c r="F139" s="170" t="s">
        <v>671</v>
      </c>
      <c r="G139" s="171" t="s">
        <v>143</v>
      </c>
      <c r="H139" s="172">
        <v>4</v>
      </c>
      <c r="I139" s="173"/>
      <c r="J139" s="174">
        <f>ROUND(I139*H139,2)</f>
        <v>0</v>
      </c>
      <c r="K139" s="170" t="s">
        <v>144</v>
      </c>
      <c r="L139" s="35"/>
      <c r="M139" s="175" t="s">
        <v>1</v>
      </c>
      <c r="N139" s="176" t="s">
        <v>38</v>
      </c>
      <c r="O139" s="73"/>
      <c r="P139" s="177">
        <f>O139*H139</f>
        <v>0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145</v>
      </c>
      <c r="AT139" s="179" t="s">
        <v>140</v>
      </c>
      <c r="AU139" s="179" t="s">
        <v>83</v>
      </c>
      <c r="AY139" s="15" t="s">
        <v>137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81</v>
      </c>
      <c r="BK139" s="180">
        <f>ROUND(I139*H139,2)</f>
        <v>0</v>
      </c>
      <c r="BL139" s="15" t="s">
        <v>145</v>
      </c>
      <c r="BM139" s="179" t="s">
        <v>204</v>
      </c>
    </row>
    <row r="140" s="2" customFormat="1" ht="37.8" customHeight="1">
      <c r="A140" s="34"/>
      <c r="B140" s="167"/>
      <c r="C140" s="181" t="s">
        <v>173</v>
      </c>
      <c r="D140" s="181" t="s">
        <v>146</v>
      </c>
      <c r="E140" s="182" t="s">
        <v>672</v>
      </c>
      <c r="F140" s="183" t="s">
        <v>673</v>
      </c>
      <c r="G140" s="184" t="s">
        <v>143</v>
      </c>
      <c r="H140" s="185">
        <v>4</v>
      </c>
      <c r="I140" s="186"/>
      <c r="J140" s="187">
        <f>ROUND(I140*H140,2)</f>
        <v>0</v>
      </c>
      <c r="K140" s="183" t="s">
        <v>144</v>
      </c>
      <c r="L140" s="188"/>
      <c r="M140" s="189" t="s">
        <v>1</v>
      </c>
      <c r="N140" s="190" t="s">
        <v>38</v>
      </c>
      <c r="O140" s="73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149</v>
      </c>
      <c r="AT140" s="179" t="s">
        <v>146</v>
      </c>
      <c r="AU140" s="179" t="s">
        <v>83</v>
      </c>
      <c r="AY140" s="15" t="s">
        <v>137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81</v>
      </c>
      <c r="BK140" s="180">
        <f>ROUND(I140*H140,2)</f>
        <v>0</v>
      </c>
      <c r="BL140" s="15" t="s">
        <v>145</v>
      </c>
      <c r="BM140" s="179" t="s">
        <v>207</v>
      </c>
    </row>
    <row r="141" s="2" customFormat="1" ht="24.15" customHeight="1">
      <c r="A141" s="34"/>
      <c r="B141" s="167"/>
      <c r="C141" s="168" t="s">
        <v>208</v>
      </c>
      <c r="D141" s="168" t="s">
        <v>140</v>
      </c>
      <c r="E141" s="169" t="s">
        <v>674</v>
      </c>
      <c r="F141" s="170" t="s">
        <v>675</v>
      </c>
      <c r="G141" s="171" t="s">
        <v>143</v>
      </c>
      <c r="H141" s="172">
        <v>196</v>
      </c>
      <c r="I141" s="173"/>
      <c r="J141" s="174">
        <f>ROUND(I141*H141,2)</f>
        <v>0</v>
      </c>
      <c r="K141" s="170" t="s">
        <v>144</v>
      </c>
      <c r="L141" s="35"/>
      <c r="M141" s="175" t="s">
        <v>1</v>
      </c>
      <c r="N141" s="176" t="s">
        <v>38</v>
      </c>
      <c r="O141" s="73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145</v>
      </c>
      <c r="AT141" s="179" t="s">
        <v>140</v>
      </c>
      <c r="AU141" s="179" t="s">
        <v>83</v>
      </c>
      <c r="AY141" s="15" t="s">
        <v>137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81</v>
      </c>
      <c r="BK141" s="180">
        <f>ROUND(I141*H141,2)</f>
        <v>0</v>
      </c>
      <c r="BL141" s="15" t="s">
        <v>145</v>
      </c>
      <c r="BM141" s="179" t="s">
        <v>211</v>
      </c>
    </row>
    <row r="142" s="2" customFormat="1" ht="24.15" customHeight="1">
      <c r="A142" s="34"/>
      <c r="B142" s="167"/>
      <c r="C142" s="181" t="s">
        <v>177</v>
      </c>
      <c r="D142" s="181" t="s">
        <v>146</v>
      </c>
      <c r="E142" s="182" t="s">
        <v>676</v>
      </c>
      <c r="F142" s="183" t="s">
        <v>677</v>
      </c>
      <c r="G142" s="184" t="s">
        <v>143</v>
      </c>
      <c r="H142" s="185">
        <v>196</v>
      </c>
      <c r="I142" s="186"/>
      <c r="J142" s="187">
        <f>ROUND(I142*H142,2)</f>
        <v>0</v>
      </c>
      <c r="K142" s="183" t="s">
        <v>144</v>
      </c>
      <c r="L142" s="188"/>
      <c r="M142" s="189" t="s">
        <v>1</v>
      </c>
      <c r="N142" s="190" t="s">
        <v>38</v>
      </c>
      <c r="O142" s="73"/>
      <c r="P142" s="177">
        <f>O142*H142</f>
        <v>0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149</v>
      </c>
      <c r="AT142" s="179" t="s">
        <v>146</v>
      </c>
      <c r="AU142" s="179" t="s">
        <v>83</v>
      </c>
      <c r="AY142" s="15" t="s">
        <v>137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5" t="s">
        <v>81</v>
      </c>
      <c r="BK142" s="180">
        <f>ROUND(I142*H142,2)</f>
        <v>0</v>
      </c>
      <c r="BL142" s="15" t="s">
        <v>145</v>
      </c>
      <c r="BM142" s="179" t="s">
        <v>215</v>
      </c>
    </row>
    <row r="143" s="2" customFormat="1" ht="24.15" customHeight="1">
      <c r="A143" s="34"/>
      <c r="B143" s="167"/>
      <c r="C143" s="168" t="s">
        <v>7</v>
      </c>
      <c r="D143" s="168" t="s">
        <v>140</v>
      </c>
      <c r="E143" s="169" t="s">
        <v>678</v>
      </c>
      <c r="F143" s="170" t="s">
        <v>679</v>
      </c>
      <c r="G143" s="171" t="s">
        <v>143</v>
      </c>
      <c r="H143" s="172">
        <v>12</v>
      </c>
      <c r="I143" s="173"/>
      <c r="J143" s="174">
        <f>ROUND(I143*H143,2)</f>
        <v>0</v>
      </c>
      <c r="K143" s="170" t="s">
        <v>144</v>
      </c>
      <c r="L143" s="35"/>
      <c r="M143" s="175" t="s">
        <v>1</v>
      </c>
      <c r="N143" s="176" t="s">
        <v>38</v>
      </c>
      <c r="O143" s="73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145</v>
      </c>
      <c r="AT143" s="179" t="s">
        <v>140</v>
      </c>
      <c r="AU143" s="179" t="s">
        <v>83</v>
      </c>
      <c r="AY143" s="15" t="s">
        <v>137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81</v>
      </c>
      <c r="BK143" s="180">
        <f>ROUND(I143*H143,2)</f>
        <v>0</v>
      </c>
      <c r="BL143" s="15" t="s">
        <v>145</v>
      </c>
      <c r="BM143" s="179" t="s">
        <v>218</v>
      </c>
    </row>
    <row r="144" s="2" customFormat="1" ht="24.15" customHeight="1">
      <c r="A144" s="34"/>
      <c r="B144" s="167"/>
      <c r="C144" s="181" t="s">
        <v>183</v>
      </c>
      <c r="D144" s="181" t="s">
        <v>146</v>
      </c>
      <c r="E144" s="182" t="s">
        <v>680</v>
      </c>
      <c r="F144" s="183" t="s">
        <v>681</v>
      </c>
      <c r="G144" s="184" t="s">
        <v>143</v>
      </c>
      <c r="H144" s="185">
        <v>12</v>
      </c>
      <c r="I144" s="186"/>
      <c r="J144" s="187">
        <f>ROUND(I144*H144,2)</f>
        <v>0</v>
      </c>
      <c r="K144" s="183" t="s">
        <v>144</v>
      </c>
      <c r="L144" s="188"/>
      <c r="M144" s="189" t="s">
        <v>1</v>
      </c>
      <c r="N144" s="190" t="s">
        <v>38</v>
      </c>
      <c r="O144" s="73"/>
      <c r="P144" s="177">
        <f>O144*H144</f>
        <v>0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149</v>
      </c>
      <c r="AT144" s="179" t="s">
        <v>146</v>
      </c>
      <c r="AU144" s="179" t="s">
        <v>83</v>
      </c>
      <c r="AY144" s="15" t="s">
        <v>137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5" t="s">
        <v>81</v>
      </c>
      <c r="BK144" s="180">
        <f>ROUND(I144*H144,2)</f>
        <v>0</v>
      </c>
      <c r="BL144" s="15" t="s">
        <v>145</v>
      </c>
      <c r="BM144" s="179" t="s">
        <v>221</v>
      </c>
    </row>
    <row r="145" s="2" customFormat="1" ht="24.15" customHeight="1">
      <c r="A145" s="34"/>
      <c r="B145" s="167"/>
      <c r="C145" s="168" t="s">
        <v>222</v>
      </c>
      <c r="D145" s="168" t="s">
        <v>140</v>
      </c>
      <c r="E145" s="169" t="s">
        <v>682</v>
      </c>
      <c r="F145" s="170" t="s">
        <v>683</v>
      </c>
      <c r="G145" s="171" t="s">
        <v>214</v>
      </c>
      <c r="H145" s="172">
        <v>8698</v>
      </c>
      <c r="I145" s="173"/>
      <c r="J145" s="174">
        <f>ROUND(I145*H145,2)</f>
        <v>0</v>
      </c>
      <c r="K145" s="170" t="s">
        <v>144</v>
      </c>
      <c r="L145" s="35"/>
      <c r="M145" s="175" t="s">
        <v>1</v>
      </c>
      <c r="N145" s="176" t="s">
        <v>38</v>
      </c>
      <c r="O145" s="73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145</v>
      </c>
      <c r="AT145" s="179" t="s">
        <v>140</v>
      </c>
      <c r="AU145" s="179" t="s">
        <v>83</v>
      </c>
      <c r="AY145" s="15" t="s">
        <v>137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5" t="s">
        <v>81</v>
      </c>
      <c r="BK145" s="180">
        <f>ROUND(I145*H145,2)</f>
        <v>0</v>
      </c>
      <c r="BL145" s="15" t="s">
        <v>145</v>
      </c>
      <c r="BM145" s="179" t="s">
        <v>225</v>
      </c>
    </row>
    <row r="146" s="2" customFormat="1" ht="24.15" customHeight="1">
      <c r="A146" s="34"/>
      <c r="B146" s="167"/>
      <c r="C146" s="181" t="s">
        <v>186</v>
      </c>
      <c r="D146" s="181" t="s">
        <v>146</v>
      </c>
      <c r="E146" s="182" t="s">
        <v>373</v>
      </c>
      <c r="F146" s="183" t="s">
        <v>374</v>
      </c>
      <c r="G146" s="184" t="s">
        <v>214</v>
      </c>
      <c r="H146" s="185">
        <v>8698</v>
      </c>
      <c r="I146" s="186"/>
      <c r="J146" s="187">
        <f>ROUND(I146*H146,2)</f>
        <v>0</v>
      </c>
      <c r="K146" s="183" t="s">
        <v>144</v>
      </c>
      <c r="L146" s="188"/>
      <c r="M146" s="189" t="s">
        <v>1</v>
      </c>
      <c r="N146" s="190" t="s">
        <v>38</v>
      </c>
      <c r="O146" s="73"/>
      <c r="P146" s="177">
        <f>O146*H146</f>
        <v>0</v>
      </c>
      <c r="Q146" s="177">
        <v>0</v>
      </c>
      <c r="R146" s="177">
        <f>Q146*H146</f>
        <v>0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149</v>
      </c>
      <c r="AT146" s="179" t="s">
        <v>146</v>
      </c>
      <c r="AU146" s="179" t="s">
        <v>83</v>
      </c>
      <c r="AY146" s="15" t="s">
        <v>137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5" t="s">
        <v>81</v>
      </c>
      <c r="BK146" s="180">
        <f>ROUND(I146*H146,2)</f>
        <v>0</v>
      </c>
      <c r="BL146" s="15" t="s">
        <v>145</v>
      </c>
      <c r="BM146" s="179" t="s">
        <v>228</v>
      </c>
    </row>
    <row r="147" s="2" customFormat="1" ht="49.05" customHeight="1">
      <c r="A147" s="34"/>
      <c r="B147" s="167"/>
      <c r="C147" s="168" t="s">
        <v>229</v>
      </c>
      <c r="D147" s="168" t="s">
        <v>140</v>
      </c>
      <c r="E147" s="169" t="s">
        <v>174</v>
      </c>
      <c r="F147" s="170" t="s">
        <v>175</v>
      </c>
      <c r="G147" s="171" t="s">
        <v>176</v>
      </c>
      <c r="H147" s="172">
        <v>250</v>
      </c>
      <c r="I147" s="173"/>
      <c r="J147" s="174">
        <f>ROUND(I147*H147,2)</f>
        <v>0</v>
      </c>
      <c r="K147" s="170" t="s">
        <v>144</v>
      </c>
      <c r="L147" s="35"/>
      <c r="M147" s="175" t="s">
        <v>1</v>
      </c>
      <c r="N147" s="176" t="s">
        <v>38</v>
      </c>
      <c r="O147" s="73"/>
      <c r="P147" s="177">
        <f>O147*H147</f>
        <v>0</v>
      </c>
      <c r="Q147" s="177">
        <v>0</v>
      </c>
      <c r="R147" s="177">
        <f>Q147*H147</f>
        <v>0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145</v>
      </c>
      <c r="AT147" s="179" t="s">
        <v>140</v>
      </c>
      <c r="AU147" s="179" t="s">
        <v>83</v>
      </c>
      <c r="AY147" s="15" t="s">
        <v>137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5" t="s">
        <v>81</v>
      </c>
      <c r="BK147" s="180">
        <f>ROUND(I147*H147,2)</f>
        <v>0</v>
      </c>
      <c r="BL147" s="15" t="s">
        <v>145</v>
      </c>
      <c r="BM147" s="179" t="s">
        <v>230</v>
      </c>
    </row>
    <row r="148" s="12" customFormat="1" ht="22.8" customHeight="1">
      <c r="A148" s="12"/>
      <c r="B148" s="154"/>
      <c r="C148" s="12"/>
      <c r="D148" s="155" t="s">
        <v>72</v>
      </c>
      <c r="E148" s="165" t="s">
        <v>476</v>
      </c>
      <c r="F148" s="165" t="s">
        <v>477</v>
      </c>
      <c r="G148" s="12"/>
      <c r="H148" s="12"/>
      <c r="I148" s="157"/>
      <c r="J148" s="166">
        <f>BK148</f>
        <v>0</v>
      </c>
      <c r="K148" s="12"/>
      <c r="L148" s="154"/>
      <c r="M148" s="159"/>
      <c r="N148" s="160"/>
      <c r="O148" s="160"/>
      <c r="P148" s="161">
        <f>SUM(P149:P153)</f>
        <v>0</v>
      </c>
      <c r="Q148" s="160"/>
      <c r="R148" s="161">
        <f>SUM(R149:R153)</f>
        <v>0</v>
      </c>
      <c r="S148" s="160"/>
      <c r="T148" s="162">
        <f>SUM(T149:T153)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55" t="s">
        <v>81</v>
      </c>
      <c r="AT148" s="163" t="s">
        <v>72</v>
      </c>
      <c r="AU148" s="163" t="s">
        <v>81</v>
      </c>
      <c r="AY148" s="155" t="s">
        <v>137</v>
      </c>
      <c r="BK148" s="164">
        <f>SUM(BK149:BK153)</f>
        <v>0</v>
      </c>
    </row>
    <row r="149" s="2" customFormat="1" ht="44.25" customHeight="1">
      <c r="A149" s="34"/>
      <c r="B149" s="167"/>
      <c r="C149" s="168" t="s">
        <v>190</v>
      </c>
      <c r="D149" s="168" t="s">
        <v>140</v>
      </c>
      <c r="E149" s="169" t="s">
        <v>684</v>
      </c>
      <c r="F149" s="170" t="s">
        <v>685</v>
      </c>
      <c r="G149" s="171" t="s">
        <v>143</v>
      </c>
      <c r="H149" s="172">
        <v>83</v>
      </c>
      <c r="I149" s="173"/>
      <c r="J149" s="174">
        <f>ROUND(I149*H149,2)</f>
        <v>0</v>
      </c>
      <c r="K149" s="170" t="s">
        <v>144</v>
      </c>
      <c r="L149" s="35"/>
      <c r="M149" s="175" t="s">
        <v>1</v>
      </c>
      <c r="N149" s="176" t="s">
        <v>38</v>
      </c>
      <c r="O149" s="73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145</v>
      </c>
      <c r="AT149" s="179" t="s">
        <v>140</v>
      </c>
      <c r="AU149" s="179" t="s">
        <v>83</v>
      </c>
      <c r="AY149" s="15" t="s">
        <v>137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5" t="s">
        <v>81</v>
      </c>
      <c r="BK149" s="180">
        <f>ROUND(I149*H149,2)</f>
        <v>0</v>
      </c>
      <c r="BL149" s="15" t="s">
        <v>145</v>
      </c>
      <c r="BM149" s="179" t="s">
        <v>235</v>
      </c>
    </row>
    <row r="150" s="2" customFormat="1" ht="44.25" customHeight="1">
      <c r="A150" s="34"/>
      <c r="B150" s="167"/>
      <c r="C150" s="168" t="s">
        <v>236</v>
      </c>
      <c r="D150" s="168" t="s">
        <v>140</v>
      </c>
      <c r="E150" s="169" t="s">
        <v>511</v>
      </c>
      <c r="F150" s="170" t="s">
        <v>512</v>
      </c>
      <c r="G150" s="171" t="s">
        <v>143</v>
      </c>
      <c r="H150" s="172">
        <v>32</v>
      </c>
      <c r="I150" s="173"/>
      <c r="J150" s="174">
        <f>ROUND(I150*H150,2)</f>
        <v>0</v>
      </c>
      <c r="K150" s="170" t="s">
        <v>144</v>
      </c>
      <c r="L150" s="35"/>
      <c r="M150" s="175" t="s">
        <v>1</v>
      </c>
      <c r="N150" s="176" t="s">
        <v>38</v>
      </c>
      <c r="O150" s="73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145</v>
      </c>
      <c r="AT150" s="179" t="s">
        <v>140</v>
      </c>
      <c r="AU150" s="179" t="s">
        <v>83</v>
      </c>
      <c r="AY150" s="15" t="s">
        <v>137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5" t="s">
        <v>81</v>
      </c>
      <c r="BK150" s="180">
        <f>ROUND(I150*H150,2)</f>
        <v>0</v>
      </c>
      <c r="BL150" s="15" t="s">
        <v>145</v>
      </c>
      <c r="BM150" s="179" t="s">
        <v>239</v>
      </c>
    </row>
    <row r="151" s="2" customFormat="1" ht="55.5" customHeight="1">
      <c r="A151" s="34"/>
      <c r="B151" s="167"/>
      <c r="C151" s="168" t="s">
        <v>193</v>
      </c>
      <c r="D151" s="168" t="s">
        <v>140</v>
      </c>
      <c r="E151" s="169" t="s">
        <v>686</v>
      </c>
      <c r="F151" s="170" t="s">
        <v>687</v>
      </c>
      <c r="G151" s="171" t="s">
        <v>143</v>
      </c>
      <c r="H151" s="172">
        <v>6</v>
      </c>
      <c r="I151" s="173"/>
      <c r="J151" s="174">
        <f>ROUND(I151*H151,2)</f>
        <v>0</v>
      </c>
      <c r="K151" s="170" t="s">
        <v>144</v>
      </c>
      <c r="L151" s="35"/>
      <c r="M151" s="175" t="s">
        <v>1</v>
      </c>
      <c r="N151" s="176" t="s">
        <v>38</v>
      </c>
      <c r="O151" s="73"/>
      <c r="P151" s="177">
        <f>O151*H151</f>
        <v>0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9" t="s">
        <v>145</v>
      </c>
      <c r="AT151" s="179" t="s">
        <v>140</v>
      </c>
      <c r="AU151" s="179" t="s">
        <v>83</v>
      </c>
      <c r="AY151" s="15" t="s">
        <v>137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5" t="s">
        <v>81</v>
      </c>
      <c r="BK151" s="180">
        <f>ROUND(I151*H151,2)</f>
        <v>0</v>
      </c>
      <c r="BL151" s="15" t="s">
        <v>145</v>
      </c>
      <c r="BM151" s="179" t="s">
        <v>242</v>
      </c>
    </row>
    <row r="152" s="2" customFormat="1" ht="44.25" customHeight="1">
      <c r="A152" s="34"/>
      <c r="B152" s="167"/>
      <c r="C152" s="168" t="s">
        <v>243</v>
      </c>
      <c r="D152" s="168" t="s">
        <v>140</v>
      </c>
      <c r="E152" s="169" t="s">
        <v>688</v>
      </c>
      <c r="F152" s="170" t="s">
        <v>689</v>
      </c>
      <c r="G152" s="171" t="s">
        <v>214</v>
      </c>
      <c r="H152" s="172">
        <v>4770</v>
      </c>
      <c r="I152" s="173"/>
      <c r="J152" s="174">
        <f>ROUND(I152*H152,2)</f>
        <v>0</v>
      </c>
      <c r="K152" s="170" t="s">
        <v>144</v>
      </c>
      <c r="L152" s="35"/>
      <c r="M152" s="175" t="s">
        <v>1</v>
      </c>
      <c r="N152" s="176" t="s">
        <v>38</v>
      </c>
      <c r="O152" s="73"/>
      <c r="P152" s="177">
        <f>O152*H152</f>
        <v>0</v>
      </c>
      <c r="Q152" s="177">
        <v>0</v>
      </c>
      <c r="R152" s="177">
        <f>Q152*H152</f>
        <v>0</v>
      </c>
      <c r="S152" s="177">
        <v>0</v>
      </c>
      <c r="T152" s="17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9" t="s">
        <v>145</v>
      </c>
      <c r="AT152" s="179" t="s">
        <v>140</v>
      </c>
      <c r="AU152" s="179" t="s">
        <v>83</v>
      </c>
      <c r="AY152" s="15" t="s">
        <v>137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5" t="s">
        <v>81</v>
      </c>
      <c r="BK152" s="180">
        <f>ROUND(I152*H152,2)</f>
        <v>0</v>
      </c>
      <c r="BL152" s="15" t="s">
        <v>145</v>
      </c>
      <c r="BM152" s="179" t="s">
        <v>246</v>
      </c>
    </row>
    <row r="153" s="2" customFormat="1" ht="49.05" customHeight="1">
      <c r="A153" s="34"/>
      <c r="B153" s="167"/>
      <c r="C153" s="168" t="s">
        <v>197</v>
      </c>
      <c r="D153" s="168" t="s">
        <v>140</v>
      </c>
      <c r="E153" s="169" t="s">
        <v>174</v>
      </c>
      <c r="F153" s="170" t="s">
        <v>175</v>
      </c>
      <c r="G153" s="171" t="s">
        <v>176</v>
      </c>
      <c r="H153" s="172">
        <v>116</v>
      </c>
      <c r="I153" s="173"/>
      <c r="J153" s="174">
        <f>ROUND(I153*H153,2)</f>
        <v>0</v>
      </c>
      <c r="K153" s="170" t="s">
        <v>144</v>
      </c>
      <c r="L153" s="35"/>
      <c r="M153" s="175" t="s">
        <v>1</v>
      </c>
      <c r="N153" s="176" t="s">
        <v>38</v>
      </c>
      <c r="O153" s="73"/>
      <c r="P153" s="177">
        <f>O153*H153</f>
        <v>0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9" t="s">
        <v>145</v>
      </c>
      <c r="AT153" s="179" t="s">
        <v>140</v>
      </c>
      <c r="AU153" s="179" t="s">
        <v>83</v>
      </c>
      <c r="AY153" s="15" t="s">
        <v>137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5" t="s">
        <v>81</v>
      </c>
      <c r="BK153" s="180">
        <f>ROUND(I153*H153,2)</f>
        <v>0</v>
      </c>
      <c r="BL153" s="15" t="s">
        <v>145</v>
      </c>
      <c r="BM153" s="179" t="s">
        <v>249</v>
      </c>
    </row>
    <row r="154" s="12" customFormat="1" ht="22.8" customHeight="1">
      <c r="A154" s="12"/>
      <c r="B154" s="154"/>
      <c r="C154" s="12"/>
      <c r="D154" s="155" t="s">
        <v>72</v>
      </c>
      <c r="E154" s="165" t="s">
        <v>559</v>
      </c>
      <c r="F154" s="165" t="s">
        <v>690</v>
      </c>
      <c r="G154" s="12"/>
      <c r="H154" s="12"/>
      <c r="I154" s="157"/>
      <c r="J154" s="166">
        <f>BK154</f>
        <v>0</v>
      </c>
      <c r="K154" s="12"/>
      <c r="L154" s="154"/>
      <c r="M154" s="159"/>
      <c r="N154" s="160"/>
      <c r="O154" s="160"/>
      <c r="P154" s="161">
        <f>SUM(P155:P162)</f>
        <v>0</v>
      </c>
      <c r="Q154" s="160"/>
      <c r="R154" s="161">
        <f>SUM(R155:R162)</f>
        <v>0</v>
      </c>
      <c r="S154" s="160"/>
      <c r="T154" s="162">
        <f>SUM(T155:T162)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5" t="s">
        <v>81</v>
      </c>
      <c r="AT154" s="163" t="s">
        <v>72</v>
      </c>
      <c r="AU154" s="163" t="s">
        <v>81</v>
      </c>
      <c r="AY154" s="155" t="s">
        <v>137</v>
      </c>
      <c r="BK154" s="164">
        <f>SUM(BK155:BK162)</f>
        <v>0</v>
      </c>
    </row>
    <row r="155" s="2" customFormat="1" ht="66.75" customHeight="1">
      <c r="A155" s="34"/>
      <c r="B155" s="167"/>
      <c r="C155" s="168" t="s">
        <v>250</v>
      </c>
      <c r="D155" s="168" t="s">
        <v>140</v>
      </c>
      <c r="E155" s="169" t="s">
        <v>561</v>
      </c>
      <c r="F155" s="170" t="s">
        <v>562</v>
      </c>
      <c r="G155" s="171" t="s">
        <v>143</v>
      </c>
      <c r="H155" s="172">
        <v>1</v>
      </c>
      <c r="I155" s="173"/>
      <c r="J155" s="174">
        <f>ROUND(I155*H155,2)</f>
        <v>0</v>
      </c>
      <c r="K155" s="170" t="s">
        <v>144</v>
      </c>
      <c r="L155" s="35"/>
      <c r="M155" s="175" t="s">
        <v>1</v>
      </c>
      <c r="N155" s="176" t="s">
        <v>38</v>
      </c>
      <c r="O155" s="73"/>
      <c r="P155" s="177">
        <f>O155*H155</f>
        <v>0</v>
      </c>
      <c r="Q155" s="177">
        <v>0</v>
      </c>
      <c r="R155" s="177">
        <f>Q155*H155</f>
        <v>0</v>
      </c>
      <c r="S155" s="177">
        <v>0</v>
      </c>
      <c r="T155" s="17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145</v>
      </c>
      <c r="AT155" s="179" t="s">
        <v>140</v>
      </c>
      <c r="AU155" s="179" t="s">
        <v>83</v>
      </c>
      <c r="AY155" s="15" t="s">
        <v>137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5" t="s">
        <v>81</v>
      </c>
      <c r="BK155" s="180">
        <f>ROUND(I155*H155,2)</f>
        <v>0</v>
      </c>
      <c r="BL155" s="15" t="s">
        <v>145</v>
      </c>
      <c r="BM155" s="179" t="s">
        <v>253</v>
      </c>
    </row>
    <row r="156" s="2" customFormat="1" ht="33" customHeight="1">
      <c r="A156" s="34"/>
      <c r="B156" s="167"/>
      <c r="C156" s="168" t="s">
        <v>200</v>
      </c>
      <c r="D156" s="168" t="s">
        <v>140</v>
      </c>
      <c r="E156" s="169" t="s">
        <v>565</v>
      </c>
      <c r="F156" s="170" t="s">
        <v>566</v>
      </c>
      <c r="G156" s="171" t="s">
        <v>143</v>
      </c>
      <c r="H156" s="172">
        <v>6</v>
      </c>
      <c r="I156" s="173"/>
      <c r="J156" s="174">
        <f>ROUND(I156*H156,2)</f>
        <v>0</v>
      </c>
      <c r="K156" s="170" t="s">
        <v>144</v>
      </c>
      <c r="L156" s="35"/>
      <c r="M156" s="175" t="s">
        <v>1</v>
      </c>
      <c r="N156" s="176" t="s">
        <v>38</v>
      </c>
      <c r="O156" s="73"/>
      <c r="P156" s="177">
        <f>O156*H156</f>
        <v>0</v>
      </c>
      <c r="Q156" s="177">
        <v>0</v>
      </c>
      <c r="R156" s="177">
        <f>Q156*H156</f>
        <v>0</v>
      </c>
      <c r="S156" s="177">
        <v>0</v>
      </c>
      <c r="T156" s="17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9" t="s">
        <v>145</v>
      </c>
      <c r="AT156" s="179" t="s">
        <v>140</v>
      </c>
      <c r="AU156" s="179" t="s">
        <v>83</v>
      </c>
      <c r="AY156" s="15" t="s">
        <v>137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5" t="s">
        <v>81</v>
      </c>
      <c r="BK156" s="180">
        <f>ROUND(I156*H156,2)</f>
        <v>0</v>
      </c>
      <c r="BL156" s="15" t="s">
        <v>145</v>
      </c>
      <c r="BM156" s="179" t="s">
        <v>256</v>
      </c>
    </row>
    <row r="157" s="2" customFormat="1" ht="76.35" customHeight="1">
      <c r="A157" s="34"/>
      <c r="B157" s="167"/>
      <c r="C157" s="168" t="s">
        <v>257</v>
      </c>
      <c r="D157" s="168" t="s">
        <v>140</v>
      </c>
      <c r="E157" s="169" t="s">
        <v>568</v>
      </c>
      <c r="F157" s="170" t="s">
        <v>569</v>
      </c>
      <c r="G157" s="171" t="s">
        <v>143</v>
      </c>
      <c r="H157" s="172">
        <v>1</v>
      </c>
      <c r="I157" s="173"/>
      <c r="J157" s="174">
        <f>ROUND(I157*H157,2)</f>
        <v>0</v>
      </c>
      <c r="K157" s="170" t="s">
        <v>144</v>
      </c>
      <c r="L157" s="35"/>
      <c r="M157" s="175" t="s">
        <v>1</v>
      </c>
      <c r="N157" s="176" t="s">
        <v>38</v>
      </c>
      <c r="O157" s="73"/>
      <c r="P157" s="177">
        <f>O157*H157</f>
        <v>0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145</v>
      </c>
      <c r="AT157" s="179" t="s">
        <v>140</v>
      </c>
      <c r="AU157" s="179" t="s">
        <v>83</v>
      </c>
      <c r="AY157" s="15" t="s">
        <v>137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5" t="s">
        <v>81</v>
      </c>
      <c r="BK157" s="180">
        <f>ROUND(I157*H157,2)</f>
        <v>0</v>
      </c>
      <c r="BL157" s="15" t="s">
        <v>145</v>
      </c>
      <c r="BM157" s="179" t="s">
        <v>260</v>
      </c>
    </row>
    <row r="158" s="2" customFormat="1" ht="49.05" customHeight="1">
      <c r="A158" s="34"/>
      <c r="B158" s="167"/>
      <c r="C158" s="168" t="s">
        <v>204</v>
      </c>
      <c r="D158" s="168" t="s">
        <v>140</v>
      </c>
      <c r="E158" s="169" t="s">
        <v>572</v>
      </c>
      <c r="F158" s="170" t="s">
        <v>573</v>
      </c>
      <c r="G158" s="171" t="s">
        <v>143</v>
      </c>
      <c r="H158" s="172">
        <v>12</v>
      </c>
      <c r="I158" s="173"/>
      <c r="J158" s="174">
        <f>ROUND(I158*H158,2)</f>
        <v>0</v>
      </c>
      <c r="K158" s="170" t="s">
        <v>144</v>
      </c>
      <c r="L158" s="35"/>
      <c r="M158" s="175" t="s">
        <v>1</v>
      </c>
      <c r="N158" s="176" t="s">
        <v>38</v>
      </c>
      <c r="O158" s="73"/>
      <c r="P158" s="177">
        <f>O158*H158</f>
        <v>0</v>
      </c>
      <c r="Q158" s="177">
        <v>0</v>
      </c>
      <c r="R158" s="177">
        <f>Q158*H158</f>
        <v>0</v>
      </c>
      <c r="S158" s="177">
        <v>0</v>
      </c>
      <c r="T158" s="17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9" t="s">
        <v>145</v>
      </c>
      <c r="AT158" s="179" t="s">
        <v>140</v>
      </c>
      <c r="AU158" s="179" t="s">
        <v>83</v>
      </c>
      <c r="AY158" s="15" t="s">
        <v>137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5" t="s">
        <v>81</v>
      </c>
      <c r="BK158" s="180">
        <f>ROUND(I158*H158,2)</f>
        <v>0</v>
      </c>
      <c r="BL158" s="15" t="s">
        <v>145</v>
      </c>
      <c r="BM158" s="179" t="s">
        <v>263</v>
      </c>
    </row>
    <row r="159" s="2" customFormat="1" ht="24.15" customHeight="1">
      <c r="A159" s="34"/>
      <c r="B159" s="167"/>
      <c r="C159" s="168" t="s">
        <v>264</v>
      </c>
      <c r="D159" s="168" t="s">
        <v>140</v>
      </c>
      <c r="E159" s="169" t="s">
        <v>401</v>
      </c>
      <c r="F159" s="170" t="s">
        <v>402</v>
      </c>
      <c r="G159" s="171" t="s">
        <v>403</v>
      </c>
      <c r="H159" s="172">
        <v>4.3300000000000001</v>
      </c>
      <c r="I159" s="173"/>
      <c r="J159" s="174">
        <f>ROUND(I159*H159,2)</f>
        <v>0</v>
      </c>
      <c r="K159" s="170" t="s">
        <v>144</v>
      </c>
      <c r="L159" s="35"/>
      <c r="M159" s="175" t="s">
        <v>1</v>
      </c>
      <c r="N159" s="176" t="s">
        <v>38</v>
      </c>
      <c r="O159" s="73"/>
      <c r="P159" s="177">
        <f>O159*H159</f>
        <v>0</v>
      </c>
      <c r="Q159" s="177">
        <v>0</v>
      </c>
      <c r="R159" s="177">
        <f>Q159*H159</f>
        <v>0</v>
      </c>
      <c r="S159" s="177">
        <v>0</v>
      </c>
      <c r="T159" s="17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9" t="s">
        <v>145</v>
      </c>
      <c r="AT159" s="179" t="s">
        <v>140</v>
      </c>
      <c r="AU159" s="179" t="s">
        <v>83</v>
      </c>
      <c r="AY159" s="15" t="s">
        <v>137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5" t="s">
        <v>81</v>
      </c>
      <c r="BK159" s="180">
        <f>ROUND(I159*H159,2)</f>
        <v>0</v>
      </c>
      <c r="BL159" s="15" t="s">
        <v>145</v>
      </c>
      <c r="BM159" s="179" t="s">
        <v>267</v>
      </c>
    </row>
    <row r="160" s="2" customFormat="1" ht="24.15" customHeight="1">
      <c r="A160" s="34"/>
      <c r="B160" s="167"/>
      <c r="C160" s="168" t="s">
        <v>207</v>
      </c>
      <c r="D160" s="168" t="s">
        <v>140</v>
      </c>
      <c r="E160" s="169" t="s">
        <v>405</v>
      </c>
      <c r="F160" s="170" t="s">
        <v>406</v>
      </c>
      <c r="G160" s="171" t="s">
        <v>403</v>
      </c>
      <c r="H160" s="172">
        <v>4.3300000000000001</v>
      </c>
      <c r="I160" s="173"/>
      <c r="J160" s="174">
        <f>ROUND(I160*H160,2)</f>
        <v>0</v>
      </c>
      <c r="K160" s="170" t="s">
        <v>144</v>
      </c>
      <c r="L160" s="35"/>
      <c r="M160" s="175" t="s">
        <v>1</v>
      </c>
      <c r="N160" s="176" t="s">
        <v>38</v>
      </c>
      <c r="O160" s="73"/>
      <c r="P160" s="177">
        <f>O160*H160</f>
        <v>0</v>
      </c>
      <c r="Q160" s="177">
        <v>0</v>
      </c>
      <c r="R160" s="177">
        <f>Q160*H160</f>
        <v>0</v>
      </c>
      <c r="S160" s="177">
        <v>0</v>
      </c>
      <c r="T160" s="17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9" t="s">
        <v>145</v>
      </c>
      <c r="AT160" s="179" t="s">
        <v>140</v>
      </c>
      <c r="AU160" s="179" t="s">
        <v>83</v>
      </c>
      <c r="AY160" s="15" t="s">
        <v>137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5" t="s">
        <v>81</v>
      </c>
      <c r="BK160" s="180">
        <f>ROUND(I160*H160,2)</f>
        <v>0</v>
      </c>
      <c r="BL160" s="15" t="s">
        <v>145</v>
      </c>
      <c r="BM160" s="179" t="s">
        <v>270</v>
      </c>
    </row>
    <row r="161" s="2" customFormat="1" ht="66.75" customHeight="1">
      <c r="A161" s="34"/>
      <c r="B161" s="167"/>
      <c r="C161" s="168" t="s">
        <v>271</v>
      </c>
      <c r="D161" s="168" t="s">
        <v>140</v>
      </c>
      <c r="E161" s="169" t="s">
        <v>575</v>
      </c>
      <c r="F161" s="170" t="s">
        <v>576</v>
      </c>
      <c r="G161" s="171" t="s">
        <v>176</v>
      </c>
      <c r="H161" s="172">
        <v>30</v>
      </c>
      <c r="I161" s="173"/>
      <c r="J161" s="174">
        <f>ROUND(I161*H161,2)</f>
        <v>0</v>
      </c>
      <c r="K161" s="170" t="s">
        <v>144</v>
      </c>
      <c r="L161" s="35"/>
      <c r="M161" s="175" t="s">
        <v>1</v>
      </c>
      <c r="N161" s="176" t="s">
        <v>38</v>
      </c>
      <c r="O161" s="73"/>
      <c r="P161" s="177">
        <f>O161*H161</f>
        <v>0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145</v>
      </c>
      <c r="AT161" s="179" t="s">
        <v>140</v>
      </c>
      <c r="AU161" s="179" t="s">
        <v>83</v>
      </c>
      <c r="AY161" s="15" t="s">
        <v>137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5" t="s">
        <v>81</v>
      </c>
      <c r="BK161" s="180">
        <f>ROUND(I161*H161,2)</f>
        <v>0</v>
      </c>
      <c r="BL161" s="15" t="s">
        <v>145</v>
      </c>
      <c r="BM161" s="179" t="s">
        <v>274</v>
      </c>
    </row>
    <row r="162" s="2" customFormat="1" ht="49.05" customHeight="1">
      <c r="A162" s="34"/>
      <c r="B162" s="167"/>
      <c r="C162" s="168" t="s">
        <v>211</v>
      </c>
      <c r="D162" s="168" t="s">
        <v>140</v>
      </c>
      <c r="E162" s="169" t="s">
        <v>579</v>
      </c>
      <c r="F162" s="170" t="s">
        <v>580</v>
      </c>
      <c r="G162" s="171" t="s">
        <v>143</v>
      </c>
      <c r="H162" s="172">
        <v>1</v>
      </c>
      <c r="I162" s="173"/>
      <c r="J162" s="174">
        <f>ROUND(I162*H162,2)</f>
        <v>0</v>
      </c>
      <c r="K162" s="170" t="s">
        <v>144</v>
      </c>
      <c r="L162" s="35"/>
      <c r="M162" s="191" t="s">
        <v>1</v>
      </c>
      <c r="N162" s="192" t="s">
        <v>38</v>
      </c>
      <c r="O162" s="193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9" t="s">
        <v>145</v>
      </c>
      <c r="AT162" s="179" t="s">
        <v>140</v>
      </c>
      <c r="AU162" s="179" t="s">
        <v>83</v>
      </c>
      <c r="AY162" s="15" t="s">
        <v>137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15" t="s">
        <v>81</v>
      </c>
      <c r="BK162" s="180">
        <f>ROUND(I162*H162,2)</f>
        <v>0</v>
      </c>
      <c r="BL162" s="15" t="s">
        <v>145</v>
      </c>
      <c r="BM162" s="179" t="s">
        <v>277</v>
      </c>
    </row>
    <row r="163" s="2" customFormat="1" ht="6.96" customHeight="1">
      <c r="A163" s="34"/>
      <c r="B163" s="56"/>
      <c r="C163" s="57"/>
      <c r="D163" s="57"/>
      <c r="E163" s="57"/>
      <c r="F163" s="57"/>
      <c r="G163" s="57"/>
      <c r="H163" s="57"/>
      <c r="I163" s="57"/>
      <c r="J163" s="57"/>
      <c r="K163" s="57"/>
      <c r="L163" s="35"/>
      <c r="M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</row>
  </sheetData>
  <autoFilter ref="C119:K16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108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stavby'!K6</f>
        <v>Prostá rekonstrukce trakčního vedení trati Tábor – Bechyně – 1. etapa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30" customHeight="1">
      <c r="A9" s="34"/>
      <c r="B9" s="35"/>
      <c r="C9" s="34"/>
      <c r="D9" s="34"/>
      <c r="E9" s="63" t="s">
        <v>691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11. 2. 2025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ROUND((SUM(BE120:BE146)),  2)</f>
        <v>0</v>
      </c>
      <c r="G33" s="34"/>
      <c r="H33" s="34"/>
      <c r="I33" s="124">
        <v>0.20999999999999999</v>
      </c>
      <c r="J33" s="123">
        <f>ROUND(((SUM(BE120:BE146))*I33),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ROUND((SUM(BF120:BF146)),  2)</f>
        <v>0</v>
      </c>
      <c r="G34" s="34"/>
      <c r="H34" s="34"/>
      <c r="I34" s="124">
        <v>0.12</v>
      </c>
      <c r="J34" s="123">
        <f>ROUND(((SUM(BF120:BF146))*I34),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ROUND((SUM(BG120:BG146)),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ROUND((SUM(BH120:BH146)),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ROUND((SUM(BI120:BI146)),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111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Prostá rekonstrukce trakčního vedení trati Tábor – Bechyně – 1. etapa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109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30" customHeight="1">
      <c r="A87" s="34"/>
      <c r="B87" s="35"/>
      <c r="C87" s="34"/>
      <c r="D87" s="34"/>
      <c r="E87" s="63" t="str">
        <f>E9</f>
        <v>SO 02-87-01 - Slapy včetně - Malšice mimo, rekonstrukce UKK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11. 2. 2025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112</v>
      </c>
      <c r="D94" s="125"/>
      <c r="E94" s="125"/>
      <c r="F94" s="125"/>
      <c r="G94" s="125"/>
      <c r="H94" s="125"/>
      <c r="I94" s="125"/>
      <c r="J94" s="134" t="s">
        <v>113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114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115</v>
      </c>
    </row>
    <row r="97" s="9" customFormat="1" ht="24.96" customHeight="1">
      <c r="A97" s="9"/>
      <c r="B97" s="136"/>
      <c r="C97" s="9"/>
      <c r="D97" s="137" t="s">
        <v>116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119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120</v>
      </c>
      <c r="E99" s="142"/>
      <c r="F99" s="142"/>
      <c r="G99" s="142"/>
      <c r="H99" s="142"/>
      <c r="I99" s="142"/>
      <c r="J99" s="143">
        <f>J135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637</v>
      </c>
      <c r="E100" s="142"/>
      <c r="F100" s="142"/>
      <c r="G100" s="142"/>
      <c r="H100" s="142"/>
      <c r="I100" s="142"/>
      <c r="J100" s="143">
        <f>J139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123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6.25" customHeight="1">
      <c r="A110" s="34"/>
      <c r="B110" s="35"/>
      <c r="C110" s="34"/>
      <c r="D110" s="34"/>
      <c r="E110" s="117" t="str">
        <f>E7</f>
        <v>Prostá rekonstrukce trakčního vedení trati Tábor – Bechyně – 1. etapa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109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30" customHeight="1">
      <c r="A112" s="34"/>
      <c r="B112" s="35"/>
      <c r="C112" s="34"/>
      <c r="D112" s="34"/>
      <c r="E112" s="63" t="str">
        <f>E9</f>
        <v>SO 02-87-01 - Slapy včetně - Malšice mimo, rekonstrukce UKK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11. 2. 2025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124</v>
      </c>
      <c r="D119" s="147" t="s">
        <v>58</v>
      </c>
      <c r="E119" s="147" t="s">
        <v>54</v>
      </c>
      <c r="F119" s="147" t="s">
        <v>55</v>
      </c>
      <c r="G119" s="147" t="s">
        <v>125</v>
      </c>
      <c r="H119" s="147" t="s">
        <v>126</v>
      </c>
      <c r="I119" s="147" t="s">
        <v>127</v>
      </c>
      <c r="J119" s="147" t="s">
        <v>113</v>
      </c>
      <c r="K119" s="148" t="s">
        <v>128</v>
      </c>
      <c r="L119" s="149"/>
      <c r="M119" s="82" t="s">
        <v>1</v>
      </c>
      <c r="N119" s="83" t="s">
        <v>37</v>
      </c>
      <c r="O119" s="83" t="s">
        <v>129</v>
      </c>
      <c r="P119" s="83" t="s">
        <v>130</v>
      </c>
      <c r="Q119" s="83" t="s">
        <v>131</v>
      </c>
      <c r="R119" s="83" t="s">
        <v>132</v>
      </c>
      <c r="S119" s="83" t="s">
        <v>133</v>
      </c>
      <c r="T119" s="84" t="s">
        <v>134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135</v>
      </c>
      <c r="D120" s="34"/>
      <c r="E120" s="34"/>
      <c r="F120" s="34"/>
      <c r="G120" s="34"/>
      <c r="H120" s="34"/>
      <c r="I120" s="34"/>
      <c r="J120" s="150">
        <f>BK120</f>
        <v>0</v>
      </c>
      <c r="K120" s="34"/>
      <c r="L120" s="35"/>
      <c r="M120" s="85"/>
      <c r="N120" s="69"/>
      <c r="O120" s="86"/>
      <c r="P120" s="151">
        <f>P121</f>
        <v>0</v>
      </c>
      <c r="Q120" s="86"/>
      <c r="R120" s="151">
        <f>R121</f>
        <v>0</v>
      </c>
      <c r="S120" s="86"/>
      <c r="T120" s="152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115</v>
      </c>
      <c r="BK120" s="153">
        <f>BK121</f>
        <v>0</v>
      </c>
    </row>
    <row r="121" s="12" customFormat="1" ht="25.92" customHeight="1">
      <c r="A121" s="12"/>
      <c r="B121" s="154"/>
      <c r="C121" s="12"/>
      <c r="D121" s="155" t="s">
        <v>72</v>
      </c>
      <c r="E121" s="156" t="s">
        <v>136</v>
      </c>
      <c r="F121" s="156" t="s">
        <v>136</v>
      </c>
      <c r="G121" s="12"/>
      <c r="H121" s="12"/>
      <c r="I121" s="157"/>
      <c r="J121" s="158">
        <f>BK121</f>
        <v>0</v>
      </c>
      <c r="K121" s="12"/>
      <c r="L121" s="154"/>
      <c r="M121" s="159"/>
      <c r="N121" s="160"/>
      <c r="O121" s="160"/>
      <c r="P121" s="161">
        <f>P122+P135+P139</f>
        <v>0</v>
      </c>
      <c r="Q121" s="160"/>
      <c r="R121" s="161">
        <f>R122+R135+R139</f>
        <v>0</v>
      </c>
      <c r="S121" s="160"/>
      <c r="T121" s="162">
        <f>T122+T135+T139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5" t="s">
        <v>81</v>
      </c>
      <c r="AT121" s="163" t="s">
        <v>72</v>
      </c>
      <c r="AU121" s="163" t="s">
        <v>73</v>
      </c>
      <c r="AY121" s="155" t="s">
        <v>137</v>
      </c>
      <c r="BK121" s="164">
        <f>BK122+BK135+BK139</f>
        <v>0</v>
      </c>
    </row>
    <row r="122" s="12" customFormat="1" ht="22.8" customHeight="1">
      <c r="A122" s="12"/>
      <c r="B122" s="154"/>
      <c r="C122" s="12"/>
      <c r="D122" s="155" t="s">
        <v>72</v>
      </c>
      <c r="E122" s="165" t="s">
        <v>231</v>
      </c>
      <c r="F122" s="165" t="s">
        <v>232</v>
      </c>
      <c r="G122" s="12"/>
      <c r="H122" s="12"/>
      <c r="I122" s="157"/>
      <c r="J122" s="166">
        <f>BK122</f>
        <v>0</v>
      </c>
      <c r="K122" s="12"/>
      <c r="L122" s="154"/>
      <c r="M122" s="159"/>
      <c r="N122" s="160"/>
      <c r="O122" s="160"/>
      <c r="P122" s="161">
        <f>SUM(P123:P134)</f>
        <v>0</v>
      </c>
      <c r="Q122" s="160"/>
      <c r="R122" s="161">
        <f>SUM(R123:R134)</f>
        <v>0</v>
      </c>
      <c r="S122" s="160"/>
      <c r="T122" s="162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5" t="s">
        <v>81</v>
      </c>
      <c r="AT122" s="163" t="s">
        <v>72</v>
      </c>
      <c r="AU122" s="163" t="s">
        <v>81</v>
      </c>
      <c r="AY122" s="155" t="s">
        <v>137</v>
      </c>
      <c r="BK122" s="164">
        <f>SUM(BK123:BK134)</f>
        <v>0</v>
      </c>
    </row>
    <row r="123" s="2" customFormat="1" ht="62.7" customHeight="1">
      <c r="A123" s="34"/>
      <c r="B123" s="167"/>
      <c r="C123" s="168" t="s">
        <v>81</v>
      </c>
      <c r="D123" s="168" t="s">
        <v>140</v>
      </c>
      <c r="E123" s="169" t="s">
        <v>692</v>
      </c>
      <c r="F123" s="170" t="s">
        <v>693</v>
      </c>
      <c r="G123" s="171" t="s">
        <v>143</v>
      </c>
      <c r="H123" s="172">
        <v>1</v>
      </c>
      <c r="I123" s="173"/>
      <c r="J123" s="174">
        <f>ROUND(I123*H123,2)</f>
        <v>0</v>
      </c>
      <c r="K123" s="170" t="s">
        <v>144</v>
      </c>
      <c r="L123" s="35"/>
      <c r="M123" s="175" t="s">
        <v>1</v>
      </c>
      <c r="N123" s="176" t="s">
        <v>38</v>
      </c>
      <c r="O123" s="73"/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145</v>
      </c>
      <c r="AT123" s="179" t="s">
        <v>140</v>
      </c>
      <c r="AU123" s="179" t="s">
        <v>83</v>
      </c>
      <c r="AY123" s="15" t="s">
        <v>137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81</v>
      </c>
      <c r="BK123" s="180">
        <f>ROUND(I123*H123,2)</f>
        <v>0</v>
      </c>
      <c r="BL123" s="15" t="s">
        <v>145</v>
      </c>
      <c r="BM123" s="179" t="s">
        <v>83</v>
      </c>
    </row>
    <row r="124" s="2" customFormat="1" ht="16.5" customHeight="1">
      <c r="A124" s="34"/>
      <c r="B124" s="167"/>
      <c r="C124" s="181" t="s">
        <v>83</v>
      </c>
      <c r="D124" s="181" t="s">
        <v>146</v>
      </c>
      <c r="E124" s="182" t="s">
        <v>694</v>
      </c>
      <c r="F124" s="183" t="s">
        <v>695</v>
      </c>
      <c r="G124" s="184" t="s">
        <v>143</v>
      </c>
      <c r="H124" s="185">
        <v>1</v>
      </c>
      <c r="I124" s="186"/>
      <c r="J124" s="187">
        <f>ROUND(I124*H124,2)</f>
        <v>0</v>
      </c>
      <c r="K124" s="183" t="s">
        <v>144</v>
      </c>
      <c r="L124" s="188"/>
      <c r="M124" s="189" t="s">
        <v>1</v>
      </c>
      <c r="N124" s="190" t="s">
        <v>38</v>
      </c>
      <c r="O124" s="73"/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149</v>
      </c>
      <c r="AT124" s="179" t="s">
        <v>146</v>
      </c>
      <c r="AU124" s="179" t="s">
        <v>83</v>
      </c>
      <c r="AY124" s="15" t="s">
        <v>137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81</v>
      </c>
      <c r="BK124" s="180">
        <f>ROUND(I124*H124,2)</f>
        <v>0</v>
      </c>
      <c r="BL124" s="15" t="s">
        <v>145</v>
      </c>
      <c r="BM124" s="179" t="s">
        <v>145</v>
      </c>
    </row>
    <row r="125" s="2" customFormat="1" ht="24.15" customHeight="1">
      <c r="A125" s="34"/>
      <c r="B125" s="167"/>
      <c r="C125" s="168" t="s">
        <v>150</v>
      </c>
      <c r="D125" s="168" t="s">
        <v>140</v>
      </c>
      <c r="E125" s="169" t="s">
        <v>696</v>
      </c>
      <c r="F125" s="170" t="s">
        <v>697</v>
      </c>
      <c r="G125" s="171" t="s">
        <v>143</v>
      </c>
      <c r="H125" s="172">
        <v>88</v>
      </c>
      <c r="I125" s="173"/>
      <c r="J125" s="174">
        <f>ROUND(I125*H125,2)</f>
        <v>0</v>
      </c>
      <c r="K125" s="170" t="s">
        <v>144</v>
      </c>
      <c r="L125" s="35"/>
      <c r="M125" s="175" t="s">
        <v>1</v>
      </c>
      <c r="N125" s="176" t="s">
        <v>38</v>
      </c>
      <c r="O125" s="73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145</v>
      </c>
      <c r="AT125" s="179" t="s">
        <v>140</v>
      </c>
      <c r="AU125" s="179" t="s">
        <v>83</v>
      </c>
      <c r="AY125" s="15" t="s">
        <v>137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81</v>
      </c>
      <c r="BK125" s="180">
        <f>ROUND(I125*H125,2)</f>
        <v>0</v>
      </c>
      <c r="BL125" s="15" t="s">
        <v>145</v>
      </c>
      <c r="BM125" s="179" t="s">
        <v>154</v>
      </c>
    </row>
    <row r="126" s="2" customFormat="1" ht="24.15" customHeight="1">
      <c r="A126" s="34"/>
      <c r="B126" s="167"/>
      <c r="C126" s="181" t="s">
        <v>145</v>
      </c>
      <c r="D126" s="181" t="s">
        <v>146</v>
      </c>
      <c r="E126" s="182" t="s">
        <v>698</v>
      </c>
      <c r="F126" s="183" t="s">
        <v>699</v>
      </c>
      <c r="G126" s="184" t="s">
        <v>143</v>
      </c>
      <c r="H126" s="185">
        <v>88</v>
      </c>
      <c r="I126" s="186"/>
      <c r="J126" s="187">
        <f>ROUND(I126*H126,2)</f>
        <v>0</v>
      </c>
      <c r="K126" s="183" t="s">
        <v>144</v>
      </c>
      <c r="L126" s="188"/>
      <c r="M126" s="189" t="s">
        <v>1</v>
      </c>
      <c r="N126" s="190" t="s">
        <v>38</v>
      </c>
      <c r="O126" s="7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149</v>
      </c>
      <c r="AT126" s="179" t="s">
        <v>146</v>
      </c>
      <c r="AU126" s="179" t="s">
        <v>83</v>
      </c>
      <c r="AY126" s="15" t="s">
        <v>137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81</v>
      </c>
      <c r="BK126" s="180">
        <f>ROUND(I126*H126,2)</f>
        <v>0</v>
      </c>
      <c r="BL126" s="15" t="s">
        <v>145</v>
      </c>
      <c r="BM126" s="179" t="s">
        <v>149</v>
      </c>
    </row>
    <row r="127" s="2" customFormat="1" ht="24.15" customHeight="1">
      <c r="A127" s="34"/>
      <c r="B127" s="167"/>
      <c r="C127" s="168" t="s">
        <v>157</v>
      </c>
      <c r="D127" s="168" t="s">
        <v>140</v>
      </c>
      <c r="E127" s="169" t="s">
        <v>700</v>
      </c>
      <c r="F127" s="170" t="s">
        <v>701</v>
      </c>
      <c r="G127" s="171" t="s">
        <v>143</v>
      </c>
      <c r="H127" s="172">
        <v>1</v>
      </c>
      <c r="I127" s="173"/>
      <c r="J127" s="174">
        <f>ROUND(I127*H127,2)</f>
        <v>0</v>
      </c>
      <c r="K127" s="170" t="s">
        <v>144</v>
      </c>
      <c r="L127" s="35"/>
      <c r="M127" s="175" t="s">
        <v>1</v>
      </c>
      <c r="N127" s="176" t="s">
        <v>38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145</v>
      </c>
      <c r="AT127" s="179" t="s">
        <v>140</v>
      </c>
      <c r="AU127" s="179" t="s">
        <v>83</v>
      </c>
      <c r="AY127" s="15" t="s">
        <v>137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81</v>
      </c>
      <c r="BK127" s="180">
        <f>ROUND(I127*H127,2)</f>
        <v>0</v>
      </c>
      <c r="BL127" s="15" t="s">
        <v>145</v>
      </c>
      <c r="BM127" s="179" t="s">
        <v>160</v>
      </c>
    </row>
    <row r="128" s="2" customFormat="1" ht="24.15" customHeight="1">
      <c r="A128" s="34"/>
      <c r="B128" s="167"/>
      <c r="C128" s="181" t="s">
        <v>154</v>
      </c>
      <c r="D128" s="181" t="s">
        <v>146</v>
      </c>
      <c r="E128" s="182" t="s">
        <v>702</v>
      </c>
      <c r="F128" s="183" t="s">
        <v>703</v>
      </c>
      <c r="G128" s="184" t="s">
        <v>143</v>
      </c>
      <c r="H128" s="185">
        <v>1</v>
      </c>
      <c r="I128" s="186"/>
      <c r="J128" s="187">
        <f>ROUND(I128*H128,2)</f>
        <v>0</v>
      </c>
      <c r="K128" s="183" t="s">
        <v>144</v>
      </c>
      <c r="L128" s="188"/>
      <c r="M128" s="189" t="s">
        <v>1</v>
      </c>
      <c r="N128" s="190" t="s">
        <v>38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149</v>
      </c>
      <c r="AT128" s="179" t="s">
        <v>146</v>
      </c>
      <c r="AU128" s="179" t="s">
        <v>83</v>
      </c>
      <c r="AY128" s="15" t="s">
        <v>137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81</v>
      </c>
      <c r="BK128" s="180">
        <f>ROUND(I128*H128,2)</f>
        <v>0</v>
      </c>
      <c r="BL128" s="15" t="s">
        <v>145</v>
      </c>
      <c r="BM128" s="179" t="s">
        <v>8</v>
      </c>
    </row>
    <row r="129" s="2" customFormat="1" ht="24.15" customHeight="1">
      <c r="A129" s="34"/>
      <c r="B129" s="167"/>
      <c r="C129" s="168" t="s">
        <v>163</v>
      </c>
      <c r="D129" s="168" t="s">
        <v>140</v>
      </c>
      <c r="E129" s="169" t="s">
        <v>704</v>
      </c>
      <c r="F129" s="170" t="s">
        <v>705</v>
      </c>
      <c r="G129" s="171" t="s">
        <v>143</v>
      </c>
      <c r="H129" s="172">
        <v>7</v>
      </c>
      <c r="I129" s="173"/>
      <c r="J129" s="174">
        <f>ROUND(I129*H129,2)</f>
        <v>0</v>
      </c>
      <c r="K129" s="170" t="s">
        <v>144</v>
      </c>
      <c r="L129" s="35"/>
      <c r="M129" s="175" t="s">
        <v>1</v>
      </c>
      <c r="N129" s="176" t="s">
        <v>38</v>
      </c>
      <c r="O129" s="73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145</v>
      </c>
      <c r="AT129" s="179" t="s">
        <v>140</v>
      </c>
      <c r="AU129" s="179" t="s">
        <v>83</v>
      </c>
      <c r="AY129" s="15" t="s">
        <v>137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81</v>
      </c>
      <c r="BK129" s="180">
        <f>ROUND(I129*H129,2)</f>
        <v>0</v>
      </c>
      <c r="BL129" s="15" t="s">
        <v>145</v>
      </c>
      <c r="BM129" s="179" t="s">
        <v>166</v>
      </c>
    </row>
    <row r="130" s="2" customFormat="1" ht="24.15" customHeight="1">
      <c r="A130" s="34"/>
      <c r="B130" s="167"/>
      <c r="C130" s="181" t="s">
        <v>149</v>
      </c>
      <c r="D130" s="181" t="s">
        <v>146</v>
      </c>
      <c r="E130" s="182" t="s">
        <v>706</v>
      </c>
      <c r="F130" s="183" t="s">
        <v>707</v>
      </c>
      <c r="G130" s="184" t="s">
        <v>143</v>
      </c>
      <c r="H130" s="185">
        <v>7</v>
      </c>
      <c r="I130" s="186"/>
      <c r="J130" s="187">
        <f>ROUND(I130*H130,2)</f>
        <v>0</v>
      </c>
      <c r="K130" s="183" t="s">
        <v>144</v>
      </c>
      <c r="L130" s="188"/>
      <c r="M130" s="189" t="s">
        <v>1</v>
      </c>
      <c r="N130" s="190" t="s">
        <v>38</v>
      </c>
      <c r="O130" s="73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149</v>
      </c>
      <c r="AT130" s="179" t="s">
        <v>146</v>
      </c>
      <c r="AU130" s="179" t="s">
        <v>83</v>
      </c>
      <c r="AY130" s="15" t="s">
        <v>137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81</v>
      </c>
      <c r="BK130" s="180">
        <f>ROUND(I130*H130,2)</f>
        <v>0</v>
      </c>
      <c r="BL130" s="15" t="s">
        <v>145</v>
      </c>
      <c r="BM130" s="179" t="s">
        <v>169</v>
      </c>
    </row>
    <row r="131" s="2" customFormat="1" ht="21.75" customHeight="1">
      <c r="A131" s="34"/>
      <c r="B131" s="167"/>
      <c r="C131" s="168" t="s">
        <v>170</v>
      </c>
      <c r="D131" s="168" t="s">
        <v>140</v>
      </c>
      <c r="E131" s="169" t="s">
        <v>708</v>
      </c>
      <c r="F131" s="170" t="s">
        <v>709</v>
      </c>
      <c r="G131" s="171" t="s">
        <v>143</v>
      </c>
      <c r="H131" s="172">
        <v>6</v>
      </c>
      <c r="I131" s="173"/>
      <c r="J131" s="174">
        <f>ROUND(I131*H131,2)</f>
        <v>0</v>
      </c>
      <c r="K131" s="170" t="s">
        <v>144</v>
      </c>
      <c r="L131" s="35"/>
      <c r="M131" s="175" t="s">
        <v>1</v>
      </c>
      <c r="N131" s="176" t="s">
        <v>38</v>
      </c>
      <c r="O131" s="73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145</v>
      </c>
      <c r="AT131" s="179" t="s">
        <v>140</v>
      </c>
      <c r="AU131" s="179" t="s">
        <v>83</v>
      </c>
      <c r="AY131" s="15" t="s">
        <v>137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81</v>
      </c>
      <c r="BK131" s="180">
        <f>ROUND(I131*H131,2)</f>
        <v>0</v>
      </c>
      <c r="BL131" s="15" t="s">
        <v>145</v>
      </c>
      <c r="BM131" s="179" t="s">
        <v>173</v>
      </c>
    </row>
    <row r="132" s="2" customFormat="1" ht="24.15" customHeight="1">
      <c r="A132" s="34"/>
      <c r="B132" s="167"/>
      <c r="C132" s="181" t="s">
        <v>160</v>
      </c>
      <c r="D132" s="181" t="s">
        <v>146</v>
      </c>
      <c r="E132" s="182" t="s">
        <v>710</v>
      </c>
      <c r="F132" s="183" t="s">
        <v>711</v>
      </c>
      <c r="G132" s="184" t="s">
        <v>143</v>
      </c>
      <c r="H132" s="185">
        <v>6</v>
      </c>
      <c r="I132" s="186"/>
      <c r="J132" s="187">
        <f>ROUND(I132*H132,2)</f>
        <v>0</v>
      </c>
      <c r="K132" s="183" t="s">
        <v>144</v>
      </c>
      <c r="L132" s="188"/>
      <c r="M132" s="189" t="s">
        <v>1</v>
      </c>
      <c r="N132" s="190" t="s">
        <v>38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149</v>
      </c>
      <c r="AT132" s="179" t="s">
        <v>146</v>
      </c>
      <c r="AU132" s="179" t="s">
        <v>83</v>
      </c>
      <c r="AY132" s="15" t="s">
        <v>137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81</v>
      </c>
      <c r="BK132" s="180">
        <f>ROUND(I132*H132,2)</f>
        <v>0</v>
      </c>
      <c r="BL132" s="15" t="s">
        <v>145</v>
      </c>
      <c r="BM132" s="179" t="s">
        <v>177</v>
      </c>
    </row>
    <row r="133" s="2" customFormat="1" ht="37.8" customHeight="1">
      <c r="A133" s="34"/>
      <c r="B133" s="167"/>
      <c r="C133" s="168" t="s">
        <v>180</v>
      </c>
      <c r="D133" s="168" t="s">
        <v>140</v>
      </c>
      <c r="E133" s="169" t="s">
        <v>712</v>
      </c>
      <c r="F133" s="170" t="s">
        <v>713</v>
      </c>
      <c r="G133" s="171" t="s">
        <v>143</v>
      </c>
      <c r="H133" s="172">
        <v>44</v>
      </c>
      <c r="I133" s="173"/>
      <c r="J133" s="174">
        <f>ROUND(I133*H133,2)</f>
        <v>0</v>
      </c>
      <c r="K133" s="170" t="s">
        <v>144</v>
      </c>
      <c r="L133" s="35"/>
      <c r="M133" s="175" t="s">
        <v>1</v>
      </c>
      <c r="N133" s="176" t="s">
        <v>38</v>
      </c>
      <c r="O133" s="73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145</v>
      </c>
      <c r="AT133" s="179" t="s">
        <v>140</v>
      </c>
      <c r="AU133" s="179" t="s">
        <v>83</v>
      </c>
      <c r="AY133" s="15" t="s">
        <v>137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81</v>
      </c>
      <c r="BK133" s="180">
        <f>ROUND(I133*H133,2)</f>
        <v>0</v>
      </c>
      <c r="BL133" s="15" t="s">
        <v>145</v>
      </c>
      <c r="BM133" s="179" t="s">
        <v>183</v>
      </c>
    </row>
    <row r="134" s="2" customFormat="1" ht="24.15" customHeight="1">
      <c r="A134" s="34"/>
      <c r="B134" s="167"/>
      <c r="C134" s="168" t="s">
        <v>8</v>
      </c>
      <c r="D134" s="168" t="s">
        <v>140</v>
      </c>
      <c r="E134" s="169" t="s">
        <v>714</v>
      </c>
      <c r="F134" s="170" t="s">
        <v>715</v>
      </c>
      <c r="G134" s="171" t="s">
        <v>143</v>
      </c>
      <c r="H134" s="172">
        <v>44</v>
      </c>
      <c r="I134" s="173"/>
      <c r="J134" s="174">
        <f>ROUND(I134*H134,2)</f>
        <v>0</v>
      </c>
      <c r="K134" s="170" t="s">
        <v>144</v>
      </c>
      <c r="L134" s="35"/>
      <c r="M134" s="175" t="s">
        <v>1</v>
      </c>
      <c r="N134" s="176" t="s">
        <v>38</v>
      </c>
      <c r="O134" s="73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145</v>
      </c>
      <c r="AT134" s="179" t="s">
        <v>140</v>
      </c>
      <c r="AU134" s="179" t="s">
        <v>83</v>
      </c>
      <c r="AY134" s="15" t="s">
        <v>137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81</v>
      </c>
      <c r="BK134" s="180">
        <f>ROUND(I134*H134,2)</f>
        <v>0</v>
      </c>
      <c r="BL134" s="15" t="s">
        <v>145</v>
      </c>
      <c r="BM134" s="179" t="s">
        <v>186</v>
      </c>
    </row>
    <row r="135" s="12" customFormat="1" ht="22.8" customHeight="1">
      <c r="A135" s="12"/>
      <c r="B135" s="154"/>
      <c r="C135" s="12"/>
      <c r="D135" s="155" t="s">
        <v>72</v>
      </c>
      <c r="E135" s="165" t="s">
        <v>476</v>
      </c>
      <c r="F135" s="165" t="s">
        <v>477</v>
      </c>
      <c r="G135" s="12"/>
      <c r="H135" s="12"/>
      <c r="I135" s="157"/>
      <c r="J135" s="166">
        <f>BK135</f>
        <v>0</v>
      </c>
      <c r="K135" s="12"/>
      <c r="L135" s="154"/>
      <c r="M135" s="159"/>
      <c r="N135" s="160"/>
      <c r="O135" s="160"/>
      <c r="P135" s="161">
        <f>SUM(P136:P138)</f>
        <v>0</v>
      </c>
      <c r="Q135" s="160"/>
      <c r="R135" s="161">
        <f>SUM(R136:R138)</f>
        <v>0</v>
      </c>
      <c r="S135" s="160"/>
      <c r="T135" s="162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5" t="s">
        <v>81</v>
      </c>
      <c r="AT135" s="163" t="s">
        <v>72</v>
      </c>
      <c r="AU135" s="163" t="s">
        <v>81</v>
      </c>
      <c r="AY135" s="155" t="s">
        <v>137</v>
      </c>
      <c r="BK135" s="164">
        <f>SUM(BK136:BK138)</f>
        <v>0</v>
      </c>
    </row>
    <row r="136" s="2" customFormat="1" ht="44.25" customHeight="1">
      <c r="A136" s="34"/>
      <c r="B136" s="167"/>
      <c r="C136" s="168" t="s">
        <v>187</v>
      </c>
      <c r="D136" s="168" t="s">
        <v>140</v>
      </c>
      <c r="E136" s="169" t="s">
        <v>716</v>
      </c>
      <c r="F136" s="170" t="s">
        <v>717</v>
      </c>
      <c r="G136" s="171" t="s">
        <v>143</v>
      </c>
      <c r="H136" s="172">
        <v>92</v>
      </c>
      <c r="I136" s="173"/>
      <c r="J136" s="174">
        <f>ROUND(I136*H136,2)</f>
        <v>0</v>
      </c>
      <c r="K136" s="170" t="s">
        <v>144</v>
      </c>
      <c r="L136" s="35"/>
      <c r="M136" s="175" t="s">
        <v>1</v>
      </c>
      <c r="N136" s="176" t="s">
        <v>38</v>
      </c>
      <c r="O136" s="73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145</v>
      </c>
      <c r="AT136" s="179" t="s">
        <v>140</v>
      </c>
      <c r="AU136" s="179" t="s">
        <v>83</v>
      </c>
      <c r="AY136" s="15" t="s">
        <v>137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81</v>
      </c>
      <c r="BK136" s="180">
        <f>ROUND(I136*H136,2)</f>
        <v>0</v>
      </c>
      <c r="BL136" s="15" t="s">
        <v>145</v>
      </c>
      <c r="BM136" s="179" t="s">
        <v>190</v>
      </c>
    </row>
    <row r="137" s="2" customFormat="1" ht="37.8" customHeight="1">
      <c r="A137" s="34"/>
      <c r="B137" s="167"/>
      <c r="C137" s="168" t="s">
        <v>166</v>
      </c>
      <c r="D137" s="168" t="s">
        <v>140</v>
      </c>
      <c r="E137" s="169" t="s">
        <v>718</v>
      </c>
      <c r="F137" s="170" t="s">
        <v>719</v>
      </c>
      <c r="G137" s="171" t="s">
        <v>214</v>
      </c>
      <c r="H137" s="172">
        <v>2100</v>
      </c>
      <c r="I137" s="173"/>
      <c r="J137" s="174">
        <f>ROUND(I137*H137,2)</f>
        <v>0</v>
      </c>
      <c r="K137" s="170" t="s">
        <v>144</v>
      </c>
      <c r="L137" s="35"/>
      <c r="M137" s="175" t="s">
        <v>1</v>
      </c>
      <c r="N137" s="176" t="s">
        <v>38</v>
      </c>
      <c r="O137" s="73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145</v>
      </c>
      <c r="AT137" s="179" t="s">
        <v>140</v>
      </c>
      <c r="AU137" s="179" t="s">
        <v>83</v>
      </c>
      <c r="AY137" s="15" t="s">
        <v>137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81</v>
      </c>
      <c r="BK137" s="180">
        <f>ROUND(I137*H137,2)</f>
        <v>0</v>
      </c>
      <c r="BL137" s="15" t="s">
        <v>145</v>
      </c>
      <c r="BM137" s="179" t="s">
        <v>193</v>
      </c>
    </row>
    <row r="138" s="2" customFormat="1" ht="49.05" customHeight="1">
      <c r="A138" s="34"/>
      <c r="B138" s="167"/>
      <c r="C138" s="168" t="s">
        <v>194</v>
      </c>
      <c r="D138" s="168" t="s">
        <v>140</v>
      </c>
      <c r="E138" s="169" t="s">
        <v>174</v>
      </c>
      <c r="F138" s="170" t="s">
        <v>175</v>
      </c>
      <c r="G138" s="171" t="s">
        <v>176</v>
      </c>
      <c r="H138" s="172">
        <v>46</v>
      </c>
      <c r="I138" s="173"/>
      <c r="J138" s="174">
        <f>ROUND(I138*H138,2)</f>
        <v>0</v>
      </c>
      <c r="K138" s="170" t="s">
        <v>144</v>
      </c>
      <c r="L138" s="35"/>
      <c r="M138" s="175" t="s">
        <v>1</v>
      </c>
      <c r="N138" s="176" t="s">
        <v>38</v>
      </c>
      <c r="O138" s="73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145</v>
      </c>
      <c r="AT138" s="179" t="s">
        <v>140</v>
      </c>
      <c r="AU138" s="179" t="s">
        <v>83</v>
      </c>
      <c r="AY138" s="15" t="s">
        <v>137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81</v>
      </c>
      <c r="BK138" s="180">
        <f>ROUND(I138*H138,2)</f>
        <v>0</v>
      </c>
      <c r="BL138" s="15" t="s">
        <v>145</v>
      </c>
      <c r="BM138" s="179" t="s">
        <v>197</v>
      </c>
    </row>
    <row r="139" s="12" customFormat="1" ht="22.8" customHeight="1">
      <c r="A139" s="12"/>
      <c r="B139" s="154"/>
      <c r="C139" s="12"/>
      <c r="D139" s="155" t="s">
        <v>72</v>
      </c>
      <c r="E139" s="165" t="s">
        <v>559</v>
      </c>
      <c r="F139" s="165" t="s">
        <v>690</v>
      </c>
      <c r="G139" s="12"/>
      <c r="H139" s="12"/>
      <c r="I139" s="157"/>
      <c r="J139" s="166">
        <f>BK139</f>
        <v>0</v>
      </c>
      <c r="K139" s="12"/>
      <c r="L139" s="154"/>
      <c r="M139" s="159"/>
      <c r="N139" s="160"/>
      <c r="O139" s="160"/>
      <c r="P139" s="161">
        <f>SUM(P140:P146)</f>
        <v>0</v>
      </c>
      <c r="Q139" s="160"/>
      <c r="R139" s="161">
        <f>SUM(R140:R146)</f>
        <v>0</v>
      </c>
      <c r="S139" s="160"/>
      <c r="T139" s="162">
        <f>SUM(T140:T146)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5" t="s">
        <v>81</v>
      </c>
      <c r="AT139" s="163" t="s">
        <v>72</v>
      </c>
      <c r="AU139" s="163" t="s">
        <v>81</v>
      </c>
      <c r="AY139" s="155" t="s">
        <v>137</v>
      </c>
      <c r="BK139" s="164">
        <f>SUM(BK140:BK146)</f>
        <v>0</v>
      </c>
    </row>
    <row r="140" s="2" customFormat="1" ht="66.75" customHeight="1">
      <c r="A140" s="34"/>
      <c r="B140" s="167"/>
      <c r="C140" s="168" t="s">
        <v>169</v>
      </c>
      <c r="D140" s="168" t="s">
        <v>140</v>
      </c>
      <c r="E140" s="169" t="s">
        <v>561</v>
      </c>
      <c r="F140" s="170" t="s">
        <v>562</v>
      </c>
      <c r="G140" s="171" t="s">
        <v>143</v>
      </c>
      <c r="H140" s="172">
        <v>1</v>
      </c>
      <c r="I140" s="173"/>
      <c r="J140" s="174">
        <f>ROUND(I140*H140,2)</f>
        <v>0</v>
      </c>
      <c r="K140" s="170" t="s">
        <v>144</v>
      </c>
      <c r="L140" s="35"/>
      <c r="M140" s="175" t="s">
        <v>1</v>
      </c>
      <c r="N140" s="176" t="s">
        <v>38</v>
      </c>
      <c r="O140" s="73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145</v>
      </c>
      <c r="AT140" s="179" t="s">
        <v>140</v>
      </c>
      <c r="AU140" s="179" t="s">
        <v>83</v>
      </c>
      <c r="AY140" s="15" t="s">
        <v>137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81</v>
      </c>
      <c r="BK140" s="180">
        <f>ROUND(I140*H140,2)</f>
        <v>0</v>
      </c>
      <c r="BL140" s="15" t="s">
        <v>145</v>
      </c>
      <c r="BM140" s="179" t="s">
        <v>200</v>
      </c>
    </row>
    <row r="141" s="2" customFormat="1" ht="33" customHeight="1">
      <c r="A141" s="34"/>
      <c r="B141" s="167"/>
      <c r="C141" s="168" t="s">
        <v>201</v>
      </c>
      <c r="D141" s="168" t="s">
        <v>140</v>
      </c>
      <c r="E141" s="169" t="s">
        <v>565</v>
      </c>
      <c r="F141" s="170" t="s">
        <v>566</v>
      </c>
      <c r="G141" s="171" t="s">
        <v>143</v>
      </c>
      <c r="H141" s="172">
        <v>4</v>
      </c>
      <c r="I141" s="173"/>
      <c r="J141" s="174">
        <f>ROUND(I141*H141,2)</f>
        <v>0</v>
      </c>
      <c r="K141" s="170" t="s">
        <v>144</v>
      </c>
      <c r="L141" s="35"/>
      <c r="M141" s="175" t="s">
        <v>1</v>
      </c>
      <c r="N141" s="176" t="s">
        <v>38</v>
      </c>
      <c r="O141" s="73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145</v>
      </c>
      <c r="AT141" s="179" t="s">
        <v>140</v>
      </c>
      <c r="AU141" s="179" t="s">
        <v>83</v>
      </c>
      <c r="AY141" s="15" t="s">
        <v>137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81</v>
      </c>
      <c r="BK141" s="180">
        <f>ROUND(I141*H141,2)</f>
        <v>0</v>
      </c>
      <c r="BL141" s="15" t="s">
        <v>145</v>
      </c>
      <c r="BM141" s="179" t="s">
        <v>204</v>
      </c>
    </row>
    <row r="142" s="2" customFormat="1" ht="76.35" customHeight="1">
      <c r="A142" s="34"/>
      <c r="B142" s="167"/>
      <c r="C142" s="168" t="s">
        <v>173</v>
      </c>
      <c r="D142" s="168" t="s">
        <v>140</v>
      </c>
      <c r="E142" s="169" t="s">
        <v>568</v>
      </c>
      <c r="F142" s="170" t="s">
        <v>569</v>
      </c>
      <c r="G142" s="171" t="s">
        <v>143</v>
      </c>
      <c r="H142" s="172">
        <v>1</v>
      </c>
      <c r="I142" s="173"/>
      <c r="J142" s="174">
        <f>ROUND(I142*H142,2)</f>
        <v>0</v>
      </c>
      <c r="K142" s="170" t="s">
        <v>144</v>
      </c>
      <c r="L142" s="35"/>
      <c r="M142" s="175" t="s">
        <v>1</v>
      </c>
      <c r="N142" s="176" t="s">
        <v>38</v>
      </c>
      <c r="O142" s="73"/>
      <c r="P142" s="177">
        <f>O142*H142</f>
        <v>0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145</v>
      </c>
      <c r="AT142" s="179" t="s">
        <v>140</v>
      </c>
      <c r="AU142" s="179" t="s">
        <v>83</v>
      </c>
      <c r="AY142" s="15" t="s">
        <v>137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5" t="s">
        <v>81</v>
      </c>
      <c r="BK142" s="180">
        <f>ROUND(I142*H142,2)</f>
        <v>0</v>
      </c>
      <c r="BL142" s="15" t="s">
        <v>145</v>
      </c>
      <c r="BM142" s="179" t="s">
        <v>207</v>
      </c>
    </row>
    <row r="143" s="2" customFormat="1" ht="49.05" customHeight="1">
      <c r="A143" s="34"/>
      <c r="B143" s="167"/>
      <c r="C143" s="168" t="s">
        <v>208</v>
      </c>
      <c r="D143" s="168" t="s">
        <v>140</v>
      </c>
      <c r="E143" s="169" t="s">
        <v>572</v>
      </c>
      <c r="F143" s="170" t="s">
        <v>573</v>
      </c>
      <c r="G143" s="171" t="s">
        <v>143</v>
      </c>
      <c r="H143" s="172">
        <v>8</v>
      </c>
      <c r="I143" s="173"/>
      <c r="J143" s="174">
        <f>ROUND(I143*H143,2)</f>
        <v>0</v>
      </c>
      <c r="K143" s="170" t="s">
        <v>144</v>
      </c>
      <c r="L143" s="35"/>
      <c r="M143" s="175" t="s">
        <v>1</v>
      </c>
      <c r="N143" s="176" t="s">
        <v>38</v>
      </c>
      <c r="O143" s="73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145</v>
      </c>
      <c r="AT143" s="179" t="s">
        <v>140</v>
      </c>
      <c r="AU143" s="179" t="s">
        <v>83</v>
      </c>
      <c r="AY143" s="15" t="s">
        <v>137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81</v>
      </c>
      <c r="BK143" s="180">
        <f>ROUND(I143*H143,2)</f>
        <v>0</v>
      </c>
      <c r="BL143" s="15" t="s">
        <v>145</v>
      </c>
      <c r="BM143" s="179" t="s">
        <v>211</v>
      </c>
    </row>
    <row r="144" s="2" customFormat="1" ht="62.7" customHeight="1">
      <c r="A144" s="34"/>
      <c r="B144" s="167"/>
      <c r="C144" s="168" t="s">
        <v>177</v>
      </c>
      <c r="D144" s="168" t="s">
        <v>140</v>
      </c>
      <c r="E144" s="169" t="s">
        <v>720</v>
      </c>
      <c r="F144" s="170" t="s">
        <v>721</v>
      </c>
      <c r="G144" s="171" t="s">
        <v>143</v>
      </c>
      <c r="H144" s="172">
        <v>97</v>
      </c>
      <c r="I144" s="173"/>
      <c r="J144" s="174">
        <f>ROUND(I144*H144,2)</f>
        <v>0</v>
      </c>
      <c r="K144" s="170" t="s">
        <v>144</v>
      </c>
      <c r="L144" s="35"/>
      <c r="M144" s="175" t="s">
        <v>1</v>
      </c>
      <c r="N144" s="176" t="s">
        <v>38</v>
      </c>
      <c r="O144" s="73"/>
      <c r="P144" s="177">
        <f>O144*H144</f>
        <v>0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145</v>
      </c>
      <c r="AT144" s="179" t="s">
        <v>140</v>
      </c>
      <c r="AU144" s="179" t="s">
        <v>83</v>
      </c>
      <c r="AY144" s="15" t="s">
        <v>137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5" t="s">
        <v>81</v>
      </c>
      <c r="BK144" s="180">
        <f>ROUND(I144*H144,2)</f>
        <v>0</v>
      </c>
      <c r="BL144" s="15" t="s">
        <v>145</v>
      </c>
      <c r="BM144" s="179" t="s">
        <v>215</v>
      </c>
    </row>
    <row r="145" s="2" customFormat="1" ht="66.75" customHeight="1">
      <c r="A145" s="34"/>
      <c r="B145" s="167"/>
      <c r="C145" s="168" t="s">
        <v>7</v>
      </c>
      <c r="D145" s="168" t="s">
        <v>140</v>
      </c>
      <c r="E145" s="169" t="s">
        <v>575</v>
      </c>
      <c r="F145" s="170" t="s">
        <v>576</v>
      </c>
      <c r="G145" s="171" t="s">
        <v>176</v>
      </c>
      <c r="H145" s="172">
        <v>8</v>
      </c>
      <c r="I145" s="173"/>
      <c r="J145" s="174">
        <f>ROUND(I145*H145,2)</f>
        <v>0</v>
      </c>
      <c r="K145" s="170" t="s">
        <v>144</v>
      </c>
      <c r="L145" s="35"/>
      <c r="M145" s="175" t="s">
        <v>1</v>
      </c>
      <c r="N145" s="176" t="s">
        <v>38</v>
      </c>
      <c r="O145" s="73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145</v>
      </c>
      <c r="AT145" s="179" t="s">
        <v>140</v>
      </c>
      <c r="AU145" s="179" t="s">
        <v>83</v>
      </c>
      <c r="AY145" s="15" t="s">
        <v>137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5" t="s">
        <v>81</v>
      </c>
      <c r="BK145" s="180">
        <f>ROUND(I145*H145,2)</f>
        <v>0</v>
      </c>
      <c r="BL145" s="15" t="s">
        <v>145</v>
      </c>
      <c r="BM145" s="179" t="s">
        <v>218</v>
      </c>
    </row>
    <row r="146" s="2" customFormat="1" ht="49.05" customHeight="1">
      <c r="A146" s="34"/>
      <c r="B146" s="167"/>
      <c r="C146" s="168" t="s">
        <v>183</v>
      </c>
      <c r="D146" s="168" t="s">
        <v>140</v>
      </c>
      <c r="E146" s="169" t="s">
        <v>579</v>
      </c>
      <c r="F146" s="170" t="s">
        <v>580</v>
      </c>
      <c r="G146" s="171" t="s">
        <v>143</v>
      </c>
      <c r="H146" s="172">
        <v>1</v>
      </c>
      <c r="I146" s="173"/>
      <c r="J146" s="174">
        <f>ROUND(I146*H146,2)</f>
        <v>0</v>
      </c>
      <c r="K146" s="170" t="s">
        <v>144</v>
      </c>
      <c r="L146" s="35"/>
      <c r="M146" s="191" t="s">
        <v>1</v>
      </c>
      <c r="N146" s="192" t="s">
        <v>38</v>
      </c>
      <c r="O146" s="193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145</v>
      </c>
      <c r="AT146" s="179" t="s">
        <v>140</v>
      </c>
      <c r="AU146" s="179" t="s">
        <v>83</v>
      </c>
      <c r="AY146" s="15" t="s">
        <v>137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5" t="s">
        <v>81</v>
      </c>
      <c r="BK146" s="180">
        <f>ROUND(I146*H146,2)</f>
        <v>0</v>
      </c>
      <c r="BL146" s="15" t="s">
        <v>145</v>
      </c>
      <c r="BM146" s="179" t="s">
        <v>221</v>
      </c>
    </row>
    <row r="147" s="2" customFormat="1" ht="6.96" customHeight="1">
      <c r="A147" s="34"/>
      <c r="B147" s="56"/>
      <c r="C147" s="57"/>
      <c r="D147" s="57"/>
      <c r="E147" s="57"/>
      <c r="F147" s="57"/>
      <c r="G147" s="57"/>
      <c r="H147" s="57"/>
      <c r="I147" s="57"/>
      <c r="J147" s="57"/>
      <c r="K147" s="57"/>
      <c r="L147" s="35"/>
      <c r="M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</row>
  </sheetData>
  <autoFilter ref="C119:K14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108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stavby'!K6</f>
        <v>Prostá rekonstrukce trakčního vedení trati Tábor – Bechyně – 1. etapa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722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11. 2. 2025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ROUND((SUM(BE123:BE272)),  2)</f>
        <v>0</v>
      </c>
      <c r="G33" s="34"/>
      <c r="H33" s="34"/>
      <c r="I33" s="124">
        <v>0.20999999999999999</v>
      </c>
      <c r="J33" s="123">
        <f>ROUND(((SUM(BE123:BE272))*I33),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ROUND((SUM(BF123:BF272)),  2)</f>
        <v>0</v>
      </c>
      <c r="G34" s="34"/>
      <c r="H34" s="34"/>
      <c r="I34" s="124">
        <v>0.12</v>
      </c>
      <c r="J34" s="123">
        <f>ROUND(((SUM(BF123:BF272))*I34),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ROUND((SUM(BG123:BG272)),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ROUND((SUM(BH123:BH272)),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ROUND((SUM(BI123:BI272)),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111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Prostá rekonstrukce trakčního vedení trati Tábor – Bechyně – 1. etapa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109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SO 03-81-01 - Dopravna Malšice, rekontrukce TV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11. 2. 2025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112</v>
      </c>
      <c r="D94" s="125"/>
      <c r="E94" s="125"/>
      <c r="F94" s="125"/>
      <c r="G94" s="125"/>
      <c r="H94" s="125"/>
      <c r="I94" s="125"/>
      <c r="J94" s="134" t="s">
        <v>113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114</v>
      </c>
      <c r="D96" s="34"/>
      <c r="E96" s="34"/>
      <c r="F96" s="34"/>
      <c r="G96" s="34"/>
      <c r="H96" s="34"/>
      <c r="I96" s="34"/>
      <c r="J96" s="92">
        <f>J123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115</v>
      </c>
    </row>
    <row r="97" s="9" customFormat="1" ht="24.96" customHeight="1">
      <c r="A97" s="9"/>
      <c r="B97" s="136"/>
      <c r="C97" s="9"/>
      <c r="D97" s="137" t="s">
        <v>116</v>
      </c>
      <c r="E97" s="138"/>
      <c r="F97" s="138"/>
      <c r="G97" s="138"/>
      <c r="H97" s="138"/>
      <c r="I97" s="138"/>
      <c r="J97" s="139">
        <f>J124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117</v>
      </c>
      <c r="E98" s="142"/>
      <c r="F98" s="142"/>
      <c r="G98" s="142"/>
      <c r="H98" s="142"/>
      <c r="I98" s="142"/>
      <c r="J98" s="143">
        <f>J125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118</v>
      </c>
      <c r="E99" s="142"/>
      <c r="F99" s="142"/>
      <c r="G99" s="142"/>
      <c r="H99" s="142"/>
      <c r="I99" s="142"/>
      <c r="J99" s="143">
        <f>J134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119</v>
      </c>
      <c r="E100" s="142"/>
      <c r="F100" s="142"/>
      <c r="G100" s="142"/>
      <c r="H100" s="142"/>
      <c r="I100" s="142"/>
      <c r="J100" s="143">
        <f>J148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120</v>
      </c>
      <c r="E101" s="142"/>
      <c r="F101" s="142"/>
      <c r="G101" s="142"/>
      <c r="H101" s="142"/>
      <c r="I101" s="142"/>
      <c r="J101" s="143">
        <f>J227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0"/>
      <c r="C102" s="10"/>
      <c r="D102" s="141" t="s">
        <v>637</v>
      </c>
      <c r="E102" s="142"/>
      <c r="F102" s="142"/>
      <c r="G102" s="142"/>
      <c r="H102" s="142"/>
      <c r="I102" s="142"/>
      <c r="J102" s="143">
        <f>J252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6"/>
      <c r="C103" s="9"/>
      <c r="D103" s="137" t="s">
        <v>122</v>
      </c>
      <c r="E103" s="138"/>
      <c r="F103" s="138"/>
      <c r="G103" s="138"/>
      <c r="H103" s="138"/>
      <c r="I103" s="138"/>
      <c r="J103" s="139">
        <f>J259</f>
        <v>0</v>
      </c>
      <c r="K103" s="9"/>
      <c r="L103" s="13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="2" customFormat="1" ht="6.96" customHeight="1">
      <c r="A109" s="34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4.96" customHeight="1">
      <c r="A110" s="34"/>
      <c r="B110" s="35"/>
      <c r="C110" s="19" t="s">
        <v>123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16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6.25" customHeight="1">
      <c r="A113" s="34"/>
      <c r="B113" s="35"/>
      <c r="C113" s="34"/>
      <c r="D113" s="34"/>
      <c r="E113" s="117" t="str">
        <f>E7</f>
        <v>Prostá rekonstrukce trakčního vedení trati Tábor – Bechyně – 1. etapa</v>
      </c>
      <c r="F113" s="28"/>
      <c r="G113" s="28"/>
      <c r="H113" s="28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109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63" t="str">
        <f>E9</f>
        <v>SO 03-81-01 - Dopravna Malšice, rekontrukce TV</v>
      </c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20</v>
      </c>
      <c r="D117" s="34"/>
      <c r="E117" s="34"/>
      <c r="F117" s="23" t="str">
        <f>F12</f>
        <v xml:space="preserve"> </v>
      </c>
      <c r="G117" s="34"/>
      <c r="H117" s="34"/>
      <c r="I117" s="28" t="s">
        <v>22</v>
      </c>
      <c r="J117" s="65" t="str">
        <f>IF(J12="","",J12)</f>
        <v>11. 2. 2025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24</v>
      </c>
      <c r="D119" s="34"/>
      <c r="E119" s="34"/>
      <c r="F119" s="23" t="str">
        <f>E15</f>
        <v xml:space="preserve"> </v>
      </c>
      <c r="G119" s="34"/>
      <c r="H119" s="34"/>
      <c r="I119" s="28" t="s">
        <v>29</v>
      </c>
      <c r="J119" s="32" t="str">
        <f>E21</f>
        <v xml:space="preserve"> 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27</v>
      </c>
      <c r="D120" s="34"/>
      <c r="E120" s="34"/>
      <c r="F120" s="23" t="str">
        <f>IF(E18="","",E18)</f>
        <v>Vyplň údaj</v>
      </c>
      <c r="G120" s="34"/>
      <c r="H120" s="34"/>
      <c r="I120" s="28" t="s">
        <v>31</v>
      </c>
      <c r="J120" s="32" t="str">
        <f>E24</f>
        <v xml:space="preserve"> </v>
      </c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0.32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11" customFormat="1" ht="29.28" customHeight="1">
      <c r="A122" s="144"/>
      <c r="B122" s="145"/>
      <c r="C122" s="146" t="s">
        <v>124</v>
      </c>
      <c r="D122" s="147" t="s">
        <v>58</v>
      </c>
      <c r="E122" s="147" t="s">
        <v>54</v>
      </c>
      <c r="F122" s="147" t="s">
        <v>55</v>
      </c>
      <c r="G122" s="147" t="s">
        <v>125</v>
      </c>
      <c r="H122" s="147" t="s">
        <v>126</v>
      </c>
      <c r="I122" s="147" t="s">
        <v>127</v>
      </c>
      <c r="J122" s="147" t="s">
        <v>113</v>
      </c>
      <c r="K122" s="148" t="s">
        <v>128</v>
      </c>
      <c r="L122" s="149"/>
      <c r="M122" s="82" t="s">
        <v>1</v>
      </c>
      <c r="N122" s="83" t="s">
        <v>37</v>
      </c>
      <c r="O122" s="83" t="s">
        <v>129</v>
      </c>
      <c r="P122" s="83" t="s">
        <v>130</v>
      </c>
      <c r="Q122" s="83" t="s">
        <v>131</v>
      </c>
      <c r="R122" s="83" t="s">
        <v>132</v>
      </c>
      <c r="S122" s="83" t="s">
        <v>133</v>
      </c>
      <c r="T122" s="84" t="s">
        <v>134</v>
      </c>
      <c r="U122" s="144"/>
      <c r="V122" s="144"/>
      <c r="W122" s="144"/>
      <c r="X122" s="144"/>
      <c r="Y122" s="144"/>
      <c r="Z122" s="144"/>
      <c r="AA122" s="144"/>
      <c r="AB122" s="144"/>
      <c r="AC122" s="144"/>
      <c r="AD122" s="144"/>
      <c r="AE122" s="144"/>
    </row>
    <row r="123" s="2" customFormat="1" ht="22.8" customHeight="1">
      <c r="A123" s="34"/>
      <c r="B123" s="35"/>
      <c r="C123" s="89" t="s">
        <v>135</v>
      </c>
      <c r="D123" s="34"/>
      <c r="E123" s="34"/>
      <c r="F123" s="34"/>
      <c r="G123" s="34"/>
      <c r="H123" s="34"/>
      <c r="I123" s="34"/>
      <c r="J123" s="150">
        <f>BK123</f>
        <v>0</v>
      </c>
      <c r="K123" s="34"/>
      <c r="L123" s="35"/>
      <c r="M123" s="85"/>
      <c r="N123" s="69"/>
      <c r="O123" s="86"/>
      <c r="P123" s="151">
        <f>P124+P259</f>
        <v>0</v>
      </c>
      <c r="Q123" s="86"/>
      <c r="R123" s="151">
        <f>R124+R259</f>
        <v>0</v>
      </c>
      <c r="S123" s="86"/>
      <c r="T123" s="152">
        <f>T124+T259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5" t="s">
        <v>72</v>
      </c>
      <c r="AU123" s="15" t="s">
        <v>115</v>
      </c>
      <c r="BK123" s="153">
        <f>BK124+BK259</f>
        <v>0</v>
      </c>
    </row>
    <row r="124" s="12" customFormat="1" ht="25.92" customHeight="1">
      <c r="A124" s="12"/>
      <c r="B124" s="154"/>
      <c r="C124" s="12"/>
      <c r="D124" s="155" t="s">
        <v>72</v>
      </c>
      <c r="E124" s="156" t="s">
        <v>136</v>
      </c>
      <c r="F124" s="156" t="s">
        <v>136</v>
      </c>
      <c r="G124" s="12"/>
      <c r="H124" s="12"/>
      <c r="I124" s="157"/>
      <c r="J124" s="158">
        <f>BK124</f>
        <v>0</v>
      </c>
      <c r="K124" s="12"/>
      <c r="L124" s="154"/>
      <c r="M124" s="159"/>
      <c r="N124" s="160"/>
      <c r="O124" s="160"/>
      <c r="P124" s="161">
        <f>P125+P134+P148+P227+P252</f>
        <v>0</v>
      </c>
      <c r="Q124" s="160"/>
      <c r="R124" s="161">
        <f>R125+R134+R148+R227+R252</f>
        <v>0</v>
      </c>
      <c r="S124" s="160"/>
      <c r="T124" s="162">
        <f>T125+T134+T148+T227+T252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5" t="s">
        <v>81</v>
      </c>
      <c r="AT124" s="163" t="s">
        <v>72</v>
      </c>
      <c r="AU124" s="163" t="s">
        <v>73</v>
      </c>
      <c r="AY124" s="155" t="s">
        <v>137</v>
      </c>
      <c r="BK124" s="164">
        <f>BK125+BK134+BK148+BK227+BK252</f>
        <v>0</v>
      </c>
    </row>
    <row r="125" s="12" customFormat="1" ht="22.8" customHeight="1">
      <c r="A125" s="12"/>
      <c r="B125" s="154"/>
      <c r="C125" s="12"/>
      <c r="D125" s="155" t="s">
        <v>72</v>
      </c>
      <c r="E125" s="165" t="s">
        <v>138</v>
      </c>
      <c r="F125" s="165" t="s">
        <v>139</v>
      </c>
      <c r="G125" s="12"/>
      <c r="H125" s="12"/>
      <c r="I125" s="157"/>
      <c r="J125" s="166">
        <f>BK125</f>
        <v>0</v>
      </c>
      <c r="K125" s="12"/>
      <c r="L125" s="154"/>
      <c r="M125" s="159"/>
      <c r="N125" s="160"/>
      <c r="O125" s="160"/>
      <c r="P125" s="161">
        <f>SUM(P126:P133)</f>
        <v>0</v>
      </c>
      <c r="Q125" s="160"/>
      <c r="R125" s="161">
        <f>SUM(R126:R133)</f>
        <v>0</v>
      </c>
      <c r="S125" s="160"/>
      <c r="T125" s="162">
        <f>SUM(T126:T133)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5" t="s">
        <v>81</v>
      </c>
      <c r="AT125" s="163" t="s">
        <v>72</v>
      </c>
      <c r="AU125" s="163" t="s">
        <v>81</v>
      </c>
      <c r="AY125" s="155" t="s">
        <v>137</v>
      </c>
      <c r="BK125" s="164">
        <f>SUM(BK126:BK133)</f>
        <v>0</v>
      </c>
    </row>
    <row r="126" s="2" customFormat="1" ht="66.75" customHeight="1">
      <c r="A126" s="34"/>
      <c r="B126" s="167"/>
      <c r="C126" s="168" t="s">
        <v>81</v>
      </c>
      <c r="D126" s="168" t="s">
        <v>140</v>
      </c>
      <c r="E126" s="169" t="s">
        <v>141</v>
      </c>
      <c r="F126" s="170" t="s">
        <v>142</v>
      </c>
      <c r="G126" s="171" t="s">
        <v>143</v>
      </c>
      <c r="H126" s="172">
        <v>15</v>
      </c>
      <c r="I126" s="173"/>
      <c r="J126" s="174">
        <f>ROUND(I126*H126,2)</f>
        <v>0</v>
      </c>
      <c r="K126" s="170" t="s">
        <v>144</v>
      </c>
      <c r="L126" s="35"/>
      <c r="M126" s="175" t="s">
        <v>1</v>
      </c>
      <c r="N126" s="176" t="s">
        <v>38</v>
      </c>
      <c r="O126" s="7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145</v>
      </c>
      <c r="AT126" s="179" t="s">
        <v>140</v>
      </c>
      <c r="AU126" s="179" t="s">
        <v>83</v>
      </c>
      <c r="AY126" s="15" t="s">
        <v>137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81</v>
      </c>
      <c r="BK126" s="180">
        <f>ROUND(I126*H126,2)</f>
        <v>0</v>
      </c>
      <c r="BL126" s="15" t="s">
        <v>145</v>
      </c>
      <c r="BM126" s="179" t="s">
        <v>83</v>
      </c>
    </row>
    <row r="127" s="2" customFormat="1" ht="24.15" customHeight="1">
      <c r="A127" s="34"/>
      <c r="B127" s="167"/>
      <c r="C127" s="181" t="s">
        <v>83</v>
      </c>
      <c r="D127" s="181" t="s">
        <v>146</v>
      </c>
      <c r="E127" s="182" t="s">
        <v>147</v>
      </c>
      <c r="F127" s="183" t="s">
        <v>148</v>
      </c>
      <c r="G127" s="184" t="s">
        <v>143</v>
      </c>
      <c r="H127" s="185">
        <v>15</v>
      </c>
      <c r="I127" s="186"/>
      <c r="J127" s="187">
        <f>ROUND(I127*H127,2)</f>
        <v>0</v>
      </c>
      <c r="K127" s="183" t="s">
        <v>144</v>
      </c>
      <c r="L127" s="188"/>
      <c r="M127" s="189" t="s">
        <v>1</v>
      </c>
      <c r="N127" s="190" t="s">
        <v>38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149</v>
      </c>
      <c r="AT127" s="179" t="s">
        <v>146</v>
      </c>
      <c r="AU127" s="179" t="s">
        <v>83</v>
      </c>
      <c r="AY127" s="15" t="s">
        <v>137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81</v>
      </c>
      <c r="BK127" s="180">
        <f>ROUND(I127*H127,2)</f>
        <v>0</v>
      </c>
      <c r="BL127" s="15" t="s">
        <v>145</v>
      </c>
      <c r="BM127" s="179" t="s">
        <v>145</v>
      </c>
    </row>
    <row r="128" s="2" customFormat="1" ht="76.35" customHeight="1">
      <c r="A128" s="34"/>
      <c r="B128" s="167"/>
      <c r="C128" s="168" t="s">
        <v>150</v>
      </c>
      <c r="D128" s="168" t="s">
        <v>140</v>
      </c>
      <c r="E128" s="169" t="s">
        <v>151</v>
      </c>
      <c r="F128" s="170" t="s">
        <v>152</v>
      </c>
      <c r="G128" s="171" t="s">
        <v>153</v>
      </c>
      <c r="H128" s="172">
        <v>119.2</v>
      </c>
      <c r="I128" s="173"/>
      <c r="J128" s="174">
        <f>ROUND(I128*H128,2)</f>
        <v>0</v>
      </c>
      <c r="K128" s="170" t="s">
        <v>144</v>
      </c>
      <c r="L128" s="35"/>
      <c r="M128" s="175" t="s">
        <v>1</v>
      </c>
      <c r="N128" s="176" t="s">
        <v>38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145</v>
      </c>
      <c r="AT128" s="179" t="s">
        <v>140</v>
      </c>
      <c r="AU128" s="179" t="s">
        <v>83</v>
      </c>
      <c r="AY128" s="15" t="s">
        <v>137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81</v>
      </c>
      <c r="BK128" s="180">
        <f>ROUND(I128*H128,2)</f>
        <v>0</v>
      </c>
      <c r="BL128" s="15" t="s">
        <v>145</v>
      </c>
      <c r="BM128" s="179" t="s">
        <v>154</v>
      </c>
    </row>
    <row r="129" s="2" customFormat="1" ht="24.15" customHeight="1">
      <c r="A129" s="34"/>
      <c r="B129" s="167"/>
      <c r="C129" s="181" t="s">
        <v>145</v>
      </c>
      <c r="D129" s="181" t="s">
        <v>146</v>
      </c>
      <c r="E129" s="182" t="s">
        <v>155</v>
      </c>
      <c r="F129" s="183" t="s">
        <v>156</v>
      </c>
      <c r="G129" s="184" t="s">
        <v>153</v>
      </c>
      <c r="H129" s="185">
        <v>119.2</v>
      </c>
      <c r="I129" s="186"/>
      <c r="J129" s="187">
        <f>ROUND(I129*H129,2)</f>
        <v>0</v>
      </c>
      <c r="K129" s="183" t="s">
        <v>144</v>
      </c>
      <c r="L129" s="188"/>
      <c r="M129" s="189" t="s">
        <v>1</v>
      </c>
      <c r="N129" s="190" t="s">
        <v>38</v>
      </c>
      <c r="O129" s="73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149</v>
      </c>
      <c r="AT129" s="179" t="s">
        <v>146</v>
      </c>
      <c r="AU129" s="179" t="s">
        <v>83</v>
      </c>
      <c r="AY129" s="15" t="s">
        <v>137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81</v>
      </c>
      <c r="BK129" s="180">
        <f>ROUND(I129*H129,2)</f>
        <v>0</v>
      </c>
      <c r="BL129" s="15" t="s">
        <v>145</v>
      </c>
      <c r="BM129" s="179" t="s">
        <v>149</v>
      </c>
    </row>
    <row r="130" s="2" customFormat="1" ht="24.15" customHeight="1">
      <c r="A130" s="34"/>
      <c r="B130" s="167"/>
      <c r="C130" s="181" t="s">
        <v>157</v>
      </c>
      <c r="D130" s="181" t="s">
        <v>146</v>
      </c>
      <c r="E130" s="182" t="s">
        <v>158</v>
      </c>
      <c r="F130" s="183" t="s">
        <v>159</v>
      </c>
      <c r="G130" s="184" t="s">
        <v>143</v>
      </c>
      <c r="H130" s="185">
        <v>18</v>
      </c>
      <c r="I130" s="186"/>
      <c r="J130" s="187">
        <f>ROUND(I130*H130,2)</f>
        <v>0</v>
      </c>
      <c r="K130" s="183" t="s">
        <v>144</v>
      </c>
      <c r="L130" s="188"/>
      <c r="M130" s="189" t="s">
        <v>1</v>
      </c>
      <c r="N130" s="190" t="s">
        <v>38</v>
      </c>
      <c r="O130" s="73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149</v>
      </c>
      <c r="AT130" s="179" t="s">
        <v>146</v>
      </c>
      <c r="AU130" s="179" t="s">
        <v>83</v>
      </c>
      <c r="AY130" s="15" t="s">
        <v>137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81</v>
      </c>
      <c r="BK130" s="180">
        <f>ROUND(I130*H130,2)</f>
        <v>0</v>
      </c>
      <c r="BL130" s="15" t="s">
        <v>145</v>
      </c>
      <c r="BM130" s="179" t="s">
        <v>160</v>
      </c>
    </row>
    <row r="131" s="2" customFormat="1" ht="24.15" customHeight="1">
      <c r="A131" s="34"/>
      <c r="B131" s="167"/>
      <c r="C131" s="181" t="s">
        <v>154</v>
      </c>
      <c r="D131" s="181" t="s">
        <v>146</v>
      </c>
      <c r="E131" s="182" t="s">
        <v>161</v>
      </c>
      <c r="F131" s="183" t="s">
        <v>162</v>
      </c>
      <c r="G131" s="184" t="s">
        <v>143</v>
      </c>
      <c r="H131" s="185">
        <v>128</v>
      </c>
      <c r="I131" s="186"/>
      <c r="J131" s="187">
        <f>ROUND(I131*H131,2)</f>
        <v>0</v>
      </c>
      <c r="K131" s="183" t="s">
        <v>144</v>
      </c>
      <c r="L131" s="188"/>
      <c r="M131" s="189" t="s">
        <v>1</v>
      </c>
      <c r="N131" s="190" t="s">
        <v>38</v>
      </c>
      <c r="O131" s="73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149</v>
      </c>
      <c r="AT131" s="179" t="s">
        <v>146</v>
      </c>
      <c r="AU131" s="179" t="s">
        <v>83</v>
      </c>
      <c r="AY131" s="15" t="s">
        <v>137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81</v>
      </c>
      <c r="BK131" s="180">
        <f>ROUND(I131*H131,2)</f>
        <v>0</v>
      </c>
      <c r="BL131" s="15" t="s">
        <v>145</v>
      </c>
      <c r="BM131" s="179" t="s">
        <v>8</v>
      </c>
    </row>
    <row r="132" s="2" customFormat="1" ht="21.75" customHeight="1">
      <c r="A132" s="34"/>
      <c r="B132" s="167"/>
      <c r="C132" s="181" t="s">
        <v>163</v>
      </c>
      <c r="D132" s="181" t="s">
        <v>146</v>
      </c>
      <c r="E132" s="182" t="s">
        <v>164</v>
      </c>
      <c r="F132" s="183" t="s">
        <v>165</v>
      </c>
      <c r="G132" s="184" t="s">
        <v>143</v>
      </c>
      <c r="H132" s="185">
        <v>3</v>
      </c>
      <c r="I132" s="186"/>
      <c r="J132" s="187">
        <f>ROUND(I132*H132,2)</f>
        <v>0</v>
      </c>
      <c r="K132" s="183" t="s">
        <v>144</v>
      </c>
      <c r="L132" s="188"/>
      <c r="M132" s="189" t="s">
        <v>1</v>
      </c>
      <c r="N132" s="190" t="s">
        <v>38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149</v>
      </c>
      <c r="AT132" s="179" t="s">
        <v>146</v>
      </c>
      <c r="AU132" s="179" t="s">
        <v>83</v>
      </c>
      <c r="AY132" s="15" t="s">
        <v>137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81</v>
      </c>
      <c r="BK132" s="180">
        <f>ROUND(I132*H132,2)</f>
        <v>0</v>
      </c>
      <c r="BL132" s="15" t="s">
        <v>145</v>
      </c>
      <c r="BM132" s="179" t="s">
        <v>166</v>
      </c>
    </row>
    <row r="133" s="2" customFormat="1" ht="49.05" customHeight="1">
      <c r="A133" s="34"/>
      <c r="B133" s="167"/>
      <c r="C133" s="168" t="s">
        <v>149</v>
      </c>
      <c r="D133" s="168" t="s">
        <v>140</v>
      </c>
      <c r="E133" s="169" t="s">
        <v>174</v>
      </c>
      <c r="F133" s="170" t="s">
        <v>175</v>
      </c>
      <c r="G133" s="171" t="s">
        <v>176</v>
      </c>
      <c r="H133" s="172">
        <v>150</v>
      </c>
      <c r="I133" s="173"/>
      <c r="J133" s="174">
        <f>ROUND(I133*H133,2)</f>
        <v>0</v>
      </c>
      <c r="K133" s="170" t="s">
        <v>144</v>
      </c>
      <c r="L133" s="35"/>
      <c r="M133" s="175" t="s">
        <v>1</v>
      </c>
      <c r="N133" s="176" t="s">
        <v>38</v>
      </c>
      <c r="O133" s="73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145</v>
      </c>
      <c r="AT133" s="179" t="s">
        <v>140</v>
      </c>
      <c r="AU133" s="179" t="s">
        <v>83</v>
      </c>
      <c r="AY133" s="15" t="s">
        <v>137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81</v>
      </c>
      <c r="BK133" s="180">
        <f>ROUND(I133*H133,2)</f>
        <v>0</v>
      </c>
      <c r="BL133" s="15" t="s">
        <v>145</v>
      </c>
      <c r="BM133" s="179" t="s">
        <v>169</v>
      </c>
    </row>
    <row r="134" s="12" customFormat="1" ht="22.8" customHeight="1">
      <c r="A134" s="12"/>
      <c r="B134" s="154"/>
      <c r="C134" s="12"/>
      <c r="D134" s="155" t="s">
        <v>72</v>
      </c>
      <c r="E134" s="165" t="s">
        <v>178</v>
      </c>
      <c r="F134" s="165" t="s">
        <v>179</v>
      </c>
      <c r="G134" s="12"/>
      <c r="H134" s="12"/>
      <c r="I134" s="157"/>
      <c r="J134" s="166">
        <f>BK134</f>
        <v>0</v>
      </c>
      <c r="K134" s="12"/>
      <c r="L134" s="154"/>
      <c r="M134" s="159"/>
      <c r="N134" s="160"/>
      <c r="O134" s="160"/>
      <c r="P134" s="161">
        <f>SUM(P135:P147)</f>
        <v>0</v>
      </c>
      <c r="Q134" s="160"/>
      <c r="R134" s="161">
        <f>SUM(R135:R147)</f>
        <v>0</v>
      </c>
      <c r="S134" s="160"/>
      <c r="T134" s="162">
        <f>SUM(T135:T147)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5" t="s">
        <v>81</v>
      </c>
      <c r="AT134" s="163" t="s">
        <v>72</v>
      </c>
      <c r="AU134" s="163" t="s">
        <v>81</v>
      </c>
      <c r="AY134" s="155" t="s">
        <v>137</v>
      </c>
      <c r="BK134" s="164">
        <f>SUM(BK135:BK147)</f>
        <v>0</v>
      </c>
    </row>
    <row r="135" s="2" customFormat="1" ht="33" customHeight="1">
      <c r="A135" s="34"/>
      <c r="B135" s="167"/>
      <c r="C135" s="168" t="s">
        <v>170</v>
      </c>
      <c r="D135" s="168" t="s">
        <v>140</v>
      </c>
      <c r="E135" s="169" t="s">
        <v>181</v>
      </c>
      <c r="F135" s="170" t="s">
        <v>182</v>
      </c>
      <c r="G135" s="171" t="s">
        <v>143</v>
      </c>
      <c r="H135" s="172">
        <v>3</v>
      </c>
      <c r="I135" s="173"/>
      <c r="J135" s="174">
        <f>ROUND(I135*H135,2)</f>
        <v>0</v>
      </c>
      <c r="K135" s="170" t="s">
        <v>144</v>
      </c>
      <c r="L135" s="35"/>
      <c r="M135" s="175" t="s">
        <v>1</v>
      </c>
      <c r="N135" s="176" t="s">
        <v>38</v>
      </c>
      <c r="O135" s="73"/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145</v>
      </c>
      <c r="AT135" s="179" t="s">
        <v>140</v>
      </c>
      <c r="AU135" s="179" t="s">
        <v>83</v>
      </c>
      <c r="AY135" s="15" t="s">
        <v>137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81</v>
      </c>
      <c r="BK135" s="180">
        <f>ROUND(I135*H135,2)</f>
        <v>0</v>
      </c>
      <c r="BL135" s="15" t="s">
        <v>145</v>
      </c>
      <c r="BM135" s="179" t="s">
        <v>173</v>
      </c>
    </row>
    <row r="136" s="2" customFormat="1" ht="24.15" customHeight="1">
      <c r="A136" s="34"/>
      <c r="B136" s="167"/>
      <c r="C136" s="181" t="s">
        <v>160</v>
      </c>
      <c r="D136" s="181" t="s">
        <v>146</v>
      </c>
      <c r="E136" s="182" t="s">
        <v>184</v>
      </c>
      <c r="F136" s="183" t="s">
        <v>185</v>
      </c>
      <c r="G136" s="184" t="s">
        <v>143</v>
      </c>
      <c r="H136" s="185">
        <v>3</v>
      </c>
      <c r="I136" s="186"/>
      <c r="J136" s="187">
        <f>ROUND(I136*H136,2)</f>
        <v>0</v>
      </c>
      <c r="K136" s="183" t="s">
        <v>144</v>
      </c>
      <c r="L136" s="188"/>
      <c r="M136" s="189" t="s">
        <v>1</v>
      </c>
      <c r="N136" s="190" t="s">
        <v>38</v>
      </c>
      <c r="O136" s="73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149</v>
      </c>
      <c r="AT136" s="179" t="s">
        <v>146</v>
      </c>
      <c r="AU136" s="179" t="s">
        <v>83</v>
      </c>
      <c r="AY136" s="15" t="s">
        <v>137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81</v>
      </c>
      <c r="BK136" s="180">
        <f>ROUND(I136*H136,2)</f>
        <v>0</v>
      </c>
      <c r="BL136" s="15" t="s">
        <v>145</v>
      </c>
      <c r="BM136" s="179" t="s">
        <v>177</v>
      </c>
    </row>
    <row r="137" s="2" customFormat="1" ht="33" customHeight="1">
      <c r="A137" s="34"/>
      <c r="B137" s="167"/>
      <c r="C137" s="168" t="s">
        <v>180</v>
      </c>
      <c r="D137" s="168" t="s">
        <v>140</v>
      </c>
      <c r="E137" s="169" t="s">
        <v>195</v>
      </c>
      <c r="F137" s="170" t="s">
        <v>196</v>
      </c>
      <c r="G137" s="171" t="s">
        <v>143</v>
      </c>
      <c r="H137" s="172">
        <v>12</v>
      </c>
      <c r="I137" s="173"/>
      <c r="J137" s="174">
        <f>ROUND(I137*H137,2)</f>
        <v>0</v>
      </c>
      <c r="K137" s="170" t="s">
        <v>144</v>
      </c>
      <c r="L137" s="35"/>
      <c r="M137" s="175" t="s">
        <v>1</v>
      </c>
      <c r="N137" s="176" t="s">
        <v>38</v>
      </c>
      <c r="O137" s="73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145</v>
      </c>
      <c r="AT137" s="179" t="s">
        <v>140</v>
      </c>
      <c r="AU137" s="179" t="s">
        <v>83</v>
      </c>
      <c r="AY137" s="15" t="s">
        <v>137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81</v>
      </c>
      <c r="BK137" s="180">
        <f>ROUND(I137*H137,2)</f>
        <v>0</v>
      </c>
      <c r="BL137" s="15" t="s">
        <v>145</v>
      </c>
      <c r="BM137" s="179" t="s">
        <v>183</v>
      </c>
    </row>
    <row r="138" s="2" customFormat="1" ht="24.15" customHeight="1">
      <c r="A138" s="34"/>
      <c r="B138" s="167"/>
      <c r="C138" s="181" t="s">
        <v>8</v>
      </c>
      <c r="D138" s="181" t="s">
        <v>146</v>
      </c>
      <c r="E138" s="182" t="s">
        <v>198</v>
      </c>
      <c r="F138" s="183" t="s">
        <v>199</v>
      </c>
      <c r="G138" s="184" t="s">
        <v>143</v>
      </c>
      <c r="H138" s="185">
        <v>6</v>
      </c>
      <c r="I138" s="186"/>
      <c r="J138" s="187">
        <f>ROUND(I138*H138,2)</f>
        <v>0</v>
      </c>
      <c r="K138" s="183" t="s">
        <v>144</v>
      </c>
      <c r="L138" s="188"/>
      <c r="M138" s="189" t="s">
        <v>1</v>
      </c>
      <c r="N138" s="190" t="s">
        <v>38</v>
      </c>
      <c r="O138" s="73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149</v>
      </c>
      <c r="AT138" s="179" t="s">
        <v>146</v>
      </c>
      <c r="AU138" s="179" t="s">
        <v>83</v>
      </c>
      <c r="AY138" s="15" t="s">
        <v>137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81</v>
      </c>
      <c r="BK138" s="180">
        <f>ROUND(I138*H138,2)</f>
        <v>0</v>
      </c>
      <c r="BL138" s="15" t="s">
        <v>145</v>
      </c>
      <c r="BM138" s="179" t="s">
        <v>186</v>
      </c>
    </row>
    <row r="139" s="2" customFormat="1" ht="24.15" customHeight="1">
      <c r="A139" s="34"/>
      <c r="B139" s="167"/>
      <c r="C139" s="181" t="s">
        <v>187</v>
      </c>
      <c r="D139" s="181" t="s">
        <v>146</v>
      </c>
      <c r="E139" s="182" t="s">
        <v>202</v>
      </c>
      <c r="F139" s="183" t="s">
        <v>203</v>
      </c>
      <c r="G139" s="184" t="s">
        <v>143</v>
      </c>
      <c r="H139" s="185">
        <v>4</v>
      </c>
      <c r="I139" s="186"/>
      <c r="J139" s="187">
        <f>ROUND(I139*H139,2)</f>
        <v>0</v>
      </c>
      <c r="K139" s="183" t="s">
        <v>144</v>
      </c>
      <c r="L139" s="188"/>
      <c r="M139" s="189" t="s">
        <v>1</v>
      </c>
      <c r="N139" s="190" t="s">
        <v>38</v>
      </c>
      <c r="O139" s="73"/>
      <c r="P139" s="177">
        <f>O139*H139</f>
        <v>0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149</v>
      </c>
      <c r="AT139" s="179" t="s">
        <v>146</v>
      </c>
      <c r="AU139" s="179" t="s">
        <v>83</v>
      </c>
      <c r="AY139" s="15" t="s">
        <v>137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81</v>
      </c>
      <c r="BK139" s="180">
        <f>ROUND(I139*H139,2)</f>
        <v>0</v>
      </c>
      <c r="BL139" s="15" t="s">
        <v>145</v>
      </c>
      <c r="BM139" s="179" t="s">
        <v>190</v>
      </c>
    </row>
    <row r="140" s="2" customFormat="1" ht="24.15" customHeight="1">
      <c r="A140" s="34"/>
      <c r="B140" s="167"/>
      <c r="C140" s="181" t="s">
        <v>166</v>
      </c>
      <c r="D140" s="181" t="s">
        <v>146</v>
      </c>
      <c r="E140" s="182" t="s">
        <v>205</v>
      </c>
      <c r="F140" s="183" t="s">
        <v>206</v>
      </c>
      <c r="G140" s="184" t="s">
        <v>143</v>
      </c>
      <c r="H140" s="185">
        <v>2</v>
      </c>
      <c r="I140" s="186"/>
      <c r="J140" s="187">
        <f>ROUND(I140*H140,2)</f>
        <v>0</v>
      </c>
      <c r="K140" s="183" t="s">
        <v>144</v>
      </c>
      <c r="L140" s="188"/>
      <c r="M140" s="189" t="s">
        <v>1</v>
      </c>
      <c r="N140" s="190" t="s">
        <v>38</v>
      </c>
      <c r="O140" s="73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149</v>
      </c>
      <c r="AT140" s="179" t="s">
        <v>146</v>
      </c>
      <c r="AU140" s="179" t="s">
        <v>83</v>
      </c>
      <c r="AY140" s="15" t="s">
        <v>137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81</v>
      </c>
      <c r="BK140" s="180">
        <f>ROUND(I140*H140,2)</f>
        <v>0</v>
      </c>
      <c r="BL140" s="15" t="s">
        <v>145</v>
      </c>
      <c r="BM140" s="179" t="s">
        <v>193</v>
      </c>
    </row>
    <row r="141" s="2" customFormat="1" ht="16.5" customHeight="1">
      <c r="A141" s="34"/>
      <c r="B141" s="167"/>
      <c r="C141" s="168" t="s">
        <v>194</v>
      </c>
      <c r="D141" s="168" t="s">
        <v>140</v>
      </c>
      <c r="E141" s="169" t="s">
        <v>209</v>
      </c>
      <c r="F141" s="170" t="s">
        <v>210</v>
      </c>
      <c r="G141" s="171" t="s">
        <v>143</v>
      </c>
      <c r="H141" s="172">
        <v>4</v>
      </c>
      <c r="I141" s="173"/>
      <c r="J141" s="174">
        <f>ROUND(I141*H141,2)</f>
        <v>0</v>
      </c>
      <c r="K141" s="170" t="s">
        <v>144</v>
      </c>
      <c r="L141" s="35"/>
      <c r="M141" s="175" t="s">
        <v>1</v>
      </c>
      <c r="N141" s="176" t="s">
        <v>38</v>
      </c>
      <c r="O141" s="73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145</v>
      </c>
      <c r="AT141" s="179" t="s">
        <v>140</v>
      </c>
      <c r="AU141" s="179" t="s">
        <v>83</v>
      </c>
      <c r="AY141" s="15" t="s">
        <v>137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81</v>
      </c>
      <c r="BK141" s="180">
        <f>ROUND(I141*H141,2)</f>
        <v>0</v>
      </c>
      <c r="BL141" s="15" t="s">
        <v>145</v>
      </c>
      <c r="BM141" s="179" t="s">
        <v>197</v>
      </c>
    </row>
    <row r="142" s="2" customFormat="1" ht="16.5" customHeight="1">
      <c r="A142" s="34"/>
      <c r="B142" s="167"/>
      <c r="C142" s="181" t="s">
        <v>169</v>
      </c>
      <c r="D142" s="181" t="s">
        <v>146</v>
      </c>
      <c r="E142" s="182" t="s">
        <v>212</v>
      </c>
      <c r="F142" s="183" t="s">
        <v>213</v>
      </c>
      <c r="G142" s="184" t="s">
        <v>214</v>
      </c>
      <c r="H142" s="185">
        <v>39</v>
      </c>
      <c r="I142" s="186"/>
      <c r="J142" s="187">
        <f>ROUND(I142*H142,2)</f>
        <v>0</v>
      </c>
      <c r="K142" s="183" t="s">
        <v>144</v>
      </c>
      <c r="L142" s="188"/>
      <c r="M142" s="189" t="s">
        <v>1</v>
      </c>
      <c r="N142" s="190" t="s">
        <v>38</v>
      </c>
      <c r="O142" s="73"/>
      <c r="P142" s="177">
        <f>O142*H142</f>
        <v>0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149</v>
      </c>
      <c r="AT142" s="179" t="s">
        <v>146</v>
      </c>
      <c r="AU142" s="179" t="s">
        <v>83</v>
      </c>
      <c r="AY142" s="15" t="s">
        <v>137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5" t="s">
        <v>81</v>
      </c>
      <c r="BK142" s="180">
        <f>ROUND(I142*H142,2)</f>
        <v>0</v>
      </c>
      <c r="BL142" s="15" t="s">
        <v>145</v>
      </c>
      <c r="BM142" s="179" t="s">
        <v>200</v>
      </c>
    </row>
    <row r="143" s="2" customFormat="1" ht="24.15" customHeight="1">
      <c r="A143" s="34"/>
      <c r="B143" s="167"/>
      <c r="C143" s="181" t="s">
        <v>201</v>
      </c>
      <c r="D143" s="181" t="s">
        <v>146</v>
      </c>
      <c r="E143" s="182" t="s">
        <v>216</v>
      </c>
      <c r="F143" s="183" t="s">
        <v>217</v>
      </c>
      <c r="G143" s="184" t="s">
        <v>143</v>
      </c>
      <c r="H143" s="185">
        <v>4</v>
      </c>
      <c r="I143" s="186"/>
      <c r="J143" s="187">
        <f>ROUND(I143*H143,2)</f>
        <v>0</v>
      </c>
      <c r="K143" s="183" t="s">
        <v>144</v>
      </c>
      <c r="L143" s="188"/>
      <c r="M143" s="189" t="s">
        <v>1</v>
      </c>
      <c r="N143" s="190" t="s">
        <v>38</v>
      </c>
      <c r="O143" s="73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149</v>
      </c>
      <c r="AT143" s="179" t="s">
        <v>146</v>
      </c>
      <c r="AU143" s="179" t="s">
        <v>83</v>
      </c>
      <c r="AY143" s="15" t="s">
        <v>137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81</v>
      </c>
      <c r="BK143" s="180">
        <f>ROUND(I143*H143,2)</f>
        <v>0</v>
      </c>
      <c r="BL143" s="15" t="s">
        <v>145</v>
      </c>
      <c r="BM143" s="179" t="s">
        <v>204</v>
      </c>
    </row>
    <row r="144" s="2" customFormat="1" ht="16.5" customHeight="1">
      <c r="A144" s="34"/>
      <c r="B144" s="167"/>
      <c r="C144" s="168" t="s">
        <v>173</v>
      </c>
      <c r="D144" s="168" t="s">
        <v>140</v>
      </c>
      <c r="E144" s="169" t="s">
        <v>219</v>
      </c>
      <c r="F144" s="170" t="s">
        <v>220</v>
      </c>
      <c r="G144" s="171" t="s">
        <v>143</v>
      </c>
      <c r="H144" s="172">
        <v>4</v>
      </c>
      <c r="I144" s="173"/>
      <c r="J144" s="174">
        <f>ROUND(I144*H144,2)</f>
        <v>0</v>
      </c>
      <c r="K144" s="170" t="s">
        <v>144</v>
      </c>
      <c r="L144" s="35"/>
      <c r="M144" s="175" t="s">
        <v>1</v>
      </c>
      <c r="N144" s="176" t="s">
        <v>38</v>
      </c>
      <c r="O144" s="73"/>
      <c r="P144" s="177">
        <f>O144*H144</f>
        <v>0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145</v>
      </c>
      <c r="AT144" s="179" t="s">
        <v>140</v>
      </c>
      <c r="AU144" s="179" t="s">
        <v>83</v>
      </c>
      <c r="AY144" s="15" t="s">
        <v>137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5" t="s">
        <v>81</v>
      </c>
      <c r="BK144" s="180">
        <f>ROUND(I144*H144,2)</f>
        <v>0</v>
      </c>
      <c r="BL144" s="15" t="s">
        <v>145</v>
      </c>
      <c r="BM144" s="179" t="s">
        <v>207</v>
      </c>
    </row>
    <row r="145" s="2" customFormat="1" ht="24.15" customHeight="1">
      <c r="A145" s="34"/>
      <c r="B145" s="167"/>
      <c r="C145" s="181" t="s">
        <v>208</v>
      </c>
      <c r="D145" s="181" t="s">
        <v>146</v>
      </c>
      <c r="E145" s="182" t="s">
        <v>223</v>
      </c>
      <c r="F145" s="183" t="s">
        <v>224</v>
      </c>
      <c r="G145" s="184" t="s">
        <v>143</v>
      </c>
      <c r="H145" s="185">
        <v>4</v>
      </c>
      <c r="I145" s="186"/>
      <c r="J145" s="187">
        <f>ROUND(I145*H145,2)</f>
        <v>0</v>
      </c>
      <c r="K145" s="183" t="s">
        <v>144</v>
      </c>
      <c r="L145" s="188"/>
      <c r="M145" s="189" t="s">
        <v>1</v>
      </c>
      <c r="N145" s="190" t="s">
        <v>38</v>
      </c>
      <c r="O145" s="73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149</v>
      </c>
      <c r="AT145" s="179" t="s">
        <v>146</v>
      </c>
      <c r="AU145" s="179" t="s">
        <v>83</v>
      </c>
      <c r="AY145" s="15" t="s">
        <v>137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5" t="s">
        <v>81</v>
      </c>
      <c r="BK145" s="180">
        <f>ROUND(I145*H145,2)</f>
        <v>0</v>
      </c>
      <c r="BL145" s="15" t="s">
        <v>145</v>
      </c>
      <c r="BM145" s="179" t="s">
        <v>211</v>
      </c>
    </row>
    <row r="146" s="2" customFormat="1" ht="24.15" customHeight="1">
      <c r="A146" s="34"/>
      <c r="B146" s="167"/>
      <c r="C146" s="168" t="s">
        <v>177</v>
      </c>
      <c r="D146" s="168" t="s">
        <v>140</v>
      </c>
      <c r="E146" s="169" t="s">
        <v>226</v>
      </c>
      <c r="F146" s="170" t="s">
        <v>227</v>
      </c>
      <c r="G146" s="171" t="s">
        <v>143</v>
      </c>
      <c r="H146" s="172">
        <v>4</v>
      </c>
      <c r="I146" s="173"/>
      <c r="J146" s="174">
        <f>ROUND(I146*H146,2)</f>
        <v>0</v>
      </c>
      <c r="K146" s="170" t="s">
        <v>144</v>
      </c>
      <c r="L146" s="35"/>
      <c r="M146" s="175" t="s">
        <v>1</v>
      </c>
      <c r="N146" s="176" t="s">
        <v>38</v>
      </c>
      <c r="O146" s="73"/>
      <c r="P146" s="177">
        <f>O146*H146</f>
        <v>0</v>
      </c>
      <c r="Q146" s="177">
        <v>0</v>
      </c>
      <c r="R146" s="177">
        <f>Q146*H146</f>
        <v>0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145</v>
      </c>
      <c r="AT146" s="179" t="s">
        <v>140</v>
      </c>
      <c r="AU146" s="179" t="s">
        <v>83</v>
      </c>
      <c r="AY146" s="15" t="s">
        <v>137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5" t="s">
        <v>81</v>
      </c>
      <c r="BK146" s="180">
        <f>ROUND(I146*H146,2)</f>
        <v>0</v>
      </c>
      <c r="BL146" s="15" t="s">
        <v>145</v>
      </c>
      <c r="BM146" s="179" t="s">
        <v>215</v>
      </c>
    </row>
    <row r="147" s="2" customFormat="1" ht="49.05" customHeight="1">
      <c r="A147" s="34"/>
      <c r="B147" s="167"/>
      <c r="C147" s="168" t="s">
        <v>7</v>
      </c>
      <c r="D147" s="168" t="s">
        <v>140</v>
      </c>
      <c r="E147" s="169" t="s">
        <v>174</v>
      </c>
      <c r="F147" s="170" t="s">
        <v>175</v>
      </c>
      <c r="G147" s="171" t="s">
        <v>176</v>
      </c>
      <c r="H147" s="172">
        <v>42</v>
      </c>
      <c r="I147" s="173"/>
      <c r="J147" s="174">
        <f>ROUND(I147*H147,2)</f>
        <v>0</v>
      </c>
      <c r="K147" s="170" t="s">
        <v>144</v>
      </c>
      <c r="L147" s="35"/>
      <c r="M147" s="175" t="s">
        <v>1</v>
      </c>
      <c r="N147" s="176" t="s">
        <v>38</v>
      </c>
      <c r="O147" s="73"/>
      <c r="P147" s="177">
        <f>O147*H147</f>
        <v>0</v>
      </c>
      <c r="Q147" s="177">
        <v>0</v>
      </c>
      <c r="R147" s="177">
        <f>Q147*H147</f>
        <v>0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145</v>
      </c>
      <c r="AT147" s="179" t="s">
        <v>140</v>
      </c>
      <c r="AU147" s="179" t="s">
        <v>83</v>
      </c>
      <c r="AY147" s="15" t="s">
        <v>137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5" t="s">
        <v>81</v>
      </c>
      <c r="BK147" s="180">
        <f>ROUND(I147*H147,2)</f>
        <v>0</v>
      </c>
      <c r="BL147" s="15" t="s">
        <v>145</v>
      </c>
      <c r="BM147" s="179" t="s">
        <v>218</v>
      </c>
    </row>
    <row r="148" s="12" customFormat="1" ht="22.8" customHeight="1">
      <c r="A148" s="12"/>
      <c r="B148" s="154"/>
      <c r="C148" s="12"/>
      <c r="D148" s="155" t="s">
        <v>72</v>
      </c>
      <c r="E148" s="165" t="s">
        <v>231</v>
      </c>
      <c r="F148" s="165" t="s">
        <v>232</v>
      </c>
      <c r="G148" s="12"/>
      <c r="H148" s="12"/>
      <c r="I148" s="157"/>
      <c r="J148" s="166">
        <f>BK148</f>
        <v>0</v>
      </c>
      <c r="K148" s="12"/>
      <c r="L148" s="154"/>
      <c r="M148" s="159"/>
      <c r="N148" s="160"/>
      <c r="O148" s="160"/>
      <c r="P148" s="161">
        <f>SUM(P149:P226)</f>
        <v>0</v>
      </c>
      <c r="Q148" s="160"/>
      <c r="R148" s="161">
        <f>SUM(R149:R226)</f>
        <v>0</v>
      </c>
      <c r="S148" s="160"/>
      <c r="T148" s="162">
        <f>SUM(T149:T226)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55" t="s">
        <v>81</v>
      </c>
      <c r="AT148" s="163" t="s">
        <v>72</v>
      </c>
      <c r="AU148" s="163" t="s">
        <v>81</v>
      </c>
      <c r="AY148" s="155" t="s">
        <v>137</v>
      </c>
      <c r="BK148" s="164">
        <f>SUM(BK149:BK226)</f>
        <v>0</v>
      </c>
    </row>
    <row r="149" s="2" customFormat="1" ht="16.5" customHeight="1">
      <c r="A149" s="34"/>
      <c r="B149" s="167"/>
      <c r="C149" s="168" t="s">
        <v>183</v>
      </c>
      <c r="D149" s="168" t="s">
        <v>140</v>
      </c>
      <c r="E149" s="169" t="s">
        <v>233</v>
      </c>
      <c r="F149" s="170" t="s">
        <v>234</v>
      </c>
      <c r="G149" s="171" t="s">
        <v>143</v>
      </c>
      <c r="H149" s="172">
        <v>5</v>
      </c>
      <c r="I149" s="173"/>
      <c r="J149" s="174">
        <f>ROUND(I149*H149,2)</f>
        <v>0</v>
      </c>
      <c r="K149" s="170" t="s">
        <v>144</v>
      </c>
      <c r="L149" s="35"/>
      <c r="M149" s="175" t="s">
        <v>1</v>
      </c>
      <c r="N149" s="176" t="s">
        <v>38</v>
      </c>
      <c r="O149" s="73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145</v>
      </c>
      <c r="AT149" s="179" t="s">
        <v>140</v>
      </c>
      <c r="AU149" s="179" t="s">
        <v>83</v>
      </c>
      <c r="AY149" s="15" t="s">
        <v>137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5" t="s">
        <v>81</v>
      </c>
      <c r="BK149" s="180">
        <f>ROUND(I149*H149,2)</f>
        <v>0</v>
      </c>
      <c r="BL149" s="15" t="s">
        <v>145</v>
      </c>
      <c r="BM149" s="179" t="s">
        <v>221</v>
      </c>
    </row>
    <row r="150" s="2" customFormat="1" ht="16.5" customHeight="1">
      <c r="A150" s="34"/>
      <c r="B150" s="167"/>
      <c r="C150" s="181" t="s">
        <v>222</v>
      </c>
      <c r="D150" s="181" t="s">
        <v>146</v>
      </c>
      <c r="E150" s="182" t="s">
        <v>237</v>
      </c>
      <c r="F150" s="183" t="s">
        <v>238</v>
      </c>
      <c r="G150" s="184" t="s">
        <v>143</v>
      </c>
      <c r="H150" s="185">
        <v>5</v>
      </c>
      <c r="I150" s="186"/>
      <c r="J150" s="187">
        <f>ROUND(I150*H150,2)</f>
        <v>0</v>
      </c>
      <c r="K150" s="183" t="s">
        <v>144</v>
      </c>
      <c r="L150" s="188"/>
      <c r="M150" s="189" t="s">
        <v>1</v>
      </c>
      <c r="N150" s="190" t="s">
        <v>38</v>
      </c>
      <c r="O150" s="73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149</v>
      </c>
      <c r="AT150" s="179" t="s">
        <v>146</v>
      </c>
      <c r="AU150" s="179" t="s">
        <v>83</v>
      </c>
      <c r="AY150" s="15" t="s">
        <v>137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5" t="s">
        <v>81</v>
      </c>
      <c r="BK150" s="180">
        <f>ROUND(I150*H150,2)</f>
        <v>0</v>
      </c>
      <c r="BL150" s="15" t="s">
        <v>145</v>
      </c>
      <c r="BM150" s="179" t="s">
        <v>225</v>
      </c>
    </row>
    <row r="151" s="2" customFormat="1" ht="16.5" customHeight="1">
      <c r="A151" s="34"/>
      <c r="B151" s="167"/>
      <c r="C151" s="168" t="s">
        <v>186</v>
      </c>
      <c r="D151" s="168" t="s">
        <v>140</v>
      </c>
      <c r="E151" s="169" t="s">
        <v>240</v>
      </c>
      <c r="F151" s="170" t="s">
        <v>241</v>
      </c>
      <c r="G151" s="171" t="s">
        <v>143</v>
      </c>
      <c r="H151" s="172">
        <v>7</v>
      </c>
      <c r="I151" s="173"/>
      <c r="J151" s="174">
        <f>ROUND(I151*H151,2)</f>
        <v>0</v>
      </c>
      <c r="K151" s="170" t="s">
        <v>144</v>
      </c>
      <c r="L151" s="35"/>
      <c r="M151" s="175" t="s">
        <v>1</v>
      </c>
      <c r="N151" s="176" t="s">
        <v>38</v>
      </c>
      <c r="O151" s="73"/>
      <c r="P151" s="177">
        <f>O151*H151</f>
        <v>0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9" t="s">
        <v>145</v>
      </c>
      <c r="AT151" s="179" t="s">
        <v>140</v>
      </c>
      <c r="AU151" s="179" t="s">
        <v>83</v>
      </c>
      <c r="AY151" s="15" t="s">
        <v>137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5" t="s">
        <v>81</v>
      </c>
      <c r="BK151" s="180">
        <f>ROUND(I151*H151,2)</f>
        <v>0</v>
      </c>
      <c r="BL151" s="15" t="s">
        <v>145</v>
      </c>
      <c r="BM151" s="179" t="s">
        <v>228</v>
      </c>
    </row>
    <row r="152" s="2" customFormat="1" ht="24.15" customHeight="1">
      <c r="A152" s="34"/>
      <c r="B152" s="167"/>
      <c r="C152" s="181" t="s">
        <v>229</v>
      </c>
      <c r="D152" s="181" t="s">
        <v>146</v>
      </c>
      <c r="E152" s="182" t="s">
        <v>244</v>
      </c>
      <c r="F152" s="183" t="s">
        <v>245</v>
      </c>
      <c r="G152" s="184" t="s">
        <v>143</v>
      </c>
      <c r="H152" s="185">
        <v>7</v>
      </c>
      <c r="I152" s="186"/>
      <c r="J152" s="187">
        <f>ROUND(I152*H152,2)</f>
        <v>0</v>
      </c>
      <c r="K152" s="183" t="s">
        <v>144</v>
      </c>
      <c r="L152" s="188"/>
      <c r="M152" s="189" t="s">
        <v>1</v>
      </c>
      <c r="N152" s="190" t="s">
        <v>38</v>
      </c>
      <c r="O152" s="73"/>
      <c r="P152" s="177">
        <f>O152*H152</f>
        <v>0</v>
      </c>
      <c r="Q152" s="177">
        <v>0</v>
      </c>
      <c r="R152" s="177">
        <f>Q152*H152</f>
        <v>0</v>
      </c>
      <c r="S152" s="177">
        <v>0</v>
      </c>
      <c r="T152" s="17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9" t="s">
        <v>149</v>
      </c>
      <c r="AT152" s="179" t="s">
        <v>146</v>
      </c>
      <c r="AU152" s="179" t="s">
        <v>83</v>
      </c>
      <c r="AY152" s="15" t="s">
        <v>137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5" t="s">
        <v>81</v>
      </c>
      <c r="BK152" s="180">
        <f>ROUND(I152*H152,2)</f>
        <v>0</v>
      </c>
      <c r="BL152" s="15" t="s">
        <v>145</v>
      </c>
      <c r="BM152" s="179" t="s">
        <v>230</v>
      </c>
    </row>
    <row r="153" s="2" customFormat="1" ht="37.8" customHeight="1">
      <c r="A153" s="34"/>
      <c r="B153" s="167"/>
      <c r="C153" s="168" t="s">
        <v>190</v>
      </c>
      <c r="D153" s="168" t="s">
        <v>140</v>
      </c>
      <c r="E153" s="169" t="s">
        <v>247</v>
      </c>
      <c r="F153" s="170" t="s">
        <v>248</v>
      </c>
      <c r="G153" s="171" t="s">
        <v>143</v>
      </c>
      <c r="H153" s="172">
        <v>20</v>
      </c>
      <c r="I153" s="173"/>
      <c r="J153" s="174">
        <f>ROUND(I153*H153,2)</f>
        <v>0</v>
      </c>
      <c r="K153" s="170" t="s">
        <v>144</v>
      </c>
      <c r="L153" s="35"/>
      <c r="M153" s="175" t="s">
        <v>1</v>
      </c>
      <c r="N153" s="176" t="s">
        <v>38</v>
      </c>
      <c r="O153" s="73"/>
      <c r="P153" s="177">
        <f>O153*H153</f>
        <v>0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9" t="s">
        <v>145</v>
      </c>
      <c r="AT153" s="179" t="s">
        <v>140</v>
      </c>
      <c r="AU153" s="179" t="s">
        <v>83</v>
      </c>
      <c r="AY153" s="15" t="s">
        <v>137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5" t="s">
        <v>81</v>
      </c>
      <c r="BK153" s="180">
        <f>ROUND(I153*H153,2)</f>
        <v>0</v>
      </c>
      <c r="BL153" s="15" t="s">
        <v>145</v>
      </c>
      <c r="BM153" s="179" t="s">
        <v>235</v>
      </c>
    </row>
    <row r="154" s="2" customFormat="1" ht="24.15" customHeight="1">
      <c r="A154" s="34"/>
      <c r="B154" s="167"/>
      <c r="C154" s="168" t="s">
        <v>236</v>
      </c>
      <c r="D154" s="168" t="s">
        <v>140</v>
      </c>
      <c r="E154" s="169" t="s">
        <v>251</v>
      </c>
      <c r="F154" s="170" t="s">
        <v>252</v>
      </c>
      <c r="G154" s="171" t="s">
        <v>143</v>
      </c>
      <c r="H154" s="172">
        <v>40</v>
      </c>
      <c r="I154" s="173"/>
      <c r="J154" s="174">
        <f>ROUND(I154*H154,2)</f>
        <v>0</v>
      </c>
      <c r="K154" s="170" t="s">
        <v>144</v>
      </c>
      <c r="L154" s="35"/>
      <c r="M154" s="175" t="s">
        <v>1</v>
      </c>
      <c r="N154" s="176" t="s">
        <v>38</v>
      </c>
      <c r="O154" s="73"/>
      <c r="P154" s="177">
        <f>O154*H154</f>
        <v>0</v>
      </c>
      <c r="Q154" s="177">
        <v>0</v>
      </c>
      <c r="R154" s="177">
        <f>Q154*H154</f>
        <v>0</v>
      </c>
      <c r="S154" s="177">
        <v>0</v>
      </c>
      <c r="T154" s="17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9" t="s">
        <v>145</v>
      </c>
      <c r="AT154" s="179" t="s">
        <v>140</v>
      </c>
      <c r="AU154" s="179" t="s">
        <v>83</v>
      </c>
      <c r="AY154" s="15" t="s">
        <v>137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5" t="s">
        <v>81</v>
      </c>
      <c r="BK154" s="180">
        <f>ROUND(I154*H154,2)</f>
        <v>0</v>
      </c>
      <c r="BL154" s="15" t="s">
        <v>145</v>
      </c>
      <c r="BM154" s="179" t="s">
        <v>239</v>
      </c>
    </row>
    <row r="155" s="2" customFormat="1" ht="16.5" customHeight="1">
      <c r="A155" s="34"/>
      <c r="B155" s="167"/>
      <c r="C155" s="168" t="s">
        <v>193</v>
      </c>
      <c r="D155" s="168" t="s">
        <v>140</v>
      </c>
      <c r="E155" s="169" t="s">
        <v>254</v>
      </c>
      <c r="F155" s="170" t="s">
        <v>255</v>
      </c>
      <c r="G155" s="171" t="s">
        <v>143</v>
      </c>
      <c r="H155" s="172">
        <v>8</v>
      </c>
      <c r="I155" s="173"/>
      <c r="J155" s="174">
        <f>ROUND(I155*H155,2)</f>
        <v>0</v>
      </c>
      <c r="K155" s="170" t="s">
        <v>144</v>
      </c>
      <c r="L155" s="35"/>
      <c r="M155" s="175" t="s">
        <v>1</v>
      </c>
      <c r="N155" s="176" t="s">
        <v>38</v>
      </c>
      <c r="O155" s="73"/>
      <c r="P155" s="177">
        <f>O155*H155</f>
        <v>0</v>
      </c>
      <c r="Q155" s="177">
        <v>0</v>
      </c>
      <c r="R155" s="177">
        <f>Q155*H155</f>
        <v>0</v>
      </c>
      <c r="S155" s="177">
        <v>0</v>
      </c>
      <c r="T155" s="17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145</v>
      </c>
      <c r="AT155" s="179" t="s">
        <v>140</v>
      </c>
      <c r="AU155" s="179" t="s">
        <v>83</v>
      </c>
      <c r="AY155" s="15" t="s">
        <v>137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5" t="s">
        <v>81</v>
      </c>
      <c r="BK155" s="180">
        <f>ROUND(I155*H155,2)</f>
        <v>0</v>
      </c>
      <c r="BL155" s="15" t="s">
        <v>145</v>
      </c>
      <c r="BM155" s="179" t="s">
        <v>242</v>
      </c>
    </row>
    <row r="156" s="2" customFormat="1" ht="16.5" customHeight="1">
      <c r="A156" s="34"/>
      <c r="B156" s="167"/>
      <c r="C156" s="181" t="s">
        <v>243</v>
      </c>
      <c r="D156" s="181" t="s">
        <v>146</v>
      </c>
      <c r="E156" s="182" t="s">
        <v>258</v>
      </c>
      <c r="F156" s="183" t="s">
        <v>259</v>
      </c>
      <c r="G156" s="184" t="s">
        <v>143</v>
      </c>
      <c r="H156" s="185">
        <v>8</v>
      </c>
      <c r="I156" s="186"/>
      <c r="J156" s="187">
        <f>ROUND(I156*H156,2)</f>
        <v>0</v>
      </c>
      <c r="K156" s="183" t="s">
        <v>144</v>
      </c>
      <c r="L156" s="188"/>
      <c r="M156" s="189" t="s">
        <v>1</v>
      </c>
      <c r="N156" s="190" t="s">
        <v>38</v>
      </c>
      <c r="O156" s="73"/>
      <c r="P156" s="177">
        <f>O156*H156</f>
        <v>0</v>
      </c>
      <c r="Q156" s="177">
        <v>0</v>
      </c>
      <c r="R156" s="177">
        <f>Q156*H156</f>
        <v>0</v>
      </c>
      <c r="S156" s="177">
        <v>0</v>
      </c>
      <c r="T156" s="17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9" t="s">
        <v>149</v>
      </c>
      <c r="AT156" s="179" t="s">
        <v>146</v>
      </c>
      <c r="AU156" s="179" t="s">
        <v>83</v>
      </c>
      <c r="AY156" s="15" t="s">
        <v>137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5" t="s">
        <v>81</v>
      </c>
      <c r="BK156" s="180">
        <f>ROUND(I156*H156,2)</f>
        <v>0</v>
      </c>
      <c r="BL156" s="15" t="s">
        <v>145</v>
      </c>
      <c r="BM156" s="179" t="s">
        <v>246</v>
      </c>
    </row>
    <row r="157" s="2" customFormat="1" ht="24.15" customHeight="1">
      <c r="A157" s="34"/>
      <c r="B157" s="167"/>
      <c r="C157" s="181" t="s">
        <v>197</v>
      </c>
      <c r="D157" s="181" t="s">
        <v>146</v>
      </c>
      <c r="E157" s="182" t="s">
        <v>261</v>
      </c>
      <c r="F157" s="183" t="s">
        <v>262</v>
      </c>
      <c r="G157" s="184" t="s">
        <v>143</v>
      </c>
      <c r="H157" s="185">
        <v>20</v>
      </c>
      <c r="I157" s="186"/>
      <c r="J157" s="187">
        <f>ROUND(I157*H157,2)</f>
        <v>0</v>
      </c>
      <c r="K157" s="183" t="s">
        <v>144</v>
      </c>
      <c r="L157" s="188"/>
      <c r="M157" s="189" t="s">
        <v>1</v>
      </c>
      <c r="N157" s="190" t="s">
        <v>38</v>
      </c>
      <c r="O157" s="73"/>
      <c r="P157" s="177">
        <f>O157*H157</f>
        <v>0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149</v>
      </c>
      <c r="AT157" s="179" t="s">
        <v>146</v>
      </c>
      <c r="AU157" s="179" t="s">
        <v>83</v>
      </c>
      <c r="AY157" s="15" t="s">
        <v>137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5" t="s">
        <v>81</v>
      </c>
      <c r="BK157" s="180">
        <f>ROUND(I157*H157,2)</f>
        <v>0</v>
      </c>
      <c r="BL157" s="15" t="s">
        <v>145</v>
      </c>
      <c r="BM157" s="179" t="s">
        <v>249</v>
      </c>
    </row>
    <row r="158" s="2" customFormat="1" ht="16.5" customHeight="1">
      <c r="A158" s="34"/>
      <c r="B158" s="167"/>
      <c r="C158" s="168" t="s">
        <v>250</v>
      </c>
      <c r="D158" s="168" t="s">
        <v>140</v>
      </c>
      <c r="E158" s="169" t="s">
        <v>265</v>
      </c>
      <c r="F158" s="170" t="s">
        <v>266</v>
      </c>
      <c r="G158" s="171" t="s">
        <v>143</v>
      </c>
      <c r="H158" s="172">
        <v>4</v>
      </c>
      <c r="I158" s="173"/>
      <c r="J158" s="174">
        <f>ROUND(I158*H158,2)</f>
        <v>0</v>
      </c>
      <c r="K158" s="170" t="s">
        <v>144</v>
      </c>
      <c r="L158" s="35"/>
      <c r="M158" s="175" t="s">
        <v>1</v>
      </c>
      <c r="N158" s="176" t="s">
        <v>38</v>
      </c>
      <c r="O158" s="73"/>
      <c r="P158" s="177">
        <f>O158*H158</f>
        <v>0</v>
      </c>
      <c r="Q158" s="177">
        <v>0</v>
      </c>
      <c r="R158" s="177">
        <f>Q158*H158</f>
        <v>0</v>
      </c>
      <c r="S158" s="177">
        <v>0</v>
      </c>
      <c r="T158" s="17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9" t="s">
        <v>145</v>
      </c>
      <c r="AT158" s="179" t="s">
        <v>140</v>
      </c>
      <c r="AU158" s="179" t="s">
        <v>83</v>
      </c>
      <c r="AY158" s="15" t="s">
        <v>137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5" t="s">
        <v>81</v>
      </c>
      <c r="BK158" s="180">
        <f>ROUND(I158*H158,2)</f>
        <v>0</v>
      </c>
      <c r="BL158" s="15" t="s">
        <v>145</v>
      </c>
      <c r="BM158" s="179" t="s">
        <v>253</v>
      </c>
    </row>
    <row r="159" s="2" customFormat="1" ht="16.5" customHeight="1">
      <c r="A159" s="34"/>
      <c r="B159" s="167"/>
      <c r="C159" s="181" t="s">
        <v>200</v>
      </c>
      <c r="D159" s="181" t="s">
        <v>146</v>
      </c>
      <c r="E159" s="182" t="s">
        <v>268</v>
      </c>
      <c r="F159" s="183" t="s">
        <v>269</v>
      </c>
      <c r="G159" s="184" t="s">
        <v>143</v>
      </c>
      <c r="H159" s="185">
        <v>4</v>
      </c>
      <c r="I159" s="186"/>
      <c r="J159" s="187">
        <f>ROUND(I159*H159,2)</f>
        <v>0</v>
      </c>
      <c r="K159" s="183" t="s">
        <v>144</v>
      </c>
      <c r="L159" s="188"/>
      <c r="M159" s="189" t="s">
        <v>1</v>
      </c>
      <c r="N159" s="190" t="s">
        <v>38</v>
      </c>
      <c r="O159" s="73"/>
      <c r="P159" s="177">
        <f>O159*H159</f>
        <v>0</v>
      </c>
      <c r="Q159" s="177">
        <v>0</v>
      </c>
      <c r="R159" s="177">
        <f>Q159*H159</f>
        <v>0</v>
      </c>
      <c r="S159" s="177">
        <v>0</v>
      </c>
      <c r="T159" s="17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9" t="s">
        <v>149</v>
      </c>
      <c r="AT159" s="179" t="s">
        <v>146</v>
      </c>
      <c r="AU159" s="179" t="s">
        <v>83</v>
      </c>
      <c r="AY159" s="15" t="s">
        <v>137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5" t="s">
        <v>81</v>
      </c>
      <c r="BK159" s="180">
        <f>ROUND(I159*H159,2)</f>
        <v>0</v>
      </c>
      <c r="BL159" s="15" t="s">
        <v>145</v>
      </c>
      <c r="BM159" s="179" t="s">
        <v>256</v>
      </c>
    </row>
    <row r="160" s="2" customFormat="1" ht="16.5" customHeight="1">
      <c r="A160" s="34"/>
      <c r="B160" s="167"/>
      <c r="C160" s="168" t="s">
        <v>257</v>
      </c>
      <c r="D160" s="168" t="s">
        <v>140</v>
      </c>
      <c r="E160" s="169" t="s">
        <v>272</v>
      </c>
      <c r="F160" s="170" t="s">
        <v>273</v>
      </c>
      <c r="G160" s="171" t="s">
        <v>143</v>
      </c>
      <c r="H160" s="172">
        <v>106</v>
      </c>
      <c r="I160" s="173"/>
      <c r="J160" s="174">
        <f>ROUND(I160*H160,2)</f>
        <v>0</v>
      </c>
      <c r="K160" s="170" t="s">
        <v>144</v>
      </c>
      <c r="L160" s="35"/>
      <c r="M160" s="175" t="s">
        <v>1</v>
      </c>
      <c r="N160" s="176" t="s">
        <v>38</v>
      </c>
      <c r="O160" s="73"/>
      <c r="P160" s="177">
        <f>O160*H160</f>
        <v>0</v>
      </c>
      <c r="Q160" s="177">
        <v>0</v>
      </c>
      <c r="R160" s="177">
        <f>Q160*H160</f>
        <v>0</v>
      </c>
      <c r="S160" s="177">
        <v>0</v>
      </c>
      <c r="T160" s="17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9" t="s">
        <v>145</v>
      </c>
      <c r="AT160" s="179" t="s">
        <v>140</v>
      </c>
      <c r="AU160" s="179" t="s">
        <v>83</v>
      </c>
      <c r="AY160" s="15" t="s">
        <v>137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5" t="s">
        <v>81</v>
      </c>
      <c r="BK160" s="180">
        <f>ROUND(I160*H160,2)</f>
        <v>0</v>
      </c>
      <c r="BL160" s="15" t="s">
        <v>145</v>
      </c>
      <c r="BM160" s="179" t="s">
        <v>260</v>
      </c>
    </row>
    <row r="161" s="2" customFormat="1" ht="24.15" customHeight="1">
      <c r="A161" s="34"/>
      <c r="B161" s="167"/>
      <c r="C161" s="181" t="s">
        <v>204</v>
      </c>
      <c r="D161" s="181" t="s">
        <v>146</v>
      </c>
      <c r="E161" s="182" t="s">
        <v>275</v>
      </c>
      <c r="F161" s="183" t="s">
        <v>276</v>
      </c>
      <c r="G161" s="184" t="s">
        <v>143</v>
      </c>
      <c r="H161" s="185">
        <v>106</v>
      </c>
      <c r="I161" s="186"/>
      <c r="J161" s="187">
        <f>ROUND(I161*H161,2)</f>
        <v>0</v>
      </c>
      <c r="K161" s="183" t="s">
        <v>144</v>
      </c>
      <c r="L161" s="188"/>
      <c r="M161" s="189" t="s">
        <v>1</v>
      </c>
      <c r="N161" s="190" t="s">
        <v>38</v>
      </c>
      <c r="O161" s="73"/>
      <c r="P161" s="177">
        <f>O161*H161</f>
        <v>0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149</v>
      </c>
      <c r="AT161" s="179" t="s">
        <v>146</v>
      </c>
      <c r="AU161" s="179" t="s">
        <v>83</v>
      </c>
      <c r="AY161" s="15" t="s">
        <v>137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5" t="s">
        <v>81</v>
      </c>
      <c r="BK161" s="180">
        <f>ROUND(I161*H161,2)</f>
        <v>0</v>
      </c>
      <c r="BL161" s="15" t="s">
        <v>145</v>
      </c>
      <c r="BM161" s="179" t="s">
        <v>263</v>
      </c>
    </row>
    <row r="162" s="2" customFormat="1" ht="21.75" customHeight="1">
      <c r="A162" s="34"/>
      <c r="B162" s="167"/>
      <c r="C162" s="168" t="s">
        <v>264</v>
      </c>
      <c r="D162" s="168" t="s">
        <v>140</v>
      </c>
      <c r="E162" s="169" t="s">
        <v>279</v>
      </c>
      <c r="F162" s="170" t="s">
        <v>280</v>
      </c>
      <c r="G162" s="171" t="s">
        <v>143</v>
      </c>
      <c r="H162" s="172">
        <v>4</v>
      </c>
      <c r="I162" s="173"/>
      <c r="J162" s="174">
        <f>ROUND(I162*H162,2)</f>
        <v>0</v>
      </c>
      <c r="K162" s="170" t="s">
        <v>144</v>
      </c>
      <c r="L162" s="35"/>
      <c r="M162" s="175" t="s">
        <v>1</v>
      </c>
      <c r="N162" s="176" t="s">
        <v>38</v>
      </c>
      <c r="O162" s="73"/>
      <c r="P162" s="177">
        <f>O162*H162</f>
        <v>0</v>
      </c>
      <c r="Q162" s="177">
        <v>0</v>
      </c>
      <c r="R162" s="177">
        <f>Q162*H162</f>
        <v>0</v>
      </c>
      <c r="S162" s="177">
        <v>0</v>
      </c>
      <c r="T162" s="17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9" t="s">
        <v>145</v>
      </c>
      <c r="AT162" s="179" t="s">
        <v>140</v>
      </c>
      <c r="AU162" s="179" t="s">
        <v>83</v>
      </c>
      <c r="AY162" s="15" t="s">
        <v>137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15" t="s">
        <v>81</v>
      </c>
      <c r="BK162" s="180">
        <f>ROUND(I162*H162,2)</f>
        <v>0</v>
      </c>
      <c r="BL162" s="15" t="s">
        <v>145</v>
      </c>
      <c r="BM162" s="179" t="s">
        <v>267</v>
      </c>
    </row>
    <row r="163" s="2" customFormat="1" ht="16.5" customHeight="1">
      <c r="A163" s="34"/>
      <c r="B163" s="167"/>
      <c r="C163" s="181" t="s">
        <v>207</v>
      </c>
      <c r="D163" s="181" t="s">
        <v>146</v>
      </c>
      <c r="E163" s="182" t="s">
        <v>282</v>
      </c>
      <c r="F163" s="183" t="s">
        <v>283</v>
      </c>
      <c r="G163" s="184" t="s">
        <v>143</v>
      </c>
      <c r="H163" s="185">
        <v>4</v>
      </c>
      <c r="I163" s="186"/>
      <c r="J163" s="187">
        <f>ROUND(I163*H163,2)</f>
        <v>0</v>
      </c>
      <c r="K163" s="183" t="s">
        <v>144</v>
      </c>
      <c r="L163" s="188"/>
      <c r="M163" s="189" t="s">
        <v>1</v>
      </c>
      <c r="N163" s="190" t="s">
        <v>38</v>
      </c>
      <c r="O163" s="73"/>
      <c r="P163" s="177">
        <f>O163*H163</f>
        <v>0</v>
      </c>
      <c r="Q163" s="177">
        <v>0</v>
      </c>
      <c r="R163" s="177">
        <f>Q163*H163</f>
        <v>0</v>
      </c>
      <c r="S163" s="177">
        <v>0</v>
      </c>
      <c r="T163" s="17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9" t="s">
        <v>149</v>
      </c>
      <c r="AT163" s="179" t="s">
        <v>146</v>
      </c>
      <c r="AU163" s="179" t="s">
        <v>83</v>
      </c>
      <c r="AY163" s="15" t="s">
        <v>137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5" t="s">
        <v>81</v>
      </c>
      <c r="BK163" s="180">
        <f>ROUND(I163*H163,2)</f>
        <v>0</v>
      </c>
      <c r="BL163" s="15" t="s">
        <v>145</v>
      </c>
      <c r="BM163" s="179" t="s">
        <v>270</v>
      </c>
    </row>
    <row r="164" s="2" customFormat="1" ht="16.5" customHeight="1">
      <c r="A164" s="34"/>
      <c r="B164" s="167"/>
      <c r="C164" s="168" t="s">
        <v>271</v>
      </c>
      <c r="D164" s="168" t="s">
        <v>140</v>
      </c>
      <c r="E164" s="169" t="s">
        <v>293</v>
      </c>
      <c r="F164" s="170" t="s">
        <v>294</v>
      </c>
      <c r="G164" s="171" t="s">
        <v>143</v>
      </c>
      <c r="H164" s="172">
        <v>1</v>
      </c>
      <c r="I164" s="173"/>
      <c r="J164" s="174">
        <f>ROUND(I164*H164,2)</f>
        <v>0</v>
      </c>
      <c r="K164" s="170" t="s">
        <v>144</v>
      </c>
      <c r="L164" s="35"/>
      <c r="M164" s="175" t="s">
        <v>1</v>
      </c>
      <c r="N164" s="176" t="s">
        <v>38</v>
      </c>
      <c r="O164" s="73"/>
      <c r="P164" s="177">
        <f>O164*H164</f>
        <v>0</v>
      </c>
      <c r="Q164" s="177">
        <v>0</v>
      </c>
      <c r="R164" s="177">
        <f>Q164*H164</f>
        <v>0</v>
      </c>
      <c r="S164" s="177">
        <v>0</v>
      </c>
      <c r="T164" s="17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9" t="s">
        <v>145</v>
      </c>
      <c r="AT164" s="179" t="s">
        <v>140</v>
      </c>
      <c r="AU164" s="179" t="s">
        <v>83</v>
      </c>
      <c r="AY164" s="15" t="s">
        <v>137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15" t="s">
        <v>81</v>
      </c>
      <c r="BK164" s="180">
        <f>ROUND(I164*H164,2)</f>
        <v>0</v>
      </c>
      <c r="BL164" s="15" t="s">
        <v>145</v>
      </c>
      <c r="BM164" s="179" t="s">
        <v>274</v>
      </c>
    </row>
    <row r="165" s="2" customFormat="1" ht="16.5" customHeight="1">
      <c r="A165" s="34"/>
      <c r="B165" s="167"/>
      <c r="C165" s="181" t="s">
        <v>211</v>
      </c>
      <c r="D165" s="181" t="s">
        <v>146</v>
      </c>
      <c r="E165" s="182" t="s">
        <v>296</v>
      </c>
      <c r="F165" s="183" t="s">
        <v>297</v>
      </c>
      <c r="G165" s="184" t="s">
        <v>143</v>
      </c>
      <c r="H165" s="185">
        <v>1</v>
      </c>
      <c r="I165" s="186"/>
      <c r="J165" s="187">
        <f>ROUND(I165*H165,2)</f>
        <v>0</v>
      </c>
      <c r="K165" s="183" t="s">
        <v>144</v>
      </c>
      <c r="L165" s="188"/>
      <c r="M165" s="189" t="s">
        <v>1</v>
      </c>
      <c r="N165" s="190" t="s">
        <v>38</v>
      </c>
      <c r="O165" s="73"/>
      <c r="P165" s="177">
        <f>O165*H165</f>
        <v>0</v>
      </c>
      <c r="Q165" s="177">
        <v>0</v>
      </c>
      <c r="R165" s="177">
        <f>Q165*H165</f>
        <v>0</v>
      </c>
      <c r="S165" s="177">
        <v>0</v>
      </c>
      <c r="T165" s="17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9" t="s">
        <v>149</v>
      </c>
      <c r="AT165" s="179" t="s">
        <v>146</v>
      </c>
      <c r="AU165" s="179" t="s">
        <v>83</v>
      </c>
      <c r="AY165" s="15" t="s">
        <v>137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15" t="s">
        <v>81</v>
      </c>
      <c r="BK165" s="180">
        <f>ROUND(I165*H165,2)</f>
        <v>0</v>
      </c>
      <c r="BL165" s="15" t="s">
        <v>145</v>
      </c>
      <c r="BM165" s="179" t="s">
        <v>277</v>
      </c>
    </row>
    <row r="166" s="2" customFormat="1" ht="21.75" customHeight="1">
      <c r="A166" s="34"/>
      <c r="B166" s="167"/>
      <c r="C166" s="168" t="s">
        <v>278</v>
      </c>
      <c r="D166" s="168" t="s">
        <v>140</v>
      </c>
      <c r="E166" s="169" t="s">
        <v>286</v>
      </c>
      <c r="F166" s="170" t="s">
        <v>287</v>
      </c>
      <c r="G166" s="171" t="s">
        <v>143</v>
      </c>
      <c r="H166" s="172">
        <v>12</v>
      </c>
      <c r="I166" s="173"/>
      <c r="J166" s="174">
        <f>ROUND(I166*H166,2)</f>
        <v>0</v>
      </c>
      <c r="K166" s="170" t="s">
        <v>144</v>
      </c>
      <c r="L166" s="35"/>
      <c r="M166" s="175" t="s">
        <v>1</v>
      </c>
      <c r="N166" s="176" t="s">
        <v>38</v>
      </c>
      <c r="O166" s="73"/>
      <c r="P166" s="177">
        <f>O166*H166</f>
        <v>0</v>
      </c>
      <c r="Q166" s="177">
        <v>0</v>
      </c>
      <c r="R166" s="177">
        <f>Q166*H166</f>
        <v>0</v>
      </c>
      <c r="S166" s="177">
        <v>0</v>
      </c>
      <c r="T166" s="17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9" t="s">
        <v>145</v>
      </c>
      <c r="AT166" s="179" t="s">
        <v>140</v>
      </c>
      <c r="AU166" s="179" t="s">
        <v>83</v>
      </c>
      <c r="AY166" s="15" t="s">
        <v>137</v>
      </c>
      <c r="BE166" s="180">
        <f>IF(N166="základní",J166,0)</f>
        <v>0</v>
      </c>
      <c r="BF166" s="180">
        <f>IF(N166="snížená",J166,0)</f>
        <v>0</v>
      </c>
      <c r="BG166" s="180">
        <f>IF(N166="zákl. přenesená",J166,0)</f>
        <v>0</v>
      </c>
      <c r="BH166" s="180">
        <f>IF(N166="sníž. přenesená",J166,0)</f>
        <v>0</v>
      </c>
      <c r="BI166" s="180">
        <f>IF(N166="nulová",J166,0)</f>
        <v>0</v>
      </c>
      <c r="BJ166" s="15" t="s">
        <v>81</v>
      </c>
      <c r="BK166" s="180">
        <f>ROUND(I166*H166,2)</f>
        <v>0</v>
      </c>
      <c r="BL166" s="15" t="s">
        <v>145</v>
      </c>
      <c r="BM166" s="179" t="s">
        <v>281</v>
      </c>
    </row>
    <row r="167" s="2" customFormat="1" ht="21.75" customHeight="1">
      <c r="A167" s="34"/>
      <c r="B167" s="167"/>
      <c r="C167" s="181" t="s">
        <v>215</v>
      </c>
      <c r="D167" s="181" t="s">
        <v>146</v>
      </c>
      <c r="E167" s="182" t="s">
        <v>289</v>
      </c>
      <c r="F167" s="183" t="s">
        <v>290</v>
      </c>
      <c r="G167" s="184" t="s">
        <v>143</v>
      </c>
      <c r="H167" s="185">
        <v>12</v>
      </c>
      <c r="I167" s="186"/>
      <c r="J167" s="187">
        <f>ROUND(I167*H167,2)</f>
        <v>0</v>
      </c>
      <c r="K167" s="183" t="s">
        <v>144</v>
      </c>
      <c r="L167" s="188"/>
      <c r="M167" s="189" t="s">
        <v>1</v>
      </c>
      <c r="N167" s="190" t="s">
        <v>38</v>
      </c>
      <c r="O167" s="73"/>
      <c r="P167" s="177">
        <f>O167*H167</f>
        <v>0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9" t="s">
        <v>149</v>
      </c>
      <c r="AT167" s="179" t="s">
        <v>146</v>
      </c>
      <c r="AU167" s="179" t="s">
        <v>83</v>
      </c>
      <c r="AY167" s="15" t="s">
        <v>137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5" t="s">
        <v>81</v>
      </c>
      <c r="BK167" s="180">
        <f>ROUND(I167*H167,2)</f>
        <v>0</v>
      </c>
      <c r="BL167" s="15" t="s">
        <v>145</v>
      </c>
      <c r="BM167" s="179" t="s">
        <v>284</v>
      </c>
    </row>
    <row r="168" s="2" customFormat="1" ht="16.5" customHeight="1">
      <c r="A168" s="34"/>
      <c r="B168" s="167"/>
      <c r="C168" s="168" t="s">
        <v>285</v>
      </c>
      <c r="D168" s="168" t="s">
        <v>140</v>
      </c>
      <c r="E168" s="169" t="s">
        <v>723</v>
      </c>
      <c r="F168" s="170" t="s">
        <v>724</v>
      </c>
      <c r="G168" s="171" t="s">
        <v>143</v>
      </c>
      <c r="H168" s="172">
        <v>2</v>
      </c>
      <c r="I168" s="173"/>
      <c r="J168" s="174">
        <f>ROUND(I168*H168,2)</f>
        <v>0</v>
      </c>
      <c r="K168" s="170" t="s">
        <v>144</v>
      </c>
      <c r="L168" s="35"/>
      <c r="M168" s="175" t="s">
        <v>1</v>
      </c>
      <c r="N168" s="176" t="s">
        <v>38</v>
      </c>
      <c r="O168" s="73"/>
      <c r="P168" s="177">
        <f>O168*H168</f>
        <v>0</v>
      </c>
      <c r="Q168" s="177">
        <v>0</v>
      </c>
      <c r="R168" s="177">
        <f>Q168*H168</f>
        <v>0</v>
      </c>
      <c r="S168" s="177">
        <v>0</v>
      </c>
      <c r="T168" s="17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9" t="s">
        <v>145</v>
      </c>
      <c r="AT168" s="179" t="s">
        <v>140</v>
      </c>
      <c r="AU168" s="179" t="s">
        <v>83</v>
      </c>
      <c r="AY168" s="15" t="s">
        <v>137</v>
      </c>
      <c r="BE168" s="180">
        <f>IF(N168="základní",J168,0)</f>
        <v>0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15" t="s">
        <v>81</v>
      </c>
      <c r="BK168" s="180">
        <f>ROUND(I168*H168,2)</f>
        <v>0</v>
      </c>
      <c r="BL168" s="15" t="s">
        <v>145</v>
      </c>
      <c r="BM168" s="179" t="s">
        <v>288</v>
      </c>
    </row>
    <row r="169" s="2" customFormat="1" ht="21.75" customHeight="1">
      <c r="A169" s="34"/>
      <c r="B169" s="167"/>
      <c r="C169" s="181" t="s">
        <v>218</v>
      </c>
      <c r="D169" s="181" t="s">
        <v>146</v>
      </c>
      <c r="E169" s="182" t="s">
        <v>725</v>
      </c>
      <c r="F169" s="183" t="s">
        <v>726</v>
      </c>
      <c r="G169" s="184" t="s">
        <v>143</v>
      </c>
      <c r="H169" s="185">
        <v>2</v>
      </c>
      <c r="I169" s="186"/>
      <c r="J169" s="187">
        <f>ROUND(I169*H169,2)</f>
        <v>0</v>
      </c>
      <c r="K169" s="183" t="s">
        <v>144</v>
      </c>
      <c r="L169" s="188"/>
      <c r="M169" s="189" t="s">
        <v>1</v>
      </c>
      <c r="N169" s="190" t="s">
        <v>38</v>
      </c>
      <c r="O169" s="73"/>
      <c r="P169" s="177">
        <f>O169*H169</f>
        <v>0</v>
      </c>
      <c r="Q169" s="177">
        <v>0</v>
      </c>
      <c r="R169" s="177">
        <f>Q169*H169</f>
        <v>0</v>
      </c>
      <c r="S169" s="177">
        <v>0</v>
      </c>
      <c r="T169" s="17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9" t="s">
        <v>149</v>
      </c>
      <c r="AT169" s="179" t="s">
        <v>146</v>
      </c>
      <c r="AU169" s="179" t="s">
        <v>83</v>
      </c>
      <c r="AY169" s="15" t="s">
        <v>137</v>
      </c>
      <c r="BE169" s="180">
        <f>IF(N169="základní",J169,0)</f>
        <v>0</v>
      </c>
      <c r="BF169" s="180">
        <f>IF(N169="snížená",J169,0)</f>
        <v>0</v>
      </c>
      <c r="BG169" s="180">
        <f>IF(N169="zákl. přenesená",J169,0)</f>
        <v>0</v>
      </c>
      <c r="BH169" s="180">
        <f>IF(N169="sníž. přenesená",J169,0)</f>
        <v>0</v>
      </c>
      <c r="BI169" s="180">
        <f>IF(N169="nulová",J169,0)</f>
        <v>0</v>
      </c>
      <c r="BJ169" s="15" t="s">
        <v>81</v>
      </c>
      <c r="BK169" s="180">
        <f>ROUND(I169*H169,2)</f>
        <v>0</v>
      </c>
      <c r="BL169" s="15" t="s">
        <v>145</v>
      </c>
      <c r="BM169" s="179" t="s">
        <v>291</v>
      </c>
    </row>
    <row r="170" s="2" customFormat="1" ht="16.5" customHeight="1">
      <c r="A170" s="34"/>
      <c r="B170" s="167"/>
      <c r="C170" s="168" t="s">
        <v>292</v>
      </c>
      <c r="D170" s="168" t="s">
        <v>140</v>
      </c>
      <c r="E170" s="169" t="s">
        <v>331</v>
      </c>
      <c r="F170" s="170" t="s">
        <v>332</v>
      </c>
      <c r="G170" s="171" t="s">
        <v>143</v>
      </c>
      <c r="H170" s="172">
        <v>2</v>
      </c>
      <c r="I170" s="173"/>
      <c r="J170" s="174">
        <f>ROUND(I170*H170,2)</f>
        <v>0</v>
      </c>
      <c r="K170" s="170" t="s">
        <v>144</v>
      </c>
      <c r="L170" s="35"/>
      <c r="M170" s="175" t="s">
        <v>1</v>
      </c>
      <c r="N170" s="176" t="s">
        <v>38</v>
      </c>
      <c r="O170" s="73"/>
      <c r="P170" s="177">
        <f>O170*H170</f>
        <v>0</v>
      </c>
      <c r="Q170" s="177">
        <v>0</v>
      </c>
      <c r="R170" s="177">
        <f>Q170*H170</f>
        <v>0</v>
      </c>
      <c r="S170" s="177">
        <v>0</v>
      </c>
      <c r="T170" s="17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9" t="s">
        <v>145</v>
      </c>
      <c r="AT170" s="179" t="s">
        <v>140</v>
      </c>
      <c r="AU170" s="179" t="s">
        <v>83</v>
      </c>
      <c r="AY170" s="15" t="s">
        <v>137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5" t="s">
        <v>81</v>
      </c>
      <c r="BK170" s="180">
        <f>ROUND(I170*H170,2)</f>
        <v>0</v>
      </c>
      <c r="BL170" s="15" t="s">
        <v>145</v>
      </c>
      <c r="BM170" s="179" t="s">
        <v>295</v>
      </c>
    </row>
    <row r="171" s="2" customFormat="1" ht="16.5" customHeight="1">
      <c r="A171" s="34"/>
      <c r="B171" s="167"/>
      <c r="C171" s="181" t="s">
        <v>221</v>
      </c>
      <c r="D171" s="181" t="s">
        <v>146</v>
      </c>
      <c r="E171" s="182" t="s">
        <v>335</v>
      </c>
      <c r="F171" s="183" t="s">
        <v>336</v>
      </c>
      <c r="G171" s="184" t="s">
        <v>143</v>
      </c>
      <c r="H171" s="185">
        <v>2</v>
      </c>
      <c r="I171" s="186"/>
      <c r="J171" s="187">
        <f>ROUND(I171*H171,2)</f>
        <v>0</v>
      </c>
      <c r="K171" s="183" t="s">
        <v>144</v>
      </c>
      <c r="L171" s="188"/>
      <c r="M171" s="189" t="s">
        <v>1</v>
      </c>
      <c r="N171" s="190" t="s">
        <v>38</v>
      </c>
      <c r="O171" s="73"/>
      <c r="P171" s="177">
        <f>O171*H171</f>
        <v>0</v>
      </c>
      <c r="Q171" s="177">
        <v>0</v>
      </c>
      <c r="R171" s="177">
        <f>Q171*H171</f>
        <v>0</v>
      </c>
      <c r="S171" s="177">
        <v>0</v>
      </c>
      <c r="T171" s="17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9" t="s">
        <v>149</v>
      </c>
      <c r="AT171" s="179" t="s">
        <v>146</v>
      </c>
      <c r="AU171" s="179" t="s">
        <v>83</v>
      </c>
      <c r="AY171" s="15" t="s">
        <v>137</v>
      </c>
      <c r="BE171" s="180">
        <f>IF(N171="základní",J171,0)</f>
        <v>0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15" t="s">
        <v>81</v>
      </c>
      <c r="BK171" s="180">
        <f>ROUND(I171*H171,2)</f>
        <v>0</v>
      </c>
      <c r="BL171" s="15" t="s">
        <v>145</v>
      </c>
      <c r="BM171" s="179" t="s">
        <v>298</v>
      </c>
    </row>
    <row r="172" s="2" customFormat="1" ht="16.5" customHeight="1">
      <c r="A172" s="34"/>
      <c r="B172" s="167"/>
      <c r="C172" s="168" t="s">
        <v>299</v>
      </c>
      <c r="D172" s="168" t="s">
        <v>140</v>
      </c>
      <c r="E172" s="169" t="s">
        <v>338</v>
      </c>
      <c r="F172" s="170" t="s">
        <v>339</v>
      </c>
      <c r="G172" s="171" t="s">
        <v>143</v>
      </c>
      <c r="H172" s="172">
        <v>4</v>
      </c>
      <c r="I172" s="173"/>
      <c r="J172" s="174">
        <f>ROUND(I172*H172,2)</f>
        <v>0</v>
      </c>
      <c r="K172" s="170" t="s">
        <v>144</v>
      </c>
      <c r="L172" s="35"/>
      <c r="M172" s="175" t="s">
        <v>1</v>
      </c>
      <c r="N172" s="176" t="s">
        <v>38</v>
      </c>
      <c r="O172" s="73"/>
      <c r="P172" s="177">
        <f>O172*H172</f>
        <v>0</v>
      </c>
      <c r="Q172" s="177">
        <v>0</v>
      </c>
      <c r="R172" s="177">
        <f>Q172*H172</f>
        <v>0</v>
      </c>
      <c r="S172" s="177">
        <v>0</v>
      </c>
      <c r="T172" s="17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9" t="s">
        <v>145</v>
      </c>
      <c r="AT172" s="179" t="s">
        <v>140</v>
      </c>
      <c r="AU172" s="179" t="s">
        <v>83</v>
      </c>
      <c r="AY172" s="15" t="s">
        <v>137</v>
      </c>
      <c r="BE172" s="180">
        <f>IF(N172="základní",J172,0)</f>
        <v>0</v>
      </c>
      <c r="BF172" s="180">
        <f>IF(N172="snížená",J172,0)</f>
        <v>0</v>
      </c>
      <c r="BG172" s="180">
        <f>IF(N172="zákl. přenesená",J172,0)</f>
        <v>0</v>
      </c>
      <c r="BH172" s="180">
        <f>IF(N172="sníž. přenesená",J172,0)</f>
        <v>0</v>
      </c>
      <c r="BI172" s="180">
        <f>IF(N172="nulová",J172,0)</f>
        <v>0</v>
      </c>
      <c r="BJ172" s="15" t="s">
        <v>81</v>
      </c>
      <c r="BK172" s="180">
        <f>ROUND(I172*H172,2)</f>
        <v>0</v>
      </c>
      <c r="BL172" s="15" t="s">
        <v>145</v>
      </c>
      <c r="BM172" s="179" t="s">
        <v>302</v>
      </c>
    </row>
    <row r="173" s="2" customFormat="1" ht="21.75" customHeight="1">
      <c r="A173" s="34"/>
      <c r="B173" s="167"/>
      <c r="C173" s="181" t="s">
        <v>225</v>
      </c>
      <c r="D173" s="181" t="s">
        <v>146</v>
      </c>
      <c r="E173" s="182" t="s">
        <v>342</v>
      </c>
      <c r="F173" s="183" t="s">
        <v>343</v>
      </c>
      <c r="G173" s="184" t="s">
        <v>143</v>
      </c>
      <c r="H173" s="185">
        <v>2</v>
      </c>
      <c r="I173" s="186"/>
      <c r="J173" s="187">
        <f>ROUND(I173*H173,2)</f>
        <v>0</v>
      </c>
      <c r="K173" s="183" t="s">
        <v>144</v>
      </c>
      <c r="L173" s="188"/>
      <c r="M173" s="189" t="s">
        <v>1</v>
      </c>
      <c r="N173" s="190" t="s">
        <v>38</v>
      </c>
      <c r="O173" s="73"/>
      <c r="P173" s="177">
        <f>O173*H173</f>
        <v>0</v>
      </c>
      <c r="Q173" s="177">
        <v>0</v>
      </c>
      <c r="R173" s="177">
        <f>Q173*H173</f>
        <v>0</v>
      </c>
      <c r="S173" s="177">
        <v>0</v>
      </c>
      <c r="T173" s="17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9" t="s">
        <v>149</v>
      </c>
      <c r="AT173" s="179" t="s">
        <v>146</v>
      </c>
      <c r="AU173" s="179" t="s">
        <v>83</v>
      </c>
      <c r="AY173" s="15" t="s">
        <v>137</v>
      </c>
      <c r="BE173" s="180">
        <f>IF(N173="základní",J173,0)</f>
        <v>0</v>
      </c>
      <c r="BF173" s="180">
        <f>IF(N173="snížená",J173,0)</f>
        <v>0</v>
      </c>
      <c r="BG173" s="180">
        <f>IF(N173="zákl. přenesená",J173,0)</f>
        <v>0</v>
      </c>
      <c r="BH173" s="180">
        <f>IF(N173="sníž. přenesená",J173,0)</f>
        <v>0</v>
      </c>
      <c r="BI173" s="180">
        <f>IF(N173="nulová",J173,0)</f>
        <v>0</v>
      </c>
      <c r="BJ173" s="15" t="s">
        <v>81</v>
      </c>
      <c r="BK173" s="180">
        <f>ROUND(I173*H173,2)</f>
        <v>0</v>
      </c>
      <c r="BL173" s="15" t="s">
        <v>145</v>
      </c>
      <c r="BM173" s="179" t="s">
        <v>305</v>
      </c>
    </row>
    <row r="174" s="2" customFormat="1" ht="24.15" customHeight="1">
      <c r="A174" s="34"/>
      <c r="B174" s="167"/>
      <c r="C174" s="181" t="s">
        <v>306</v>
      </c>
      <c r="D174" s="181" t="s">
        <v>146</v>
      </c>
      <c r="E174" s="182" t="s">
        <v>727</v>
      </c>
      <c r="F174" s="183" t="s">
        <v>728</v>
      </c>
      <c r="G174" s="184" t="s">
        <v>143</v>
      </c>
      <c r="H174" s="185">
        <v>2</v>
      </c>
      <c r="I174" s="186"/>
      <c r="J174" s="187">
        <f>ROUND(I174*H174,2)</f>
        <v>0</v>
      </c>
      <c r="K174" s="183" t="s">
        <v>144</v>
      </c>
      <c r="L174" s="188"/>
      <c r="M174" s="189" t="s">
        <v>1</v>
      </c>
      <c r="N174" s="190" t="s">
        <v>38</v>
      </c>
      <c r="O174" s="73"/>
      <c r="P174" s="177">
        <f>O174*H174</f>
        <v>0</v>
      </c>
      <c r="Q174" s="177">
        <v>0</v>
      </c>
      <c r="R174" s="177">
        <f>Q174*H174</f>
        <v>0</v>
      </c>
      <c r="S174" s="177">
        <v>0</v>
      </c>
      <c r="T174" s="17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9" t="s">
        <v>149</v>
      </c>
      <c r="AT174" s="179" t="s">
        <v>146</v>
      </c>
      <c r="AU174" s="179" t="s">
        <v>83</v>
      </c>
      <c r="AY174" s="15" t="s">
        <v>137</v>
      </c>
      <c r="BE174" s="180">
        <f>IF(N174="základní",J174,0)</f>
        <v>0</v>
      </c>
      <c r="BF174" s="180">
        <f>IF(N174="snížená",J174,0)</f>
        <v>0</v>
      </c>
      <c r="BG174" s="180">
        <f>IF(N174="zákl. přenesená",J174,0)</f>
        <v>0</v>
      </c>
      <c r="BH174" s="180">
        <f>IF(N174="sníž. přenesená",J174,0)</f>
        <v>0</v>
      </c>
      <c r="BI174" s="180">
        <f>IF(N174="nulová",J174,0)</f>
        <v>0</v>
      </c>
      <c r="BJ174" s="15" t="s">
        <v>81</v>
      </c>
      <c r="BK174" s="180">
        <f>ROUND(I174*H174,2)</f>
        <v>0</v>
      </c>
      <c r="BL174" s="15" t="s">
        <v>145</v>
      </c>
      <c r="BM174" s="179" t="s">
        <v>309</v>
      </c>
    </row>
    <row r="175" s="2" customFormat="1" ht="16.5" customHeight="1">
      <c r="A175" s="34"/>
      <c r="B175" s="167"/>
      <c r="C175" s="168" t="s">
        <v>228</v>
      </c>
      <c r="D175" s="168" t="s">
        <v>140</v>
      </c>
      <c r="E175" s="169" t="s">
        <v>345</v>
      </c>
      <c r="F175" s="170" t="s">
        <v>346</v>
      </c>
      <c r="G175" s="171" t="s">
        <v>143</v>
      </c>
      <c r="H175" s="172">
        <v>2</v>
      </c>
      <c r="I175" s="173"/>
      <c r="J175" s="174">
        <f>ROUND(I175*H175,2)</f>
        <v>0</v>
      </c>
      <c r="K175" s="170" t="s">
        <v>144</v>
      </c>
      <c r="L175" s="35"/>
      <c r="M175" s="175" t="s">
        <v>1</v>
      </c>
      <c r="N175" s="176" t="s">
        <v>38</v>
      </c>
      <c r="O175" s="73"/>
      <c r="P175" s="177">
        <f>O175*H175</f>
        <v>0</v>
      </c>
      <c r="Q175" s="177">
        <v>0</v>
      </c>
      <c r="R175" s="177">
        <f>Q175*H175</f>
        <v>0</v>
      </c>
      <c r="S175" s="177">
        <v>0</v>
      </c>
      <c r="T175" s="17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9" t="s">
        <v>145</v>
      </c>
      <c r="AT175" s="179" t="s">
        <v>140</v>
      </c>
      <c r="AU175" s="179" t="s">
        <v>83</v>
      </c>
      <c r="AY175" s="15" t="s">
        <v>137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15" t="s">
        <v>81</v>
      </c>
      <c r="BK175" s="180">
        <f>ROUND(I175*H175,2)</f>
        <v>0</v>
      </c>
      <c r="BL175" s="15" t="s">
        <v>145</v>
      </c>
      <c r="BM175" s="179" t="s">
        <v>312</v>
      </c>
    </row>
    <row r="176" s="2" customFormat="1" ht="24.15" customHeight="1">
      <c r="A176" s="34"/>
      <c r="B176" s="167"/>
      <c r="C176" s="181" t="s">
        <v>313</v>
      </c>
      <c r="D176" s="181" t="s">
        <v>146</v>
      </c>
      <c r="E176" s="182" t="s">
        <v>349</v>
      </c>
      <c r="F176" s="183" t="s">
        <v>350</v>
      </c>
      <c r="G176" s="184" t="s">
        <v>143</v>
      </c>
      <c r="H176" s="185">
        <v>2</v>
      </c>
      <c r="I176" s="186"/>
      <c r="J176" s="187">
        <f>ROUND(I176*H176,2)</f>
        <v>0</v>
      </c>
      <c r="K176" s="183" t="s">
        <v>144</v>
      </c>
      <c r="L176" s="188"/>
      <c r="M176" s="189" t="s">
        <v>1</v>
      </c>
      <c r="N176" s="190" t="s">
        <v>38</v>
      </c>
      <c r="O176" s="73"/>
      <c r="P176" s="177">
        <f>O176*H176</f>
        <v>0</v>
      </c>
      <c r="Q176" s="177">
        <v>0</v>
      </c>
      <c r="R176" s="177">
        <f>Q176*H176</f>
        <v>0</v>
      </c>
      <c r="S176" s="177">
        <v>0</v>
      </c>
      <c r="T176" s="17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9" t="s">
        <v>149</v>
      </c>
      <c r="AT176" s="179" t="s">
        <v>146</v>
      </c>
      <c r="AU176" s="179" t="s">
        <v>83</v>
      </c>
      <c r="AY176" s="15" t="s">
        <v>137</v>
      </c>
      <c r="BE176" s="180">
        <f>IF(N176="základní",J176,0)</f>
        <v>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15" t="s">
        <v>81</v>
      </c>
      <c r="BK176" s="180">
        <f>ROUND(I176*H176,2)</f>
        <v>0</v>
      </c>
      <c r="BL176" s="15" t="s">
        <v>145</v>
      </c>
      <c r="BM176" s="179" t="s">
        <v>316</v>
      </c>
    </row>
    <row r="177" s="2" customFormat="1" ht="33" customHeight="1">
      <c r="A177" s="34"/>
      <c r="B177" s="167"/>
      <c r="C177" s="168" t="s">
        <v>230</v>
      </c>
      <c r="D177" s="168" t="s">
        <v>140</v>
      </c>
      <c r="E177" s="169" t="s">
        <v>729</v>
      </c>
      <c r="F177" s="170" t="s">
        <v>730</v>
      </c>
      <c r="G177" s="171" t="s">
        <v>143</v>
      </c>
      <c r="H177" s="172">
        <v>2</v>
      </c>
      <c r="I177" s="173"/>
      <c r="J177" s="174">
        <f>ROUND(I177*H177,2)</f>
        <v>0</v>
      </c>
      <c r="K177" s="170" t="s">
        <v>144</v>
      </c>
      <c r="L177" s="35"/>
      <c r="M177" s="175" t="s">
        <v>1</v>
      </c>
      <c r="N177" s="176" t="s">
        <v>38</v>
      </c>
      <c r="O177" s="73"/>
      <c r="P177" s="177">
        <f>O177*H177</f>
        <v>0</v>
      </c>
      <c r="Q177" s="177">
        <v>0</v>
      </c>
      <c r="R177" s="177">
        <f>Q177*H177</f>
        <v>0</v>
      </c>
      <c r="S177" s="177">
        <v>0</v>
      </c>
      <c r="T177" s="17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9" t="s">
        <v>145</v>
      </c>
      <c r="AT177" s="179" t="s">
        <v>140</v>
      </c>
      <c r="AU177" s="179" t="s">
        <v>83</v>
      </c>
      <c r="AY177" s="15" t="s">
        <v>137</v>
      </c>
      <c r="BE177" s="180">
        <f>IF(N177="základní",J177,0)</f>
        <v>0</v>
      </c>
      <c r="BF177" s="180">
        <f>IF(N177="snížená",J177,0)</f>
        <v>0</v>
      </c>
      <c r="BG177" s="180">
        <f>IF(N177="zákl. přenesená",J177,0)</f>
        <v>0</v>
      </c>
      <c r="BH177" s="180">
        <f>IF(N177="sníž. přenesená",J177,0)</f>
        <v>0</v>
      </c>
      <c r="BI177" s="180">
        <f>IF(N177="nulová",J177,0)</f>
        <v>0</v>
      </c>
      <c r="BJ177" s="15" t="s">
        <v>81</v>
      </c>
      <c r="BK177" s="180">
        <f>ROUND(I177*H177,2)</f>
        <v>0</v>
      </c>
      <c r="BL177" s="15" t="s">
        <v>145</v>
      </c>
      <c r="BM177" s="179" t="s">
        <v>319</v>
      </c>
    </row>
    <row r="178" s="2" customFormat="1" ht="24.15" customHeight="1">
      <c r="A178" s="34"/>
      <c r="B178" s="167"/>
      <c r="C178" s="181" t="s">
        <v>320</v>
      </c>
      <c r="D178" s="181" t="s">
        <v>146</v>
      </c>
      <c r="E178" s="182" t="s">
        <v>731</v>
      </c>
      <c r="F178" s="183" t="s">
        <v>732</v>
      </c>
      <c r="G178" s="184" t="s">
        <v>143</v>
      </c>
      <c r="H178" s="185">
        <v>2</v>
      </c>
      <c r="I178" s="186"/>
      <c r="J178" s="187">
        <f>ROUND(I178*H178,2)</f>
        <v>0</v>
      </c>
      <c r="K178" s="183" t="s">
        <v>144</v>
      </c>
      <c r="L178" s="188"/>
      <c r="M178" s="189" t="s">
        <v>1</v>
      </c>
      <c r="N178" s="190" t="s">
        <v>38</v>
      </c>
      <c r="O178" s="73"/>
      <c r="P178" s="177">
        <f>O178*H178</f>
        <v>0</v>
      </c>
      <c r="Q178" s="177">
        <v>0</v>
      </c>
      <c r="R178" s="177">
        <f>Q178*H178</f>
        <v>0</v>
      </c>
      <c r="S178" s="177">
        <v>0</v>
      </c>
      <c r="T178" s="17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9" t="s">
        <v>149</v>
      </c>
      <c r="AT178" s="179" t="s">
        <v>146</v>
      </c>
      <c r="AU178" s="179" t="s">
        <v>83</v>
      </c>
      <c r="AY178" s="15" t="s">
        <v>137</v>
      </c>
      <c r="BE178" s="180">
        <f>IF(N178="základní",J178,0)</f>
        <v>0</v>
      </c>
      <c r="BF178" s="180">
        <f>IF(N178="snížená",J178,0)</f>
        <v>0</v>
      </c>
      <c r="BG178" s="180">
        <f>IF(N178="zákl. přenesená",J178,0)</f>
        <v>0</v>
      </c>
      <c r="BH178" s="180">
        <f>IF(N178="sníž. přenesená",J178,0)</f>
        <v>0</v>
      </c>
      <c r="BI178" s="180">
        <f>IF(N178="nulová",J178,0)</f>
        <v>0</v>
      </c>
      <c r="BJ178" s="15" t="s">
        <v>81</v>
      </c>
      <c r="BK178" s="180">
        <f>ROUND(I178*H178,2)</f>
        <v>0</v>
      </c>
      <c r="BL178" s="15" t="s">
        <v>145</v>
      </c>
      <c r="BM178" s="179" t="s">
        <v>323</v>
      </c>
    </row>
    <row r="179" s="2" customFormat="1" ht="33" customHeight="1">
      <c r="A179" s="34"/>
      <c r="B179" s="167"/>
      <c r="C179" s="168" t="s">
        <v>235</v>
      </c>
      <c r="D179" s="168" t="s">
        <v>140</v>
      </c>
      <c r="E179" s="169" t="s">
        <v>733</v>
      </c>
      <c r="F179" s="170" t="s">
        <v>734</v>
      </c>
      <c r="G179" s="171" t="s">
        <v>143</v>
      </c>
      <c r="H179" s="172">
        <v>1</v>
      </c>
      <c r="I179" s="173"/>
      <c r="J179" s="174">
        <f>ROUND(I179*H179,2)</f>
        <v>0</v>
      </c>
      <c r="K179" s="170" t="s">
        <v>144</v>
      </c>
      <c r="L179" s="35"/>
      <c r="M179" s="175" t="s">
        <v>1</v>
      </c>
      <c r="N179" s="176" t="s">
        <v>38</v>
      </c>
      <c r="O179" s="73"/>
      <c r="P179" s="177">
        <f>O179*H179</f>
        <v>0</v>
      </c>
      <c r="Q179" s="177">
        <v>0</v>
      </c>
      <c r="R179" s="177">
        <f>Q179*H179</f>
        <v>0</v>
      </c>
      <c r="S179" s="177">
        <v>0</v>
      </c>
      <c r="T179" s="17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9" t="s">
        <v>145</v>
      </c>
      <c r="AT179" s="179" t="s">
        <v>140</v>
      </c>
      <c r="AU179" s="179" t="s">
        <v>83</v>
      </c>
      <c r="AY179" s="15" t="s">
        <v>137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15" t="s">
        <v>81</v>
      </c>
      <c r="BK179" s="180">
        <f>ROUND(I179*H179,2)</f>
        <v>0</v>
      </c>
      <c r="BL179" s="15" t="s">
        <v>145</v>
      </c>
      <c r="BM179" s="179" t="s">
        <v>326</v>
      </c>
    </row>
    <row r="180" s="2" customFormat="1" ht="24.15" customHeight="1">
      <c r="A180" s="34"/>
      <c r="B180" s="167"/>
      <c r="C180" s="181" t="s">
        <v>327</v>
      </c>
      <c r="D180" s="181" t="s">
        <v>146</v>
      </c>
      <c r="E180" s="182" t="s">
        <v>356</v>
      </c>
      <c r="F180" s="183" t="s">
        <v>357</v>
      </c>
      <c r="G180" s="184" t="s">
        <v>143</v>
      </c>
      <c r="H180" s="185">
        <v>1</v>
      </c>
      <c r="I180" s="186"/>
      <c r="J180" s="187">
        <f>ROUND(I180*H180,2)</f>
        <v>0</v>
      </c>
      <c r="K180" s="183" t="s">
        <v>144</v>
      </c>
      <c r="L180" s="188"/>
      <c r="M180" s="189" t="s">
        <v>1</v>
      </c>
      <c r="N180" s="190" t="s">
        <v>38</v>
      </c>
      <c r="O180" s="73"/>
      <c r="P180" s="177">
        <f>O180*H180</f>
        <v>0</v>
      </c>
      <c r="Q180" s="177">
        <v>0</v>
      </c>
      <c r="R180" s="177">
        <f>Q180*H180</f>
        <v>0</v>
      </c>
      <c r="S180" s="177">
        <v>0</v>
      </c>
      <c r="T180" s="17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9" t="s">
        <v>149</v>
      </c>
      <c r="AT180" s="179" t="s">
        <v>146</v>
      </c>
      <c r="AU180" s="179" t="s">
        <v>83</v>
      </c>
      <c r="AY180" s="15" t="s">
        <v>137</v>
      </c>
      <c r="BE180" s="180">
        <f>IF(N180="základní",J180,0)</f>
        <v>0</v>
      </c>
      <c r="BF180" s="180">
        <f>IF(N180="snížená",J180,0)</f>
        <v>0</v>
      </c>
      <c r="BG180" s="180">
        <f>IF(N180="zákl. přenesená",J180,0)</f>
        <v>0</v>
      </c>
      <c r="BH180" s="180">
        <f>IF(N180="sníž. přenesená",J180,0)</f>
        <v>0</v>
      </c>
      <c r="BI180" s="180">
        <f>IF(N180="nulová",J180,0)</f>
        <v>0</v>
      </c>
      <c r="BJ180" s="15" t="s">
        <v>81</v>
      </c>
      <c r="BK180" s="180">
        <f>ROUND(I180*H180,2)</f>
        <v>0</v>
      </c>
      <c r="BL180" s="15" t="s">
        <v>145</v>
      </c>
      <c r="BM180" s="179" t="s">
        <v>330</v>
      </c>
    </row>
    <row r="181" s="2" customFormat="1" ht="24.15" customHeight="1">
      <c r="A181" s="34"/>
      <c r="B181" s="167"/>
      <c r="C181" s="168" t="s">
        <v>239</v>
      </c>
      <c r="D181" s="168" t="s">
        <v>140</v>
      </c>
      <c r="E181" s="169" t="s">
        <v>735</v>
      </c>
      <c r="F181" s="170" t="s">
        <v>736</v>
      </c>
      <c r="G181" s="171" t="s">
        <v>143</v>
      </c>
      <c r="H181" s="172">
        <v>2</v>
      </c>
      <c r="I181" s="173"/>
      <c r="J181" s="174">
        <f>ROUND(I181*H181,2)</f>
        <v>0</v>
      </c>
      <c r="K181" s="170" t="s">
        <v>144</v>
      </c>
      <c r="L181" s="35"/>
      <c r="M181" s="175" t="s">
        <v>1</v>
      </c>
      <c r="N181" s="176" t="s">
        <v>38</v>
      </c>
      <c r="O181" s="73"/>
      <c r="P181" s="177">
        <f>O181*H181</f>
        <v>0</v>
      </c>
      <c r="Q181" s="177">
        <v>0</v>
      </c>
      <c r="R181" s="177">
        <f>Q181*H181</f>
        <v>0</v>
      </c>
      <c r="S181" s="177">
        <v>0</v>
      </c>
      <c r="T181" s="17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9" t="s">
        <v>145</v>
      </c>
      <c r="AT181" s="179" t="s">
        <v>140</v>
      </c>
      <c r="AU181" s="179" t="s">
        <v>83</v>
      </c>
      <c r="AY181" s="15" t="s">
        <v>137</v>
      </c>
      <c r="BE181" s="180">
        <f>IF(N181="základní",J181,0)</f>
        <v>0</v>
      </c>
      <c r="BF181" s="180">
        <f>IF(N181="snížená",J181,0)</f>
        <v>0</v>
      </c>
      <c r="BG181" s="180">
        <f>IF(N181="zákl. přenesená",J181,0)</f>
        <v>0</v>
      </c>
      <c r="BH181" s="180">
        <f>IF(N181="sníž. přenesená",J181,0)</f>
        <v>0</v>
      </c>
      <c r="BI181" s="180">
        <f>IF(N181="nulová",J181,0)</f>
        <v>0</v>
      </c>
      <c r="BJ181" s="15" t="s">
        <v>81</v>
      </c>
      <c r="BK181" s="180">
        <f>ROUND(I181*H181,2)</f>
        <v>0</v>
      </c>
      <c r="BL181" s="15" t="s">
        <v>145</v>
      </c>
      <c r="BM181" s="179" t="s">
        <v>333</v>
      </c>
    </row>
    <row r="182" s="2" customFormat="1" ht="24.15" customHeight="1">
      <c r="A182" s="34"/>
      <c r="B182" s="167"/>
      <c r="C182" s="181" t="s">
        <v>334</v>
      </c>
      <c r="D182" s="181" t="s">
        <v>146</v>
      </c>
      <c r="E182" s="182" t="s">
        <v>737</v>
      </c>
      <c r="F182" s="183" t="s">
        <v>738</v>
      </c>
      <c r="G182" s="184" t="s">
        <v>143</v>
      </c>
      <c r="H182" s="185">
        <v>2</v>
      </c>
      <c r="I182" s="186"/>
      <c r="J182" s="187">
        <f>ROUND(I182*H182,2)</f>
        <v>0</v>
      </c>
      <c r="K182" s="183" t="s">
        <v>144</v>
      </c>
      <c r="L182" s="188"/>
      <c r="M182" s="189" t="s">
        <v>1</v>
      </c>
      <c r="N182" s="190" t="s">
        <v>38</v>
      </c>
      <c r="O182" s="73"/>
      <c r="P182" s="177">
        <f>O182*H182</f>
        <v>0</v>
      </c>
      <c r="Q182" s="177">
        <v>0</v>
      </c>
      <c r="R182" s="177">
        <f>Q182*H182</f>
        <v>0</v>
      </c>
      <c r="S182" s="177">
        <v>0</v>
      </c>
      <c r="T182" s="17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9" t="s">
        <v>149</v>
      </c>
      <c r="AT182" s="179" t="s">
        <v>146</v>
      </c>
      <c r="AU182" s="179" t="s">
        <v>83</v>
      </c>
      <c r="AY182" s="15" t="s">
        <v>137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15" t="s">
        <v>81</v>
      </c>
      <c r="BK182" s="180">
        <f>ROUND(I182*H182,2)</f>
        <v>0</v>
      </c>
      <c r="BL182" s="15" t="s">
        <v>145</v>
      </c>
      <c r="BM182" s="179" t="s">
        <v>337</v>
      </c>
    </row>
    <row r="183" s="2" customFormat="1" ht="16.5" customHeight="1">
      <c r="A183" s="34"/>
      <c r="B183" s="167"/>
      <c r="C183" s="168" t="s">
        <v>242</v>
      </c>
      <c r="D183" s="168" t="s">
        <v>140</v>
      </c>
      <c r="E183" s="169" t="s">
        <v>366</v>
      </c>
      <c r="F183" s="170" t="s">
        <v>367</v>
      </c>
      <c r="G183" s="171" t="s">
        <v>214</v>
      </c>
      <c r="H183" s="172">
        <v>957</v>
      </c>
      <c r="I183" s="173"/>
      <c r="J183" s="174">
        <f>ROUND(I183*H183,2)</f>
        <v>0</v>
      </c>
      <c r="K183" s="170" t="s">
        <v>144</v>
      </c>
      <c r="L183" s="35"/>
      <c r="M183" s="175" t="s">
        <v>1</v>
      </c>
      <c r="N183" s="176" t="s">
        <v>38</v>
      </c>
      <c r="O183" s="73"/>
      <c r="P183" s="177">
        <f>O183*H183</f>
        <v>0</v>
      </c>
      <c r="Q183" s="177">
        <v>0</v>
      </c>
      <c r="R183" s="177">
        <f>Q183*H183</f>
        <v>0</v>
      </c>
      <c r="S183" s="177">
        <v>0</v>
      </c>
      <c r="T183" s="17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9" t="s">
        <v>145</v>
      </c>
      <c r="AT183" s="179" t="s">
        <v>140</v>
      </c>
      <c r="AU183" s="179" t="s">
        <v>83</v>
      </c>
      <c r="AY183" s="15" t="s">
        <v>137</v>
      </c>
      <c r="BE183" s="180">
        <f>IF(N183="základní",J183,0)</f>
        <v>0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15" t="s">
        <v>81</v>
      </c>
      <c r="BK183" s="180">
        <f>ROUND(I183*H183,2)</f>
        <v>0</v>
      </c>
      <c r="BL183" s="15" t="s">
        <v>145</v>
      </c>
      <c r="BM183" s="179" t="s">
        <v>340</v>
      </c>
    </row>
    <row r="184" s="2" customFormat="1" ht="33" customHeight="1">
      <c r="A184" s="34"/>
      <c r="B184" s="167"/>
      <c r="C184" s="181" t="s">
        <v>341</v>
      </c>
      <c r="D184" s="181" t="s">
        <v>146</v>
      </c>
      <c r="E184" s="182" t="s">
        <v>324</v>
      </c>
      <c r="F184" s="183" t="s">
        <v>325</v>
      </c>
      <c r="G184" s="184" t="s">
        <v>214</v>
      </c>
      <c r="H184" s="185">
        <v>368</v>
      </c>
      <c r="I184" s="186"/>
      <c r="J184" s="187">
        <f>ROUND(I184*H184,2)</f>
        <v>0</v>
      </c>
      <c r="K184" s="183" t="s">
        <v>144</v>
      </c>
      <c r="L184" s="188"/>
      <c r="M184" s="189" t="s">
        <v>1</v>
      </c>
      <c r="N184" s="190" t="s">
        <v>38</v>
      </c>
      <c r="O184" s="73"/>
      <c r="P184" s="177">
        <f>O184*H184</f>
        <v>0</v>
      </c>
      <c r="Q184" s="177">
        <v>0</v>
      </c>
      <c r="R184" s="177">
        <f>Q184*H184</f>
        <v>0</v>
      </c>
      <c r="S184" s="177">
        <v>0</v>
      </c>
      <c r="T184" s="17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9" t="s">
        <v>149</v>
      </c>
      <c r="AT184" s="179" t="s">
        <v>146</v>
      </c>
      <c r="AU184" s="179" t="s">
        <v>83</v>
      </c>
      <c r="AY184" s="15" t="s">
        <v>137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15" t="s">
        <v>81</v>
      </c>
      <c r="BK184" s="180">
        <f>ROUND(I184*H184,2)</f>
        <v>0</v>
      </c>
      <c r="BL184" s="15" t="s">
        <v>145</v>
      </c>
      <c r="BM184" s="179" t="s">
        <v>344</v>
      </c>
    </row>
    <row r="185" s="2" customFormat="1" ht="33" customHeight="1">
      <c r="A185" s="34"/>
      <c r="B185" s="167"/>
      <c r="C185" s="181" t="s">
        <v>246</v>
      </c>
      <c r="D185" s="181" t="s">
        <v>146</v>
      </c>
      <c r="E185" s="182" t="s">
        <v>328</v>
      </c>
      <c r="F185" s="183" t="s">
        <v>329</v>
      </c>
      <c r="G185" s="184" t="s">
        <v>214</v>
      </c>
      <c r="H185" s="185">
        <v>154</v>
      </c>
      <c r="I185" s="186"/>
      <c r="J185" s="187">
        <f>ROUND(I185*H185,2)</f>
        <v>0</v>
      </c>
      <c r="K185" s="183" t="s">
        <v>144</v>
      </c>
      <c r="L185" s="188"/>
      <c r="M185" s="189" t="s">
        <v>1</v>
      </c>
      <c r="N185" s="190" t="s">
        <v>38</v>
      </c>
      <c r="O185" s="73"/>
      <c r="P185" s="177">
        <f>O185*H185</f>
        <v>0</v>
      </c>
      <c r="Q185" s="177">
        <v>0</v>
      </c>
      <c r="R185" s="177">
        <f>Q185*H185</f>
        <v>0</v>
      </c>
      <c r="S185" s="177">
        <v>0</v>
      </c>
      <c r="T185" s="17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9" t="s">
        <v>149</v>
      </c>
      <c r="AT185" s="179" t="s">
        <v>146</v>
      </c>
      <c r="AU185" s="179" t="s">
        <v>83</v>
      </c>
      <c r="AY185" s="15" t="s">
        <v>137</v>
      </c>
      <c r="BE185" s="180">
        <f>IF(N185="základní",J185,0)</f>
        <v>0</v>
      </c>
      <c r="BF185" s="180">
        <f>IF(N185="snížená",J185,0)</f>
        <v>0</v>
      </c>
      <c r="BG185" s="180">
        <f>IF(N185="zákl. přenesená",J185,0)</f>
        <v>0</v>
      </c>
      <c r="BH185" s="180">
        <f>IF(N185="sníž. přenesená",J185,0)</f>
        <v>0</v>
      </c>
      <c r="BI185" s="180">
        <f>IF(N185="nulová",J185,0)</f>
        <v>0</v>
      </c>
      <c r="BJ185" s="15" t="s">
        <v>81</v>
      </c>
      <c r="BK185" s="180">
        <f>ROUND(I185*H185,2)</f>
        <v>0</v>
      </c>
      <c r="BL185" s="15" t="s">
        <v>145</v>
      </c>
      <c r="BM185" s="179" t="s">
        <v>347</v>
      </c>
    </row>
    <row r="186" s="2" customFormat="1" ht="24.15" customHeight="1">
      <c r="A186" s="34"/>
      <c r="B186" s="167"/>
      <c r="C186" s="181" t="s">
        <v>348</v>
      </c>
      <c r="D186" s="181" t="s">
        <v>146</v>
      </c>
      <c r="E186" s="182" t="s">
        <v>373</v>
      </c>
      <c r="F186" s="183" t="s">
        <v>374</v>
      </c>
      <c r="G186" s="184" t="s">
        <v>214</v>
      </c>
      <c r="H186" s="185">
        <v>435</v>
      </c>
      <c r="I186" s="186"/>
      <c r="J186" s="187">
        <f>ROUND(I186*H186,2)</f>
        <v>0</v>
      </c>
      <c r="K186" s="183" t="s">
        <v>144</v>
      </c>
      <c r="L186" s="188"/>
      <c r="M186" s="189" t="s">
        <v>1</v>
      </c>
      <c r="N186" s="190" t="s">
        <v>38</v>
      </c>
      <c r="O186" s="73"/>
      <c r="P186" s="177">
        <f>O186*H186</f>
        <v>0</v>
      </c>
      <c r="Q186" s="177">
        <v>0</v>
      </c>
      <c r="R186" s="177">
        <f>Q186*H186</f>
        <v>0</v>
      </c>
      <c r="S186" s="177">
        <v>0</v>
      </c>
      <c r="T186" s="17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9" t="s">
        <v>149</v>
      </c>
      <c r="AT186" s="179" t="s">
        <v>146</v>
      </c>
      <c r="AU186" s="179" t="s">
        <v>83</v>
      </c>
      <c r="AY186" s="15" t="s">
        <v>137</v>
      </c>
      <c r="BE186" s="180">
        <f>IF(N186="základní",J186,0)</f>
        <v>0</v>
      </c>
      <c r="BF186" s="180">
        <f>IF(N186="snížená",J186,0)</f>
        <v>0</v>
      </c>
      <c r="BG186" s="180">
        <f>IF(N186="zákl. přenesená",J186,0)</f>
        <v>0</v>
      </c>
      <c r="BH186" s="180">
        <f>IF(N186="sníž. přenesená",J186,0)</f>
        <v>0</v>
      </c>
      <c r="BI186" s="180">
        <f>IF(N186="nulová",J186,0)</f>
        <v>0</v>
      </c>
      <c r="BJ186" s="15" t="s">
        <v>81</v>
      </c>
      <c r="BK186" s="180">
        <f>ROUND(I186*H186,2)</f>
        <v>0</v>
      </c>
      <c r="BL186" s="15" t="s">
        <v>145</v>
      </c>
      <c r="BM186" s="179" t="s">
        <v>351</v>
      </c>
    </row>
    <row r="187" s="2" customFormat="1" ht="16.5" customHeight="1">
      <c r="A187" s="34"/>
      <c r="B187" s="167"/>
      <c r="C187" s="168" t="s">
        <v>249</v>
      </c>
      <c r="D187" s="168" t="s">
        <v>140</v>
      </c>
      <c r="E187" s="169" t="s">
        <v>376</v>
      </c>
      <c r="F187" s="170" t="s">
        <v>377</v>
      </c>
      <c r="G187" s="171" t="s">
        <v>214</v>
      </c>
      <c r="H187" s="172">
        <v>705</v>
      </c>
      <c r="I187" s="173"/>
      <c r="J187" s="174">
        <f>ROUND(I187*H187,2)</f>
        <v>0</v>
      </c>
      <c r="K187" s="170" t="s">
        <v>144</v>
      </c>
      <c r="L187" s="35"/>
      <c r="M187" s="175" t="s">
        <v>1</v>
      </c>
      <c r="N187" s="176" t="s">
        <v>38</v>
      </c>
      <c r="O187" s="73"/>
      <c r="P187" s="177">
        <f>O187*H187</f>
        <v>0</v>
      </c>
      <c r="Q187" s="177">
        <v>0</v>
      </c>
      <c r="R187" s="177">
        <f>Q187*H187</f>
        <v>0</v>
      </c>
      <c r="S187" s="177">
        <v>0</v>
      </c>
      <c r="T187" s="17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9" t="s">
        <v>145</v>
      </c>
      <c r="AT187" s="179" t="s">
        <v>140</v>
      </c>
      <c r="AU187" s="179" t="s">
        <v>83</v>
      </c>
      <c r="AY187" s="15" t="s">
        <v>137</v>
      </c>
      <c r="BE187" s="180">
        <f>IF(N187="základní",J187,0)</f>
        <v>0</v>
      </c>
      <c r="BF187" s="180">
        <f>IF(N187="snížená",J187,0)</f>
        <v>0</v>
      </c>
      <c r="BG187" s="180">
        <f>IF(N187="zákl. přenesená",J187,0)</f>
        <v>0</v>
      </c>
      <c r="BH187" s="180">
        <f>IF(N187="sníž. přenesená",J187,0)</f>
        <v>0</v>
      </c>
      <c r="BI187" s="180">
        <f>IF(N187="nulová",J187,0)</f>
        <v>0</v>
      </c>
      <c r="BJ187" s="15" t="s">
        <v>81</v>
      </c>
      <c r="BK187" s="180">
        <f>ROUND(I187*H187,2)</f>
        <v>0</v>
      </c>
      <c r="BL187" s="15" t="s">
        <v>145</v>
      </c>
      <c r="BM187" s="179" t="s">
        <v>354</v>
      </c>
    </row>
    <row r="188" s="2" customFormat="1" ht="21.75" customHeight="1">
      <c r="A188" s="34"/>
      <c r="B188" s="167"/>
      <c r="C188" s="181" t="s">
        <v>355</v>
      </c>
      <c r="D188" s="181" t="s">
        <v>146</v>
      </c>
      <c r="E188" s="182" t="s">
        <v>380</v>
      </c>
      <c r="F188" s="183" t="s">
        <v>381</v>
      </c>
      <c r="G188" s="184" t="s">
        <v>214</v>
      </c>
      <c r="H188" s="185">
        <v>270</v>
      </c>
      <c r="I188" s="186"/>
      <c r="J188" s="187">
        <f>ROUND(I188*H188,2)</f>
        <v>0</v>
      </c>
      <c r="K188" s="183" t="s">
        <v>144</v>
      </c>
      <c r="L188" s="188"/>
      <c r="M188" s="189" t="s">
        <v>1</v>
      </c>
      <c r="N188" s="190" t="s">
        <v>38</v>
      </c>
      <c r="O188" s="73"/>
      <c r="P188" s="177">
        <f>O188*H188</f>
        <v>0</v>
      </c>
      <c r="Q188" s="177">
        <v>0</v>
      </c>
      <c r="R188" s="177">
        <f>Q188*H188</f>
        <v>0</v>
      </c>
      <c r="S188" s="177">
        <v>0</v>
      </c>
      <c r="T188" s="17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9" t="s">
        <v>149</v>
      </c>
      <c r="AT188" s="179" t="s">
        <v>146</v>
      </c>
      <c r="AU188" s="179" t="s">
        <v>83</v>
      </c>
      <c r="AY188" s="15" t="s">
        <v>137</v>
      </c>
      <c r="BE188" s="180">
        <f>IF(N188="základní",J188,0)</f>
        <v>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15" t="s">
        <v>81</v>
      </c>
      <c r="BK188" s="180">
        <f>ROUND(I188*H188,2)</f>
        <v>0</v>
      </c>
      <c r="BL188" s="15" t="s">
        <v>145</v>
      </c>
      <c r="BM188" s="179" t="s">
        <v>358</v>
      </c>
    </row>
    <row r="189" s="2" customFormat="1" ht="21.75" customHeight="1">
      <c r="A189" s="34"/>
      <c r="B189" s="167"/>
      <c r="C189" s="181" t="s">
        <v>253</v>
      </c>
      <c r="D189" s="181" t="s">
        <v>146</v>
      </c>
      <c r="E189" s="182" t="s">
        <v>383</v>
      </c>
      <c r="F189" s="183" t="s">
        <v>384</v>
      </c>
      <c r="G189" s="184" t="s">
        <v>214</v>
      </c>
      <c r="H189" s="185">
        <v>435</v>
      </c>
      <c r="I189" s="186"/>
      <c r="J189" s="187">
        <f>ROUND(I189*H189,2)</f>
        <v>0</v>
      </c>
      <c r="K189" s="183" t="s">
        <v>144</v>
      </c>
      <c r="L189" s="188"/>
      <c r="M189" s="189" t="s">
        <v>1</v>
      </c>
      <c r="N189" s="190" t="s">
        <v>38</v>
      </c>
      <c r="O189" s="73"/>
      <c r="P189" s="177">
        <f>O189*H189</f>
        <v>0</v>
      </c>
      <c r="Q189" s="177">
        <v>0</v>
      </c>
      <c r="R189" s="177">
        <f>Q189*H189</f>
        <v>0</v>
      </c>
      <c r="S189" s="177">
        <v>0</v>
      </c>
      <c r="T189" s="17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9" t="s">
        <v>149</v>
      </c>
      <c r="AT189" s="179" t="s">
        <v>146</v>
      </c>
      <c r="AU189" s="179" t="s">
        <v>83</v>
      </c>
      <c r="AY189" s="15" t="s">
        <v>137</v>
      </c>
      <c r="BE189" s="180">
        <f>IF(N189="základní",J189,0)</f>
        <v>0</v>
      </c>
      <c r="BF189" s="180">
        <f>IF(N189="snížená",J189,0)</f>
        <v>0</v>
      </c>
      <c r="BG189" s="180">
        <f>IF(N189="zákl. přenesená",J189,0)</f>
        <v>0</v>
      </c>
      <c r="BH189" s="180">
        <f>IF(N189="sníž. přenesená",J189,0)</f>
        <v>0</v>
      </c>
      <c r="BI189" s="180">
        <f>IF(N189="nulová",J189,0)</f>
        <v>0</v>
      </c>
      <c r="BJ189" s="15" t="s">
        <v>81</v>
      </c>
      <c r="BK189" s="180">
        <f>ROUND(I189*H189,2)</f>
        <v>0</v>
      </c>
      <c r="BL189" s="15" t="s">
        <v>145</v>
      </c>
      <c r="BM189" s="179" t="s">
        <v>361</v>
      </c>
    </row>
    <row r="190" s="2" customFormat="1" ht="16.5" customHeight="1">
      <c r="A190" s="34"/>
      <c r="B190" s="167"/>
      <c r="C190" s="168" t="s">
        <v>362</v>
      </c>
      <c r="D190" s="168" t="s">
        <v>140</v>
      </c>
      <c r="E190" s="169" t="s">
        <v>387</v>
      </c>
      <c r="F190" s="170" t="s">
        <v>388</v>
      </c>
      <c r="G190" s="171" t="s">
        <v>214</v>
      </c>
      <c r="H190" s="172">
        <v>1410</v>
      </c>
      <c r="I190" s="173"/>
      <c r="J190" s="174">
        <f>ROUND(I190*H190,2)</f>
        <v>0</v>
      </c>
      <c r="K190" s="170" t="s">
        <v>144</v>
      </c>
      <c r="L190" s="35"/>
      <c r="M190" s="175" t="s">
        <v>1</v>
      </c>
      <c r="N190" s="176" t="s">
        <v>38</v>
      </c>
      <c r="O190" s="73"/>
      <c r="P190" s="177">
        <f>O190*H190</f>
        <v>0</v>
      </c>
      <c r="Q190" s="177">
        <v>0</v>
      </c>
      <c r="R190" s="177">
        <f>Q190*H190</f>
        <v>0</v>
      </c>
      <c r="S190" s="177">
        <v>0</v>
      </c>
      <c r="T190" s="17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9" t="s">
        <v>145</v>
      </c>
      <c r="AT190" s="179" t="s">
        <v>140</v>
      </c>
      <c r="AU190" s="179" t="s">
        <v>83</v>
      </c>
      <c r="AY190" s="15" t="s">
        <v>137</v>
      </c>
      <c r="BE190" s="180">
        <f>IF(N190="základní",J190,0)</f>
        <v>0</v>
      </c>
      <c r="BF190" s="180">
        <f>IF(N190="snížená",J190,0)</f>
        <v>0</v>
      </c>
      <c r="BG190" s="180">
        <f>IF(N190="zákl. přenesená",J190,0)</f>
        <v>0</v>
      </c>
      <c r="BH190" s="180">
        <f>IF(N190="sníž. přenesená",J190,0)</f>
        <v>0</v>
      </c>
      <c r="BI190" s="180">
        <f>IF(N190="nulová",J190,0)</f>
        <v>0</v>
      </c>
      <c r="BJ190" s="15" t="s">
        <v>81</v>
      </c>
      <c r="BK190" s="180">
        <f>ROUND(I190*H190,2)</f>
        <v>0</v>
      </c>
      <c r="BL190" s="15" t="s">
        <v>145</v>
      </c>
      <c r="BM190" s="179" t="s">
        <v>365</v>
      </c>
    </row>
    <row r="191" s="2" customFormat="1" ht="21.75" customHeight="1">
      <c r="A191" s="34"/>
      <c r="B191" s="167"/>
      <c r="C191" s="168" t="s">
        <v>256</v>
      </c>
      <c r="D191" s="168" t="s">
        <v>140</v>
      </c>
      <c r="E191" s="169" t="s">
        <v>739</v>
      </c>
      <c r="F191" s="170" t="s">
        <v>740</v>
      </c>
      <c r="G191" s="171" t="s">
        <v>143</v>
      </c>
      <c r="H191" s="172">
        <v>3</v>
      </c>
      <c r="I191" s="173"/>
      <c r="J191" s="174">
        <f>ROUND(I191*H191,2)</f>
        <v>0</v>
      </c>
      <c r="K191" s="170" t="s">
        <v>144</v>
      </c>
      <c r="L191" s="35"/>
      <c r="M191" s="175" t="s">
        <v>1</v>
      </c>
      <c r="N191" s="176" t="s">
        <v>38</v>
      </c>
      <c r="O191" s="73"/>
      <c r="P191" s="177">
        <f>O191*H191</f>
        <v>0</v>
      </c>
      <c r="Q191" s="177">
        <v>0</v>
      </c>
      <c r="R191" s="177">
        <f>Q191*H191</f>
        <v>0</v>
      </c>
      <c r="S191" s="177">
        <v>0</v>
      </c>
      <c r="T191" s="17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9" t="s">
        <v>145</v>
      </c>
      <c r="AT191" s="179" t="s">
        <v>140</v>
      </c>
      <c r="AU191" s="179" t="s">
        <v>83</v>
      </c>
      <c r="AY191" s="15" t="s">
        <v>137</v>
      </c>
      <c r="BE191" s="180">
        <f>IF(N191="základní",J191,0)</f>
        <v>0</v>
      </c>
      <c r="BF191" s="180">
        <f>IF(N191="snížená",J191,0)</f>
        <v>0</v>
      </c>
      <c r="BG191" s="180">
        <f>IF(N191="zákl. přenesená",J191,0)</f>
        <v>0</v>
      </c>
      <c r="BH191" s="180">
        <f>IF(N191="sníž. přenesená",J191,0)</f>
        <v>0</v>
      </c>
      <c r="BI191" s="180">
        <f>IF(N191="nulová",J191,0)</f>
        <v>0</v>
      </c>
      <c r="BJ191" s="15" t="s">
        <v>81</v>
      </c>
      <c r="BK191" s="180">
        <f>ROUND(I191*H191,2)</f>
        <v>0</v>
      </c>
      <c r="BL191" s="15" t="s">
        <v>145</v>
      </c>
      <c r="BM191" s="179" t="s">
        <v>368</v>
      </c>
    </row>
    <row r="192" s="2" customFormat="1" ht="24.15" customHeight="1">
      <c r="A192" s="34"/>
      <c r="B192" s="167"/>
      <c r="C192" s="168" t="s">
        <v>369</v>
      </c>
      <c r="D192" s="168" t="s">
        <v>140</v>
      </c>
      <c r="E192" s="169" t="s">
        <v>390</v>
      </c>
      <c r="F192" s="170" t="s">
        <v>391</v>
      </c>
      <c r="G192" s="171" t="s">
        <v>143</v>
      </c>
      <c r="H192" s="172">
        <v>3</v>
      </c>
      <c r="I192" s="173"/>
      <c r="J192" s="174">
        <f>ROUND(I192*H192,2)</f>
        <v>0</v>
      </c>
      <c r="K192" s="170" t="s">
        <v>144</v>
      </c>
      <c r="L192" s="35"/>
      <c r="M192" s="175" t="s">
        <v>1</v>
      </c>
      <c r="N192" s="176" t="s">
        <v>38</v>
      </c>
      <c r="O192" s="73"/>
      <c r="P192" s="177">
        <f>O192*H192</f>
        <v>0</v>
      </c>
      <c r="Q192" s="177">
        <v>0</v>
      </c>
      <c r="R192" s="177">
        <f>Q192*H192</f>
        <v>0</v>
      </c>
      <c r="S192" s="177">
        <v>0</v>
      </c>
      <c r="T192" s="17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79" t="s">
        <v>145</v>
      </c>
      <c r="AT192" s="179" t="s">
        <v>140</v>
      </c>
      <c r="AU192" s="179" t="s">
        <v>83</v>
      </c>
      <c r="AY192" s="15" t="s">
        <v>137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15" t="s">
        <v>81</v>
      </c>
      <c r="BK192" s="180">
        <f>ROUND(I192*H192,2)</f>
        <v>0</v>
      </c>
      <c r="BL192" s="15" t="s">
        <v>145</v>
      </c>
      <c r="BM192" s="179" t="s">
        <v>370</v>
      </c>
    </row>
    <row r="193" s="2" customFormat="1" ht="24.15" customHeight="1">
      <c r="A193" s="34"/>
      <c r="B193" s="167"/>
      <c r="C193" s="168" t="s">
        <v>260</v>
      </c>
      <c r="D193" s="168" t="s">
        <v>140</v>
      </c>
      <c r="E193" s="169" t="s">
        <v>397</v>
      </c>
      <c r="F193" s="170" t="s">
        <v>398</v>
      </c>
      <c r="G193" s="171" t="s">
        <v>143</v>
      </c>
      <c r="H193" s="172">
        <v>6</v>
      </c>
      <c r="I193" s="173"/>
      <c r="J193" s="174">
        <f>ROUND(I193*H193,2)</f>
        <v>0</v>
      </c>
      <c r="K193" s="170" t="s">
        <v>144</v>
      </c>
      <c r="L193" s="35"/>
      <c r="M193" s="175" t="s">
        <v>1</v>
      </c>
      <c r="N193" s="176" t="s">
        <v>38</v>
      </c>
      <c r="O193" s="73"/>
      <c r="P193" s="177">
        <f>O193*H193</f>
        <v>0</v>
      </c>
      <c r="Q193" s="177">
        <v>0</v>
      </c>
      <c r="R193" s="177">
        <f>Q193*H193</f>
        <v>0</v>
      </c>
      <c r="S193" s="177">
        <v>0</v>
      </c>
      <c r="T193" s="17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79" t="s">
        <v>145</v>
      </c>
      <c r="AT193" s="179" t="s">
        <v>140</v>
      </c>
      <c r="AU193" s="179" t="s">
        <v>83</v>
      </c>
      <c r="AY193" s="15" t="s">
        <v>137</v>
      </c>
      <c r="BE193" s="180">
        <f>IF(N193="základní",J193,0)</f>
        <v>0</v>
      </c>
      <c r="BF193" s="180">
        <f>IF(N193="snížená",J193,0)</f>
        <v>0</v>
      </c>
      <c r="BG193" s="180">
        <f>IF(N193="zákl. přenesená",J193,0)</f>
        <v>0</v>
      </c>
      <c r="BH193" s="180">
        <f>IF(N193="sníž. přenesená",J193,0)</f>
        <v>0</v>
      </c>
      <c r="BI193" s="180">
        <f>IF(N193="nulová",J193,0)</f>
        <v>0</v>
      </c>
      <c r="BJ193" s="15" t="s">
        <v>81</v>
      </c>
      <c r="BK193" s="180">
        <f>ROUND(I193*H193,2)</f>
        <v>0</v>
      </c>
      <c r="BL193" s="15" t="s">
        <v>145</v>
      </c>
      <c r="BM193" s="179" t="s">
        <v>371</v>
      </c>
    </row>
    <row r="194" s="2" customFormat="1" ht="24.15" customHeight="1">
      <c r="A194" s="34"/>
      <c r="B194" s="167"/>
      <c r="C194" s="168" t="s">
        <v>372</v>
      </c>
      <c r="D194" s="168" t="s">
        <v>140</v>
      </c>
      <c r="E194" s="169" t="s">
        <v>401</v>
      </c>
      <c r="F194" s="170" t="s">
        <v>402</v>
      </c>
      <c r="G194" s="171" t="s">
        <v>403</v>
      </c>
      <c r="H194" s="172">
        <v>0.95699999999999996</v>
      </c>
      <c r="I194" s="173"/>
      <c r="J194" s="174">
        <f>ROUND(I194*H194,2)</f>
        <v>0</v>
      </c>
      <c r="K194" s="170" t="s">
        <v>144</v>
      </c>
      <c r="L194" s="35"/>
      <c r="M194" s="175" t="s">
        <v>1</v>
      </c>
      <c r="N194" s="176" t="s">
        <v>38</v>
      </c>
      <c r="O194" s="73"/>
      <c r="P194" s="177">
        <f>O194*H194</f>
        <v>0</v>
      </c>
      <c r="Q194" s="177">
        <v>0</v>
      </c>
      <c r="R194" s="177">
        <f>Q194*H194</f>
        <v>0</v>
      </c>
      <c r="S194" s="177">
        <v>0</v>
      </c>
      <c r="T194" s="17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9" t="s">
        <v>145</v>
      </c>
      <c r="AT194" s="179" t="s">
        <v>140</v>
      </c>
      <c r="AU194" s="179" t="s">
        <v>83</v>
      </c>
      <c r="AY194" s="15" t="s">
        <v>137</v>
      </c>
      <c r="BE194" s="180">
        <f>IF(N194="základní",J194,0)</f>
        <v>0</v>
      </c>
      <c r="BF194" s="180">
        <f>IF(N194="snížená",J194,0)</f>
        <v>0</v>
      </c>
      <c r="BG194" s="180">
        <f>IF(N194="zákl. přenesená",J194,0)</f>
        <v>0</v>
      </c>
      <c r="BH194" s="180">
        <f>IF(N194="sníž. přenesená",J194,0)</f>
        <v>0</v>
      </c>
      <c r="BI194" s="180">
        <f>IF(N194="nulová",J194,0)</f>
        <v>0</v>
      </c>
      <c r="BJ194" s="15" t="s">
        <v>81</v>
      </c>
      <c r="BK194" s="180">
        <f>ROUND(I194*H194,2)</f>
        <v>0</v>
      </c>
      <c r="BL194" s="15" t="s">
        <v>145</v>
      </c>
      <c r="BM194" s="179" t="s">
        <v>375</v>
      </c>
    </row>
    <row r="195" s="2" customFormat="1" ht="24.15" customHeight="1">
      <c r="A195" s="34"/>
      <c r="B195" s="167"/>
      <c r="C195" s="168" t="s">
        <v>263</v>
      </c>
      <c r="D195" s="168" t="s">
        <v>140</v>
      </c>
      <c r="E195" s="169" t="s">
        <v>405</v>
      </c>
      <c r="F195" s="170" t="s">
        <v>406</v>
      </c>
      <c r="G195" s="171" t="s">
        <v>403</v>
      </c>
      <c r="H195" s="172">
        <v>0.95699999999999996</v>
      </c>
      <c r="I195" s="173"/>
      <c r="J195" s="174">
        <f>ROUND(I195*H195,2)</f>
        <v>0</v>
      </c>
      <c r="K195" s="170" t="s">
        <v>144</v>
      </c>
      <c r="L195" s="35"/>
      <c r="M195" s="175" t="s">
        <v>1</v>
      </c>
      <c r="N195" s="176" t="s">
        <v>38</v>
      </c>
      <c r="O195" s="73"/>
      <c r="P195" s="177">
        <f>O195*H195</f>
        <v>0</v>
      </c>
      <c r="Q195" s="177">
        <v>0</v>
      </c>
      <c r="R195" s="177">
        <f>Q195*H195</f>
        <v>0</v>
      </c>
      <c r="S195" s="177">
        <v>0</v>
      </c>
      <c r="T195" s="17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9" t="s">
        <v>145</v>
      </c>
      <c r="AT195" s="179" t="s">
        <v>140</v>
      </c>
      <c r="AU195" s="179" t="s">
        <v>83</v>
      </c>
      <c r="AY195" s="15" t="s">
        <v>137</v>
      </c>
      <c r="BE195" s="180">
        <f>IF(N195="základní",J195,0)</f>
        <v>0</v>
      </c>
      <c r="BF195" s="180">
        <f>IF(N195="snížená",J195,0)</f>
        <v>0</v>
      </c>
      <c r="BG195" s="180">
        <f>IF(N195="zákl. přenesená",J195,0)</f>
        <v>0</v>
      </c>
      <c r="BH195" s="180">
        <f>IF(N195="sníž. přenesená",J195,0)</f>
        <v>0</v>
      </c>
      <c r="BI195" s="180">
        <f>IF(N195="nulová",J195,0)</f>
        <v>0</v>
      </c>
      <c r="BJ195" s="15" t="s">
        <v>81</v>
      </c>
      <c r="BK195" s="180">
        <f>ROUND(I195*H195,2)</f>
        <v>0</v>
      </c>
      <c r="BL195" s="15" t="s">
        <v>145</v>
      </c>
      <c r="BM195" s="179" t="s">
        <v>378</v>
      </c>
    </row>
    <row r="196" s="2" customFormat="1" ht="24.15" customHeight="1">
      <c r="A196" s="34"/>
      <c r="B196" s="167"/>
      <c r="C196" s="168" t="s">
        <v>379</v>
      </c>
      <c r="D196" s="168" t="s">
        <v>140</v>
      </c>
      <c r="E196" s="169" t="s">
        <v>409</v>
      </c>
      <c r="F196" s="170" t="s">
        <v>410</v>
      </c>
      <c r="G196" s="171" t="s">
        <v>143</v>
      </c>
      <c r="H196" s="172">
        <v>4</v>
      </c>
      <c r="I196" s="173"/>
      <c r="J196" s="174">
        <f>ROUND(I196*H196,2)</f>
        <v>0</v>
      </c>
      <c r="K196" s="170" t="s">
        <v>144</v>
      </c>
      <c r="L196" s="35"/>
      <c r="M196" s="175" t="s">
        <v>1</v>
      </c>
      <c r="N196" s="176" t="s">
        <v>38</v>
      </c>
      <c r="O196" s="73"/>
      <c r="P196" s="177">
        <f>O196*H196</f>
        <v>0</v>
      </c>
      <c r="Q196" s="177">
        <v>0</v>
      </c>
      <c r="R196" s="177">
        <f>Q196*H196</f>
        <v>0</v>
      </c>
      <c r="S196" s="177">
        <v>0</v>
      </c>
      <c r="T196" s="17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9" t="s">
        <v>145</v>
      </c>
      <c r="AT196" s="179" t="s">
        <v>140</v>
      </c>
      <c r="AU196" s="179" t="s">
        <v>83</v>
      </c>
      <c r="AY196" s="15" t="s">
        <v>137</v>
      </c>
      <c r="BE196" s="180">
        <f>IF(N196="základní",J196,0)</f>
        <v>0</v>
      </c>
      <c r="BF196" s="180">
        <f>IF(N196="snížená",J196,0)</f>
        <v>0</v>
      </c>
      <c r="BG196" s="180">
        <f>IF(N196="zákl. přenesená",J196,0)</f>
        <v>0</v>
      </c>
      <c r="BH196" s="180">
        <f>IF(N196="sníž. přenesená",J196,0)</f>
        <v>0</v>
      </c>
      <c r="BI196" s="180">
        <f>IF(N196="nulová",J196,0)</f>
        <v>0</v>
      </c>
      <c r="BJ196" s="15" t="s">
        <v>81</v>
      </c>
      <c r="BK196" s="180">
        <f>ROUND(I196*H196,2)</f>
        <v>0</v>
      </c>
      <c r="BL196" s="15" t="s">
        <v>145</v>
      </c>
      <c r="BM196" s="179" t="s">
        <v>382</v>
      </c>
    </row>
    <row r="197" s="2" customFormat="1" ht="24.15" customHeight="1">
      <c r="A197" s="34"/>
      <c r="B197" s="167"/>
      <c r="C197" s="181" t="s">
        <v>267</v>
      </c>
      <c r="D197" s="181" t="s">
        <v>146</v>
      </c>
      <c r="E197" s="182" t="s">
        <v>412</v>
      </c>
      <c r="F197" s="183" t="s">
        <v>413</v>
      </c>
      <c r="G197" s="184" t="s">
        <v>143</v>
      </c>
      <c r="H197" s="185">
        <v>4</v>
      </c>
      <c r="I197" s="186"/>
      <c r="J197" s="187">
        <f>ROUND(I197*H197,2)</f>
        <v>0</v>
      </c>
      <c r="K197" s="183" t="s">
        <v>144</v>
      </c>
      <c r="L197" s="188"/>
      <c r="M197" s="189" t="s">
        <v>1</v>
      </c>
      <c r="N197" s="190" t="s">
        <v>38</v>
      </c>
      <c r="O197" s="73"/>
      <c r="P197" s="177">
        <f>O197*H197</f>
        <v>0</v>
      </c>
      <c r="Q197" s="177">
        <v>0</v>
      </c>
      <c r="R197" s="177">
        <f>Q197*H197</f>
        <v>0</v>
      </c>
      <c r="S197" s="177">
        <v>0</v>
      </c>
      <c r="T197" s="17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79" t="s">
        <v>149</v>
      </c>
      <c r="AT197" s="179" t="s">
        <v>146</v>
      </c>
      <c r="AU197" s="179" t="s">
        <v>83</v>
      </c>
      <c r="AY197" s="15" t="s">
        <v>137</v>
      </c>
      <c r="BE197" s="180">
        <f>IF(N197="základní",J197,0)</f>
        <v>0</v>
      </c>
      <c r="BF197" s="180">
        <f>IF(N197="snížená",J197,0)</f>
        <v>0</v>
      </c>
      <c r="BG197" s="180">
        <f>IF(N197="zákl. přenesená",J197,0)</f>
        <v>0</v>
      </c>
      <c r="BH197" s="180">
        <f>IF(N197="sníž. přenesená",J197,0)</f>
        <v>0</v>
      </c>
      <c r="BI197" s="180">
        <f>IF(N197="nulová",J197,0)</f>
        <v>0</v>
      </c>
      <c r="BJ197" s="15" t="s">
        <v>81</v>
      </c>
      <c r="BK197" s="180">
        <f>ROUND(I197*H197,2)</f>
        <v>0</v>
      </c>
      <c r="BL197" s="15" t="s">
        <v>145</v>
      </c>
      <c r="BM197" s="179" t="s">
        <v>385</v>
      </c>
    </row>
    <row r="198" s="2" customFormat="1" ht="16.5" customHeight="1">
      <c r="A198" s="34"/>
      <c r="B198" s="167"/>
      <c r="C198" s="168" t="s">
        <v>386</v>
      </c>
      <c r="D198" s="168" t="s">
        <v>140</v>
      </c>
      <c r="E198" s="169" t="s">
        <v>741</v>
      </c>
      <c r="F198" s="170" t="s">
        <v>742</v>
      </c>
      <c r="G198" s="171" t="s">
        <v>143</v>
      </c>
      <c r="H198" s="172">
        <v>2</v>
      </c>
      <c r="I198" s="173"/>
      <c r="J198" s="174">
        <f>ROUND(I198*H198,2)</f>
        <v>0</v>
      </c>
      <c r="K198" s="170" t="s">
        <v>144</v>
      </c>
      <c r="L198" s="35"/>
      <c r="M198" s="175" t="s">
        <v>1</v>
      </c>
      <c r="N198" s="176" t="s">
        <v>38</v>
      </c>
      <c r="O198" s="73"/>
      <c r="P198" s="177">
        <f>O198*H198</f>
        <v>0</v>
      </c>
      <c r="Q198" s="177">
        <v>0</v>
      </c>
      <c r="R198" s="177">
        <f>Q198*H198</f>
        <v>0</v>
      </c>
      <c r="S198" s="177">
        <v>0</v>
      </c>
      <c r="T198" s="17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9" t="s">
        <v>145</v>
      </c>
      <c r="AT198" s="179" t="s">
        <v>140</v>
      </c>
      <c r="AU198" s="179" t="s">
        <v>83</v>
      </c>
      <c r="AY198" s="15" t="s">
        <v>137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15" t="s">
        <v>81</v>
      </c>
      <c r="BK198" s="180">
        <f>ROUND(I198*H198,2)</f>
        <v>0</v>
      </c>
      <c r="BL198" s="15" t="s">
        <v>145</v>
      </c>
      <c r="BM198" s="179" t="s">
        <v>389</v>
      </c>
    </row>
    <row r="199" s="2" customFormat="1" ht="21.75" customHeight="1">
      <c r="A199" s="34"/>
      <c r="B199" s="167"/>
      <c r="C199" s="181" t="s">
        <v>270</v>
      </c>
      <c r="D199" s="181" t="s">
        <v>146</v>
      </c>
      <c r="E199" s="182" t="s">
        <v>743</v>
      </c>
      <c r="F199" s="183" t="s">
        <v>744</v>
      </c>
      <c r="G199" s="184" t="s">
        <v>143</v>
      </c>
      <c r="H199" s="185">
        <v>2</v>
      </c>
      <c r="I199" s="186"/>
      <c r="J199" s="187">
        <f>ROUND(I199*H199,2)</f>
        <v>0</v>
      </c>
      <c r="K199" s="183" t="s">
        <v>144</v>
      </c>
      <c r="L199" s="188"/>
      <c r="M199" s="189" t="s">
        <v>1</v>
      </c>
      <c r="N199" s="190" t="s">
        <v>38</v>
      </c>
      <c r="O199" s="73"/>
      <c r="P199" s="177">
        <f>O199*H199</f>
        <v>0</v>
      </c>
      <c r="Q199" s="177">
        <v>0</v>
      </c>
      <c r="R199" s="177">
        <f>Q199*H199</f>
        <v>0</v>
      </c>
      <c r="S199" s="177">
        <v>0</v>
      </c>
      <c r="T199" s="17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9" t="s">
        <v>149</v>
      </c>
      <c r="AT199" s="179" t="s">
        <v>146</v>
      </c>
      <c r="AU199" s="179" t="s">
        <v>83</v>
      </c>
      <c r="AY199" s="15" t="s">
        <v>137</v>
      </c>
      <c r="BE199" s="180">
        <f>IF(N199="základní",J199,0)</f>
        <v>0</v>
      </c>
      <c r="BF199" s="180">
        <f>IF(N199="snížená",J199,0)</f>
        <v>0</v>
      </c>
      <c r="BG199" s="180">
        <f>IF(N199="zákl. přenesená",J199,0)</f>
        <v>0</v>
      </c>
      <c r="BH199" s="180">
        <f>IF(N199="sníž. přenesená",J199,0)</f>
        <v>0</v>
      </c>
      <c r="BI199" s="180">
        <f>IF(N199="nulová",J199,0)</f>
        <v>0</v>
      </c>
      <c r="BJ199" s="15" t="s">
        <v>81</v>
      </c>
      <c r="BK199" s="180">
        <f>ROUND(I199*H199,2)</f>
        <v>0</v>
      </c>
      <c r="BL199" s="15" t="s">
        <v>145</v>
      </c>
      <c r="BM199" s="179" t="s">
        <v>392</v>
      </c>
    </row>
    <row r="200" s="2" customFormat="1" ht="24.15" customHeight="1">
      <c r="A200" s="34"/>
      <c r="B200" s="167"/>
      <c r="C200" s="168" t="s">
        <v>393</v>
      </c>
      <c r="D200" s="168" t="s">
        <v>140</v>
      </c>
      <c r="E200" s="169" t="s">
        <v>745</v>
      </c>
      <c r="F200" s="170" t="s">
        <v>746</v>
      </c>
      <c r="G200" s="171" t="s">
        <v>143</v>
      </c>
      <c r="H200" s="172">
        <v>2</v>
      </c>
      <c r="I200" s="173"/>
      <c r="J200" s="174">
        <f>ROUND(I200*H200,2)</f>
        <v>0</v>
      </c>
      <c r="K200" s="170" t="s">
        <v>144</v>
      </c>
      <c r="L200" s="35"/>
      <c r="M200" s="175" t="s">
        <v>1</v>
      </c>
      <c r="N200" s="176" t="s">
        <v>38</v>
      </c>
      <c r="O200" s="73"/>
      <c r="P200" s="177">
        <f>O200*H200</f>
        <v>0</v>
      </c>
      <c r="Q200" s="177">
        <v>0</v>
      </c>
      <c r="R200" s="177">
        <f>Q200*H200</f>
        <v>0</v>
      </c>
      <c r="S200" s="177">
        <v>0</v>
      </c>
      <c r="T200" s="17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79" t="s">
        <v>145</v>
      </c>
      <c r="AT200" s="179" t="s">
        <v>140</v>
      </c>
      <c r="AU200" s="179" t="s">
        <v>83</v>
      </c>
      <c r="AY200" s="15" t="s">
        <v>137</v>
      </c>
      <c r="BE200" s="180">
        <f>IF(N200="základní",J200,0)</f>
        <v>0</v>
      </c>
      <c r="BF200" s="180">
        <f>IF(N200="snížená",J200,0)</f>
        <v>0</v>
      </c>
      <c r="BG200" s="180">
        <f>IF(N200="zákl. přenesená",J200,0)</f>
        <v>0</v>
      </c>
      <c r="BH200" s="180">
        <f>IF(N200="sníž. přenesená",J200,0)</f>
        <v>0</v>
      </c>
      <c r="BI200" s="180">
        <f>IF(N200="nulová",J200,0)</f>
        <v>0</v>
      </c>
      <c r="BJ200" s="15" t="s">
        <v>81</v>
      </c>
      <c r="BK200" s="180">
        <f>ROUND(I200*H200,2)</f>
        <v>0</v>
      </c>
      <c r="BL200" s="15" t="s">
        <v>145</v>
      </c>
      <c r="BM200" s="179" t="s">
        <v>396</v>
      </c>
    </row>
    <row r="201" s="2" customFormat="1" ht="24.15" customHeight="1">
      <c r="A201" s="34"/>
      <c r="B201" s="167"/>
      <c r="C201" s="181" t="s">
        <v>274</v>
      </c>
      <c r="D201" s="181" t="s">
        <v>146</v>
      </c>
      <c r="E201" s="182" t="s">
        <v>747</v>
      </c>
      <c r="F201" s="183" t="s">
        <v>748</v>
      </c>
      <c r="G201" s="184" t="s">
        <v>143</v>
      </c>
      <c r="H201" s="185">
        <v>2</v>
      </c>
      <c r="I201" s="186"/>
      <c r="J201" s="187">
        <f>ROUND(I201*H201,2)</f>
        <v>0</v>
      </c>
      <c r="K201" s="183" t="s">
        <v>144</v>
      </c>
      <c r="L201" s="188"/>
      <c r="M201" s="189" t="s">
        <v>1</v>
      </c>
      <c r="N201" s="190" t="s">
        <v>38</v>
      </c>
      <c r="O201" s="73"/>
      <c r="P201" s="177">
        <f>O201*H201</f>
        <v>0</v>
      </c>
      <c r="Q201" s="177">
        <v>0</v>
      </c>
      <c r="R201" s="177">
        <f>Q201*H201</f>
        <v>0</v>
      </c>
      <c r="S201" s="177">
        <v>0</v>
      </c>
      <c r="T201" s="17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9" t="s">
        <v>149</v>
      </c>
      <c r="AT201" s="179" t="s">
        <v>146</v>
      </c>
      <c r="AU201" s="179" t="s">
        <v>83</v>
      </c>
      <c r="AY201" s="15" t="s">
        <v>137</v>
      </c>
      <c r="BE201" s="180">
        <f>IF(N201="základní",J201,0)</f>
        <v>0</v>
      </c>
      <c r="BF201" s="180">
        <f>IF(N201="snížená",J201,0)</f>
        <v>0</v>
      </c>
      <c r="BG201" s="180">
        <f>IF(N201="zákl. přenesená",J201,0)</f>
        <v>0</v>
      </c>
      <c r="BH201" s="180">
        <f>IF(N201="sníž. přenesená",J201,0)</f>
        <v>0</v>
      </c>
      <c r="BI201" s="180">
        <f>IF(N201="nulová",J201,0)</f>
        <v>0</v>
      </c>
      <c r="BJ201" s="15" t="s">
        <v>81</v>
      </c>
      <c r="BK201" s="180">
        <f>ROUND(I201*H201,2)</f>
        <v>0</v>
      </c>
      <c r="BL201" s="15" t="s">
        <v>145</v>
      </c>
      <c r="BM201" s="179" t="s">
        <v>399</v>
      </c>
    </row>
    <row r="202" s="2" customFormat="1" ht="24.15" customHeight="1">
      <c r="A202" s="34"/>
      <c r="B202" s="167"/>
      <c r="C202" s="168" t="s">
        <v>400</v>
      </c>
      <c r="D202" s="168" t="s">
        <v>140</v>
      </c>
      <c r="E202" s="169" t="s">
        <v>749</v>
      </c>
      <c r="F202" s="170" t="s">
        <v>750</v>
      </c>
      <c r="G202" s="171" t="s">
        <v>143</v>
      </c>
      <c r="H202" s="172">
        <v>2</v>
      </c>
      <c r="I202" s="173"/>
      <c r="J202" s="174">
        <f>ROUND(I202*H202,2)</f>
        <v>0</v>
      </c>
      <c r="K202" s="170" t="s">
        <v>144</v>
      </c>
      <c r="L202" s="35"/>
      <c r="M202" s="175" t="s">
        <v>1</v>
      </c>
      <c r="N202" s="176" t="s">
        <v>38</v>
      </c>
      <c r="O202" s="73"/>
      <c r="P202" s="177">
        <f>O202*H202</f>
        <v>0</v>
      </c>
      <c r="Q202" s="177">
        <v>0</v>
      </c>
      <c r="R202" s="177">
        <f>Q202*H202</f>
        <v>0</v>
      </c>
      <c r="S202" s="177">
        <v>0</v>
      </c>
      <c r="T202" s="17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9" t="s">
        <v>145</v>
      </c>
      <c r="AT202" s="179" t="s">
        <v>140</v>
      </c>
      <c r="AU202" s="179" t="s">
        <v>83</v>
      </c>
      <c r="AY202" s="15" t="s">
        <v>137</v>
      </c>
      <c r="BE202" s="180">
        <f>IF(N202="základní",J202,0)</f>
        <v>0</v>
      </c>
      <c r="BF202" s="180">
        <f>IF(N202="snížená",J202,0)</f>
        <v>0</v>
      </c>
      <c r="BG202" s="180">
        <f>IF(N202="zákl. přenesená",J202,0)</f>
        <v>0</v>
      </c>
      <c r="BH202" s="180">
        <f>IF(N202="sníž. přenesená",J202,0)</f>
        <v>0</v>
      </c>
      <c r="BI202" s="180">
        <f>IF(N202="nulová",J202,0)</f>
        <v>0</v>
      </c>
      <c r="BJ202" s="15" t="s">
        <v>81</v>
      </c>
      <c r="BK202" s="180">
        <f>ROUND(I202*H202,2)</f>
        <v>0</v>
      </c>
      <c r="BL202" s="15" t="s">
        <v>145</v>
      </c>
      <c r="BM202" s="179" t="s">
        <v>404</v>
      </c>
    </row>
    <row r="203" s="2" customFormat="1" ht="24.15" customHeight="1">
      <c r="A203" s="34"/>
      <c r="B203" s="167"/>
      <c r="C203" s="168" t="s">
        <v>277</v>
      </c>
      <c r="D203" s="168" t="s">
        <v>140</v>
      </c>
      <c r="E203" s="169" t="s">
        <v>751</v>
      </c>
      <c r="F203" s="170" t="s">
        <v>752</v>
      </c>
      <c r="G203" s="171" t="s">
        <v>143</v>
      </c>
      <c r="H203" s="172">
        <v>2</v>
      </c>
      <c r="I203" s="173"/>
      <c r="J203" s="174">
        <f>ROUND(I203*H203,2)</f>
        <v>0</v>
      </c>
      <c r="K203" s="170" t="s">
        <v>144</v>
      </c>
      <c r="L203" s="35"/>
      <c r="M203" s="175" t="s">
        <v>1</v>
      </c>
      <c r="N203" s="176" t="s">
        <v>38</v>
      </c>
      <c r="O203" s="73"/>
      <c r="P203" s="177">
        <f>O203*H203</f>
        <v>0</v>
      </c>
      <c r="Q203" s="177">
        <v>0</v>
      </c>
      <c r="R203" s="177">
        <f>Q203*H203</f>
        <v>0</v>
      </c>
      <c r="S203" s="177">
        <v>0</v>
      </c>
      <c r="T203" s="17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79" t="s">
        <v>145</v>
      </c>
      <c r="AT203" s="179" t="s">
        <v>140</v>
      </c>
      <c r="AU203" s="179" t="s">
        <v>83</v>
      </c>
      <c r="AY203" s="15" t="s">
        <v>137</v>
      </c>
      <c r="BE203" s="180">
        <f>IF(N203="základní",J203,0)</f>
        <v>0</v>
      </c>
      <c r="BF203" s="180">
        <f>IF(N203="snížená",J203,0)</f>
        <v>0</v>
      </c>
      <c r="BG203" s="180">
        <f>IF(N203="zákl. přenesená",J203,0)</f>
        <v>0</v>
      </c>
      <c r="BH203" s="180">
        <f>IF(N203="sníž. přenesená",J203,0)</f>
        <v>0</v>
      </c>
      <c r="BI203" s="180">
        <f>IF(N203="nulová",J203,0)</f>
        <v>0</v>
      </c>
      <c r="BJ203" s="15" t="s">
        <v>81</v>
      </c>
      <c r="BK203" s="180">
        <f>ROUND(I203*H203,2)</f>
        <v>0</v>
      </c>
      <c r="BL203" s="15" t="s">
        <v>145</v>
      </c>
      <c r="BM203" s="179" t="s">
        <v>407</v>
      </c>
    </row>
    <row r="204" s="2" customFormat="1" ht="24.15" customHeight="1">
      <c r="A204" s="34"/>
      <c r="B204" s="167"/>
      <c r="C204" s="181" t="s">
        <v>408</v>
      </c>
      <c r="D204" s="181" t="s">
        <v>146</v>
      </c>
      <c r="E204" s="182" t="s">
        <v>753</v>
      </c>
      <c r="F204" s="183" t="s">
        <v>754</v>
      </c>
      <c r="G204" s="184" t="s">
        <v>143</v>
      </c>
      <c r="H204" s="185">
        <v>2</v>
      </c>
      <c r="I204" s="186"/>
      <c r="J204" s="187">
        <f>ROUND(I204*H204,2)</f>
        <v>0</v>
      </c>
      <c r="K204" s="183" t="s">
        <v>144</v>
      </c>
      <c r="L204" s="188"/>
      <c r="M204" s="189" t="s">
        <v>1</v>
      </c>
      <c r="N204" s="190" t="s">
        <v>38</v>
      </c>
      <c r="O204" s="73"/>
      <c r="P204" s="177">
        <f>O204*H204</f>
        <v>0</v>
      </c>
      <c r="Q204" s="177">
        <v>0</v>
      </c>
      <c r="R204" s="177">
        <f>Q204*H204</f>
        <v>0</v>
      </c>
      <c r="S204" s="177">
        <v>0</v>
      </c>
      <c r="T204" s="17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79" t="s">
        <v>149</v>
      </c>
      <c r="AT204" s="179" t="s">
        <v>146</v>
      </c>
      <c r="AU204" s="179" t="s">
        <v>83</v>
      </c>
      <c r="AY204" s="15" t="s">
        <v>137</v>
      </c>
      <c r="BE204" s="180">
        <f>IF(N204="základní",J204,0)</f>
        <v>0</v>
      </c>
      <c r="BF204" s="180">
        <f>IF(N204="snížená",J204,0)</f>
        <v>0</v>
      </c>
      <c r="BG204" s="180">
        <f>IF(N204="zákl. přenesená",J204,0)</f>
        <v>0</v>
      </c>
      <c r="BH204" s="180">
        <f>IF(N204="sníž. přenesená",J204,0)</f>
        <v>0</v>
      </c>
      <c r="BI204" s="180">
        <f>IF(N204="nulová",J204,0)</f>
        <v>0</v>
      </c>
      <c r="BJ204" s="15" t="s">
        <v>81</v>
      </c>
      <c r="BK204" s="180">
        <f>ROUND(I204*H204,2)</f>
        <v>0</v>
      </c>
      <c r="BL204" s="15" t="s">
        <v>145</v>
      </c>
      <c r="BM204" s="179" t="s">
        <v>411</v>
      </c>
    </row>
    <row r="205" s="2" customFormat="1" ht="24.15" customHeight="1">
      <c r="A205" s="34"/>
      <c r="B205" s="167"/>
      <c r="C205" s="168" t="s">
        <v>281</v>
      </c>
      <c r="D205" s="168" t="s">
        <v>140</v>
      </c>
      <c r="E205" s="169" t="s">
        <v>755</v>
      </c>
      <c r="F205" s="170" t="s">
        <v>756</v>
      </c>
      <c r="G205" s="171" t="s">
        <v>143</v>
      </c>
      <c r="H205" s="172">
        <v>2</v>
      </c>
      <c r="I205" s="173"/>
      <c r="J205" s="174">
        <f>ROUND(I205*H205,2)</f>
        <v>0</v>
      </c>
      <c r="K205" s="170" t="s">
        <v>144</v>
      </c>
      <c r="L205" s="35"/>
      <c r="M205" s="175" t="s">
        <v>1</v>
      </c>
      <c r="N205" s="176" t="s">
        <v>38</v>
      </c>
      <c r="O205" s="73"/>
      <c r="P205" s="177">
        <f>O205*H205</f>
        <v>0</v>
      </c>
      <c r="Q205" s="177">
        <v>0</v>
      </c>
      <c r="R205" s="177">
        <f>Q205*H205</f>
        <v>0</v>
      </c>
      <c r="S205" s="177">
        <v>0</v>
      </c>
      <c r="T205" s="17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79" t="s">
        <v>145</v>
      </c>
      <c r="AT205" s="179" t="s">
        <v>140</v>
      </c>
      <c r="AU205" s="179" t="s">
        <v>83</v>
      </c>
      <c r="AY205" s="15" t="s">
        <v>137</v>
      </c>
      <c r="BE205" s="180">
        <f>IF(N205="základní",J205,0)</f>
        <v>0</v>
      </c>
      <c r="BF205" s="180">
        <f>IF(N205="snížená",J205,0)</f>
        <v>0</v>
      </c>
      <c r="BG205" s="180">
        <f>IF(N205="zákl. přenesená",J205,0)</f>
        <v>0</v>
      </c>
      <c r="BH205" s="180">
        <f>IF(N205="sníž. přenesená",J205,0)</f>
        <v>0</v>
      </c>
      <c r="BI205" s="180">
        <f>IF(N205="nulová",J205,0)</f>
        <v>0</v>
      </c>
      <c r="BJ205" s="15" t="s">
        <v>81</v>
      </c>
      <c r="BK205" s="180">
        <f>ROUND(I205*H205,2)</f>
        <v>0</v>
      </c>
      <c r="BL205" s="15" t="s">
        <v>145</v>
      </c>
      <c r="BM205" s="179" t="s">
        <v>414</v>
      </c>
    </row>
    <row r="206" s="2" customFormat="1" ht="24.15" customHeight="1">
      <c r="A206" s="34"/>
      <c r="B206" s="167"/>
      <c r="C206" s="181" t="s">
        <v>415</v>
      </c>
      <c r="D206" s="181" t="s">
        <v>146</v>
      </c>
      <c r="E206" s="182" t="s">
        <v>757</v>
      </c>
      <c r="F206" s="183" t="s">
        <v>758</v>
      </c>
      <c r="G206" s="184" t="s">
        <v>143</v>
      </c>
      <c r="H206" s="185">
        <v>2</v>
      </c>
      <c r="I206" s="186"/>
      <c r="J206" s="187">
        <f>ROUND(I206*H206,2)</f>
        <v>0</v>
      </c>
      <c r="K206" s="183" t="s">
        <v>144</v>
      </c>
      <c r="L206" s="188"/>
      <c r="M206" s="189" t="s">
        <v>1</v>
      </c>
      <c r="N206" s="190" t="s">
        <v>38</v>
      </c>
      <c r="O206" s="73"/>
      <c r="P206" s="177">
        <f>O206*H206</f>
        <v>0</v>
      </c>
      <c r="Q206" s="177">
        <v>0</v>
      </c>
      <c r="R206" s="177">
        <f>Q206*H206</f>
        <v>0</v>
      </c>
      <c r="S206" s="177">
        <v>0</v>
      </c>
      <c r="T206" s="17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79" t="s">
        <v>149</v>
      </c>
      <c r="AT206" s="179" t="s">
        <v>146</v>
      </c>
      <c r="AU206" s="179" t="s">
        <v>83</v>
      </c>
      <c r="AY206" s="15" t="s">
        <v>137</v>
      </c>
      <c r="BE206" s="180">
        <f>IF(N206="základní",J206,0)</f>
        <v>0</v>
      </c>
      <c r="BF206" s="180">
        <f>IF(N206="snížená",J206,0)</f>
        <v>0</v>
      </c>
      <c r="BG206" s="180">
        <f>IF(N206="zákl. přenesená",J206,0)</f>
        <v>0</v>
      </c>
      <c r="BH206" s="180">
        <f>IF(N206="sníž. přenesená",J206,0)</f>
        <v>0</v>
      </c>
      <c r="BI206" s="180">
        <f>IF(N206="nulová",J206,0)</f>
        <v>0</v>
      </c>
      <c r="BJ206" s="15" t="s">
        <v>81</v>
      </c>
      <c r="BK206" s="180">
        <f>ROUND(I206*H206,2)</f>
        <v>0</v>
      </c>
      <c r="BL206" s="15" t="s">
        <v>145</v>
      </c>
      <c r="BM206" s="179" t="s">
        <v>418</v>
      </c>
    </row>
    <row r="207" s="2" customFormat="1" ht="21.75" customHeight="1">
      <c r="A207" s="34"/>
      <c r="B207" s="167"/>
      <c r="C207" s="168" t="s">
        <v>284</v>
      </c>
      <c r="D207" s="168" t="s">
        <v>140</v>
      </c>
      <c r="E207" s="169" t="s">
        <v>416</v>
      </c>
      <c r="F207" s="170" t="s">
        <v>417</v>
      </c>
      <c r="G207" s="171" t="s">
        <v>143</v>
      </c>
      <c r="H207" s="172">
        <v>1</v>
      </c>
      <c r="I207" s="173"/>
      <c r="J207" s="174">
        <f>ROUND(I207*H207,2)</f>
        <v>0</v>
      </c>
      <c r="K207" s="170" t="s">
        <v>144</v>
      </c>
      <c r="L207" s="35"/>
      <c r="M207" s="175" t="s">
        <v>1</v>
      </c>
      <c r="N207" s="176" t="s">
        <v>38</v>
      </c>
      <c r="O207" s="73"/>
      <c r="P207" s="177">
        <f>O207*H207</f>
        <v>0</v>
      </c>
      <c r="Q207" s="177">
        <v>0</v>
      </c>
      <c r="R207" s="177">
        <f>Q207*H207</f>
        <v>0</v>
      </c>
      <c r="S207" s="177">
        <v>0</v>
      </c>
      <c r="T207" s="17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9" t="s">
        <v>145</v>
      </c>
      <c r="AT207" s="179" t="s">
        <v>140</v>
      </c>
      <c r="AU207" s="179" t="s">
        <v>83</v>
      </c>
      <c r="AY207" s="15" t="s">
        <v>137</v>
      </c>
      <c r="BE207" s="180">
        <f>IF(N207="základní",J207,0)</f>
        <v>0</v>
      </c>
      <c r="BF207" s="180">
        <f>IF(N207="snížená",J207,0)</f>
        <v>0</v>
      </c>
      <c r="BG207" s="180">
        <f>IF(N207="zákl. přenesená",J207,0)</f>
        <v>0</v>
      </c>
      <c r="BH207" s="180">
        <f>IF(N207="sníž. přenesená",J207,0)</f>
        <v>0</v>
      </c>
      <c r="BI207" s="180">
        <f>IF(N207="nulová",J207,0)</f>
        <v>0</v>
      </c>
      <c r="BJ207" s="15" t="s">
        <v>81</v>
      </c>
      <c r="BK207" s="180">
        <f>ROUND(I207*H207,2)</f>
        <v>0</v>
      </c>
      <c r="BL207" s="15" t="s">
        <v>145</v>
      </c>
      <c r="BM207" s="179" t="s">
        <v>421</v>
      </c>
    </row>
    <row r="208" s="2" customFormat="1" ht="21.75" customHeight="1">
      <c r="A208" s="34"/>
      <c r="B208" s="167"/>
      <c r="C208" s="181" t="s">
        <v>422</v>
      </c>
      <c r="D208" s="181" t="s">
        <v>146</v>
      </c>
      <c r="E208" s="182" t="s">
        <v>419</v>
      </c>
      <c r="F208" s="183" t="s">
        <v>420</v>
      </c>
      <c r="G208" s="184" t="s">
        <v>143</v>
      </c>
      <c r="H208" s="185">
        <v>1</v>
      </c>
      <c r="I208" s="186"/>
      <c r="J208" s="187">
        <f>ROUND(I208*H208,2)</f>
        <v>0</v>
      </c>
      <c r="K208" s="183" t="s">
        <v>144</v>
      </c>
      <c r="L208" s="188"/>
      <c r="M208" s="189" t="s">
        <v>1</v>
      </c>
      <c r="N208" s="190" t="s">
        <v>38</v>
      </c>
      <c r="O208" s="73"/>
      <c r="P208" s="177">
        <f>O208*H208</f>
        <v>0</v>
      </c>
      <c r="Q208" s="177">
        <v>0</v>
      </c>
      <c r="R208" s="177">
        <f>Q208*H208</f>
        <v>0</v>
      </c>
      <c r="S208" s="177">
        <v>0</v>
      </c>
      <c r="T208" s="17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79" t="s">
        <v>149</v>
      </c>
      <c r="AT208" s="179" t="s">
        <v>146</v>
      </c>
      <c r="AU208" s="179" t="s">
        <v>83</v>
      </c>
      <c r="AY208" s="15" t="s">
        <v>137</v>
      </c>
      <c r="BE208" s="180">
        <f>IF(N208="základní",J208,0)</f>
        <v>0</v>
      </c>
      <c r="BF208" s="180">
        <f>IF(N208="snížená",J208,0)</f>
        <v>0</v>
      </c>
      <c r="BG208" s="180">
        <f>IF(N208="zákl. přenesená",J208,0)</f>
        <v>0</v>
      </c>
      <c r="BH208" s="180">
        <f>IF(N208="sníž. přenesená",J208,0)</f>
        <v>0</v>
      </c>
      <c r="BI208" s="180">
        <f>IF(N208="nulová",J208,0)</f>
        <v>0</v>
      </c>
      <c r="BJ208" s="15" t="s">
        <v>81</v>
      </c>
      <c r="BK208" s="180">
        <f>ROUND(I208*H208,2)</f>
        <v>0</v>
      </c>
      <c r="BL208" s="15" t="s">
        <v>145</v>
      </c>
      <c r="BM208" s="179" t="s">
        <v>425</v>
      </c>
    </row>
    <row r="209" s="2" customFormat="1" ht="16.5" customHeight="1">
      <c r="A209" s="34"/>
      <c r="B209" s="167"/>
      <c r="C209" s="168" t="s">
        <v>288</v>
      </c>
      <c r="D209" s="168" t="s">
        <v>140</v>
      </c>
      <c r="E209" s="169" t="s">
        <v>423</v>
      </c>
      <c r="F209" s="170" t="s">
        <v>424</v>
      </c>
      <c r="G209" s="171" t="s">
        <v>143</v>
      </c>
      <c r="H209" s="172">
        <v>8</v>
      </c>
      <c r="I209" s="173"/>
      <c r="J209" s="174">
        <f>ROUND(I209*H209,2)</f>
        <v>0</v>
      </c>
      <c r="K209" s="170" t="s">
        <v>144</v>
      </c>
      <c r="L209" s="35"/>
      <c r="M209" s="175" t="s">
        <v>1</v>
      </c>
      <c r="N209" s="176" t="s">
        <v>38</v>
      </c>
      <c r="O209" s="73"/>
      <c r="P209" s="177">
        <f>O209*H209</f>
        <v>0</v>
      </c>
      <c r="Q209" s="177">
        <v>0</v>
      </c>
      <c r="R209" s="177">
        <f>Q209*H209</f>
        <v>0</v>
      </c>
      <c r="S209" s="177">
        <v>0</v>
      </c>
      <c r="T209" s="17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9" t="s">
        <v>145</v>
      </c>
      <c r="AT209" s="179" t="s">
        <v>140</v>
      </c>
      <c r="AU209" s="179" t="s">
        <v>83</v>
      </c>
      <c r="AY209" s="15" t="s">
        <v>137</v>
      </c>
      <c r="BE209" s="180">
        <f>IF(N209="základní",J209,0)</f>
        <v>0</v>
      </c>
      <c r="BF209" s="180">
        <f>IF(N209="snížená",J209,0)</f>
        <v>0</v>
      </c>
      <c r="BG209" s="180">
        <f>IF(N209="zákl. přenesená",J209,0)</f>
        <v>0</v>
      </c>
      <c r="BH209" s="180">
        <f>IF(N209="sníž. přenesená",J209,0)</f>
        <v>0</v>
      </c>
      <c r="BI209" s="180">
        <f>IF(N209="nulová",J209,0)</f>
        <v>0</v>
      </c>
      <c r="BJ209" s="15" t="s">
        <v>81</v>
      </c>
      <c r="BK209" s="180">
        <f>ROUND(I209*H209,2)</f>
        <v>0</v>
      </c>
      <c r="BL209" s="15" t="s">
        <v>145</v>
      </c>
      <c r="BM209" s="179" t="s">
        <v>428</v>
      </c>
    </row>
    <row r="210" s="2" customFormat="1" ht="24.15" customHeight="1">
      <c r="A210" s="34"/>
      <c r="B210" s="167"/>
      <c r="C210" s="181" t="s">
        <v>429</v>
      </c>
      <c r="D210" s="181" t="s">
        <v>146</v>
      </c>
      <c r="E210" s="182" t="s">
        <v>426</v>
      </c>
      <c r="F210" s="183" t="s">
        <v>427</v>
      </c>
      <c r="G210" s="184" t="s">
        <v>143</v>
      </c>
      <c r="H210" s="185">
        <v>8</v>
      </c>
      <c r="I210" s="186"/>
      <c r="J210" s="187">
        <f>ROUND(I210*H210,2)</f>
        <v>0</v>
      </c>
      <c r="K210" s="183" t="s">
        <v>144</v>
      </c>
      <c r="L210" s="188"/>
      <c r="M210" s="189" t="s">
        <v>1</v>
      </c>
      <c r="N210" s="190" t="s">
        <v>38</v>
      </c>
      <c r="O210" s="73"/>
      <c r="P210" s="177">
        <f>O210*H210</f>
        <v>0</v>
      </c>
      <c r="Q210" s="177">
        <v>0</v>
      </c>
      <c r="R210" s="177">
        <f>Q210*H210</f>
        <v>0</v>
      </c>
      <c r="S210" s="177">
        <v>0</v>
      </c>
      <c r="T210" s="17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9" t="s">
        <v>149</v>
      </c>
      <c r="AT210" s="179" t="s">
        <v>146</v>
      </c>
      <c r="AU210" s="179" t="s">
        <v>83</v>
      </c>
      <c r="AY210" s="15" t="s">
        <v>137</v>
      </c>
      <c r="BE210" s="180">
        <f>IF(N210="základní",J210,0)</f>
        <v>0</v>
      </c>
      <c r="BF210" s="180">
        <f>IF(N210="snížená",J210,0)</f>
        <v>0</v>
      </c>
      <c r="BG210" s="180">
        <f>IF(N210="zákl. přenesená",J210,0)</f>
        <v>0</v>
      </c>
      <c r="BH210" s="180">
        <f>IF(N210="sníž. přenesená",J210,0)</f>
        <v>0</v>
      </c>
      <c r="BI210" s="180">
        <f>IF(N210="nulová",J210,0)</f>
        <v>0</v>
      </c>
      <c r="BJ210" s="15" t="s">
        <v>81</v>
      </c>
      <c r="BK210" s="180">
        <f>ROUND(I210*H210,2)</f>
        <v>0</v>
      </c>
      <c r="BL210" s="15" t="s">
        <v>145</v>
      </c>
      <c r="BM210" s="179" t="s">
        <v>432</v>
      </c>
    </row>
    <row r="211" s="2" customFormat="1" ht="16.5" customHeight="1">
      <c r="A211" s="34"/>
      <c r="B211" s="167"/>
      <c r="C211" s="168" t="s">
        <v>291</v>
      </c>
      <c r="D211" s="168" t="s">
        <v>140</v>
      </c>
      <c r="E211" s="169" t="s">
        <v>759</v>
      </c>
      <c r="F211" s="170" t="s">
        <v>760</v>
      </c>
      <c r="G211" s="171" t="s">
        <v>143</v>
      </c>
      <c r="H211" s="172">
        <v>8</v>
      </c>
      <c r="I211" s="173"/>
      <c r="J211" s="174">
        <f>ROUND(I211*H211,2)</f>
        <v>0</v>
      </c>
      <c r="K211" s="170" t="s">
        <v>144</v>
      </c>
      <c r="L211" s="35"/>
      <c r="M211" s="175" t="s">
        <v>1</v>
      </c>
      <c r="N211" s="176" t="s">
        <v>38</v>
      </c>
      <c r="O211" s="73"/>
      <c r="P211" s="177">
        <f>O211*H211</f>
        <v>0</v>
      </c>
      <c r="Q211" s="177">
        <v>0</v>
      </c>
      <c r="R211" s="177">
        <f>Q211*H211</f>
        <v>0</v>
      </c>
      <c r="S211" s="177">
        <v>0</v>
      </c>
      <c r="T211" s="17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79" t="s">
        <v>145</v>
      </c>
      <c r="AT211" s="179" t="s">
        <v>140</v>
      </c>
      <c r="AU211" s="179" t="s">
        <v>83</v>
      </c>
      <c r="AY211" s="15" t="s">
        <v>137</v>
      </c>
      <c r="BE211" s="180">
        <f>IF(N211="základní",J211,0)</f>
        <v>0</v>
      </c>
      <c r="BF211" s="180">
        <f>IF(N211="snížená",J211,0)</f>
        <v>0</v>
      </c>
      <c r="BG211" s="180">
        <f>IF(N211="zákl. přenesená",J211,0)</f>
        <v>0</v>
      </c>
      <c r="BH211" s="180">
        <f>IF(N211="sníž. přenesená",J211,0)</f>
        <v>0</v>
      </c>
      <c r="BI211" s="180">
        <f>IF(N211="nulová",J211,0)</f>
        <v>0</v>
      </c>
      <c r="BJ211" s="15" t="s">
        <v>81</v>
      </c>
      <c r="BK211" s="180">
        <f>ROUND(I211*H211,2)</f>
        <v>0</v>
      </c>
      <c r="BL211" s="15" t="s">
        <v>145</v>
      </c>
      <c r="BM211" s="179" t="s">
        <v>435</v>
      </c>
    </row>
    <row r="212" s="2" customFormat="1" ht="24.15" customHeight="1">
      <c r="A212" s="34"/>
      <c r="B212" s="167"/>
      <c r="C212" s="181" t="s">
        <v>436</v>
      </c>
      <c r="D212" s="181" t="s">
        <v>146</v>
      </c>
      <c r="E212" s="182" t="s">
        <v>761</v>
      </c>
      <c r="F212" s="183" t="s">
        <v>762</v>
      </c>
      <c r="G212" s="184" t="s">
        <v>143</v>
      </c>
      <c r="H212" s="185">
        <v>8</v>
      </c>
      <c r="I212" s="186"/>
      <c r="J212" s="187">
        <f>ROUND(I212*H212,2)</f>
        <v>0</v>
      </c>
      <c r="K212" s="183" t="s">
        <v>144</v>
      </c>
      <c r="L212" s="188"/>
      <c r="M212" s="189" t="s">
        <v>1</v>
      </c>
      <c r="N212" s="190" t="s">
        <v>38</v>
      </c>
      <c r="O212" s="73"/>
      <c r="P212" s="177">
        <f>O212*H212</f>
        <v>0</v>
      </c>
      <c r="Q212" s="177">
        <v>0</v>
      </c>
      <c r="R212" s="177">
        <f>Q212*H212</f>
        <v>0</v>
      </c>
      <c r="S212" s="177">
        <v>0</v>
      </c>
      <c r="T212" s="17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9" t="s">
        <v>149</v>
      </c>
      <c r="AT212" s="179" t="s">
        <v>146</v>
      </c>
      <c r="AU212" s="179" t="s">
        <v>83</v>
      </c>
      <c r="AY212" s="15" t="s">
        <v>137</v>
      </c>
      <c r="BE212" s="180">
        <f>IF(N212="základní",J212,0)</f>
        <v>0</v>
      </c>
      <c r="BF212" s="180">
        <f>IF(N212="snížená",J212,0)</f>
        <v>0</v>
      </c>
      <c r="BG212" s="180">
        <f>IF(N212="zákl. přenesená",J212,0)</f>
        <v>0</v>
      </c>
      <c r="BH212" s="180">
        <f>IF(N212="sníž. přenesená",J212,0)</f>
        <v>0</v>
      </c>
      <c r="BI212" s="180">
        <f>IF(N212="nulová",J212,0)</f>
        <v>0</v>
      </c>
      <c r="BJ212" s="15" t="s">
        <v>81</v>
      </c>
      <c r="BK212" s="180">
        <f>ROUND(I212*H212,2)</f>
        <v>0</v>
      </c>
      <c r="BL212" s="15" t="s">
        <v>145</v>
      </c>
      <c r="BM212" s="179" t="s">
        <v>439</v>
      </c>
    </row>
    <row r="213" s="2" customFormat="1" ht="16.5" customHeight="1">
      <c r="A213" s="34"/>
      <c r="B213" s="167"/>
      <c r="C213" s="168" t="s">
        <v>295</v>
      </c>
      <c r="D213" s="168" t="s">
        <v>140</v>
      </c>
      <c r="E213" s="169" t="s">
        <v>437</v>
      </c>
      <c r="F213" s="170" t="s">
        <v>438</v>
      </c>
      <c r="G213" s="171" t="s">
        <v>143</v>
      </c>
      <c r="H213" s="172">
        <v>1</v>
      </c>
      <c r="I213" s="173"/>
      <c r="J213" s="174">
        <f>ROUND(I213*H213,2)</f>
        <v>0</v>
      </c>
      <c r="K213" s="170" t="s">
        <v>144</v>
      </c>
      <c r="L213" s="35"/>
      <c r="M213" s="175" t="s">
        <v>1</v>
      </c>
      <c r="N213" s="176" t="s">
        <v>38</v>
      </c>
      <c r="O213" s="73"/>
      <c r="P213" s="177">
        <f>O213*H213</f>
        <v>0</v>
      </c>
      <c r="Q213" s="177">
        <v>0</v>
      </c>
      <c r="R213" s="177">
        <f>Q213*H213</f>
        <v>0</v>
      </c>
      <c r="S213" s="177">
        <v>0</v>
      </c>
      <c r="T213" s="17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9" t="s">
        <v>145</v>
      </c>
      <c r="AT213" s="179" t="s">
        <v>140</v>
      </c>
      <c r="AU213" s="179" t="s">
        <v>83</v>
      </c>
      <c r="AY213" s="15" t="s">
        <v>137</v>
      </c>
      <c r="BE213" s="180">
        <f>IF(N213="základní",J213,0)</f>
        <v>0</v>
      </c>
      <c r="BF213" s="180">
        <f>IF(N213="snížená",J213,0)</f>
        <v>0</v>
      </c>
      <c r="BG213" s="180">
        <f>IF(N213="zákl. přenesená",J213,0)</f>
        <v>0</v>
      </c>
      <c r="BH213" s="180">
        <f>IF(N213="sníž. přenesená",J213,0)</f>
        <v>0</v>
      </c>
      <c r="BI213" s="180">
        <f>IF(N213="nulová",J213,0)</f>
        <v>0</v>
      </c>
      <c r="BJ213" s="15" t="s">
        <v>81</v>
      </c>
      <c r="BK213" s="180">
        <f>ROUND(I213*H213,2)</f>
        <v>0</v>
      </c>
      <c r="BL213" s="15" t="s">
        <v>145</v>
      </c>
      <c r="BM213" s="179" t="s">
        <v>442</v>
      </c>
    </row>
    <row r="214" s="2" customFormat="1" ht="24.15" customHeight="1">
      <c r="A214" s="34"/>
      <c r="B214" s="167"/>
      <c r="C214" s="181" t="s">
        <v>443</v>
      </c>
      <c r="D214" s="181" t="s">
        <v>146</v>
      </c>
      <c r="E214" s="182" t="s">
        <v>440</v>
      </c>
      <c r="F214" s="183" t="s">
        <v>441</v>
      </c>
      <c r="G214" s="184" t="s">
        <v>143</v>
      </c>
      <c r="H214" s="185">
        <v>1</v>
      </c>
      <c r="I214" s="186"/>
      <c r="J214" s="187">
        <f>ROUND(I214*H214,2)</f>
        <v>0</v>
      </c>
      <c r="K214" s="183" t="s">
        <v>144</v>
      </c>
      <c r="L214" s="188"/>
      <c r="M214" s="189" t="s">
        <v>1</v>
      </c>
      <c r="N214" s="190" t="s">
        <v>38</v>
      </c>
      <c r="O214" s="73"/>
      <c r="P214" s="177">
        <f>O214*H214</f>
        <v>0</v>
      </c>
      <c r="Q214" s="177">
        <v>0</v>
      </c>
      <c r="R214" s="177">
        <f>Q214*H214</f>
        <v>0</v>
      </c>
      <c r="S214" s="177">
        <v>0</v>
      </c>
      <c r="T214" s="17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79" t="s">
        <v>149</v>
      </c>
      <c r="AT214" s="179" t="s">
        <v>146</v>
      </c>
      <c r="AU214" s="179" t="s">
        <v>83</v>
      </c>
      <c r="AY214" s="15" t="s">
        <v>137</v>
      </c>
      <c r="BE214" s="180">
        <f>IF(N214="základní",J214,0)</f>
        <v>0</v>
      </c>
      <c r="BF214" s="180">
        <f>IF(N214="snížená",J214,0)</f>
        <v>0</v>
      </c>
      <c r="BG214" s="180">
        <f>IF(N214="zákl. přenesená",J214,0)</f>
        <v>0</v>
      </c>
      <c r="BH214" s="180">
        <f>IF(N214="sníž. přenesená",J214,0)</f>
        <v>0</v>
      </c>
      <c r="BI214" s="180">
        <f>IF(N214="nulová",J214,0)</f>
        <v>0</v>
      </c>
      <c r="BJ214" s="15" t="s">
        <v>81</v>
      </c>
      <c r="BK214" s="180">
        <f>ROUND(I214*H214,2)</f>
        <v>0</v>
      </c>
      <c r="BL214" s="15" t="s">
        <v>145</v>
      </c>
      <c r="BM214" s="179" t="s">
        <v>446</v>
      </c>
    </row>
    <row r="215" s="2" customFormat="1" ht="21.75" customHeight="1">
      <c r="A215" s="34"/>
      <c r="B215" s="167"/>
      <c r="C215" s="168" t="s">
        <v>298</v>
      </c>
      <c r="D215" s="168" t="s">
        <v>140</v>
      </c>
      <c r="E215" s="169" t="s">
        <v>763</v>
      </c>
      <c r="F215" s="170" t="s">
        <v>764</v>
      </c>
      <c r="G215" s="171" t="s">
        <v>143</v>
      </c>
      <c r="H215" s="172">
        <v>2</v>
      </c>
      <c r="I215" s="173"/>
      <c r="J215" s="174">
        <f>ROUND(I215*H215,2)</f>
        <v>0</v>
      </c>
      <c r="K215" s="170" t="s">
        <v>144</v>
      </c>
      <c r="L215" s="35"/>
      <c r="M215" s="175" t="s">
        <v>1</v>
      </c>
      <c r="N215" s="176" t="s">
        <v>38</v>
      </c>
      <c r="O215" s="73"/>
      <c r="P215" s="177">
        <f>O215*H215</f>
        <v>0</v>
      </c>
      <c r="Q215" s="177">
        <v>0</v>
      </c>
      <c r="R215" s="177">
        <f>Q215*H215</f>
        <v>0</v>
      </c>
      <c r="S215" s="177">
        <v>0</v>
      </c>
      <c r="T215" s="17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79" t="s">
        <v>145</v>
      </c>
      <c r="AT215" s="179" t="s">
        <v>140</v>
      </c>
      <c r="AU215" s="179" t="s">
        <v>83</v>
      </c>
      <c r="AY215" s="15" t="s">
        <v>137</v>
      </c>
      <c r="BE215" s="180">
        <f>IF(N215="základní",J215,0)</f>
        <v>0</v>
      </c>
      <c r="BF215" s="180">
        <f>IF(N215="snížená",J215,0)</f>
        <v>0</v>
      </c>
      <c r="BG215" s="180">
        <f>IF(N215="zákl. přenesená",J215,0)</f>
        <v>0</v>
      </c>
      <c r="BH215" s="180">
        <f>IF(N215="sníž. přenesená",J215,0)</f>
        <v>0</v>
      </c>
      <c r="BI215" s="180">
        <f>IF(N215="nulová",J215,0)</f>
        <v>0</v>
      </c>
      <c r="BJ215" s="15" t="s">
        <v>81</v>
      </c>
      <c r="BK215" s="180">
        <f>ROUND(I215*H215,2)</f>
        <v>0</v>
      </c>
      <c r="BL215" s="15" t="s">
        <v>145</v>
      </c>
      <c r="BM215" s="179" t="s">
        <v>449</v>
      </c>
    </row>
    <row r="216" s="2" customFormat="1" ht="24.15" customHeight="1">
      <c r="A216" s="34"/>
      <c r="B216" s="167"/>
      <c r="C216" s="181" t="s">
        <v>450</v>
      </c>
      <c r="D216" s="181" t="s">
        <v>146</v>
      </c>
      <c r="E216" s="182" t="s">
        <v>765</v>
      </c>
      <c r="F216" s="183" t="s">
        <v>766</v>
      </c>
      <c r="G216" s="184" t="s">
        <v>143</v>
      </c>
      <c r="H216" s="185">
        <v>2</v>
      </c>
      <c r="I216" s="186"/>
      <c r="J216" s="187">
        <f>ROUND(I216*H216,2)</f>
        <v>0</v>
      </c>
      <c r="K216" s="183" t="s">
        <v>144</v>
      </c>
      <c r="L216" s="188"/>
      <c r="M216" s="189" t="s">
        <v>1</v>
      </c>
      <c r="N216" s="190" t="s">
        <v>38</v>
      </c>
      <c r="O216" s="73"/>
      <c r="P216" s="177">
        <f>O216*H216</f>
        <v>0</v>
      </c>
      <c r="Q216" s="177">
        <v>0</v>
      </c>
      <c r="R216" s="177">
        <f>Q216*H216</f>
        <v>0</v>
      </c>
      <c r="S216" s="177">
        <v>0</v>
      </c>
      <c r="T216" s="17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79" t="s">
        <v>149</v>
      </c>
      <c r="AT216" s="179" t="s">
        <v>146</v>
      </c>
      <c r="AU216" s="179" t="s">
        <v>83</v>
      </c>
      <c r="AY216" s="15" t="s">
        <v>137</v>
      </c>
      <c r="BE216" s="180">
        <f>IF(N216="základní",J216,0)</f>
        <v>0</v>
      </c>
      <c r="BF216" s="180">
        <f>IF(N216="snížená",J216,0)</f>
        <v>0</v>
      </c>
      <c r="BG216" s="180">
        <f>IF(N216="zákl. přenesená",J216,0)</f>
        <v>0</v>
      </c>
      <c r="BH216" s="180">
        <f>IF(N216="sníž. přenesená",J216,0)</f>
        <v>0</v>
      </c>
      <c r="BI216" s="180">
        <f>IF(N216="nulová",J216,0)</f>
        <v>0</v>
      </c>
      <c r="BJ216" s="15" t="s">
        <v>81</v>
      </c>
      <c r="BK216" s="180">
        <f>ROUND(I216*H216,2)</f>
        <v>0</v>
      </c>
      <c r="BL216" s="15" t="s">
        <v>145</v>
      </c>
      <c r="BM216" s="179" t="s">
        <v>453</v>
      </c>
    </row>
    <row r="217" s="2" customFormat="1" ht="16.5" customHeight="1">
      <c r="A217" s="34"/>
      <c r="B217" s="167"/>
      <c r="C217" s="168" t="s">
        <v>302</v>
      </c>
      <c r="D217" s="168" t="s">
        <v>140</v>
      </c>
      <c r="E217" s="169" t="s">
        <v>444</v>
      </c>
      <c r="F217" s="170" t="s">
        <v>445</v>
      </c>
      <c r="G217" s="171" t="s">
        <v>143</v>
      </c>
      <c r="H217" s="172">
        <v>3</v>
      </c>
      <c r="I217" s="173"/>
      <c r="J217" s="174">
        <f>ROUND(I217*H217,2)</f>
        <v>0</v>
      </c>
      <c r="K217" s="170" t="s">
        <v>144</v>
      </c>
      <c r="L217" s="35"/>
      <c r="M217" s="175" t="s">
        <v>1</v>
      </c>
      <c r="N217" s="176" t="s">
        <v>38</v>
      </c>
      <c r="O217" s="73"/>
      <c r="P217" s="177">
        <f>O217*H217</f>
        <v>0</v>
      </c>
      <c r="Q217" s="177">
        <v>0</v>
      </c>
      <c r="R217" s="177">
        <f>Q217*H217</f>
        <v>0</v>
      </c>
      <c r="S217" s="177">
        <v>0</v>
      </c>
      <c r="T217" s="17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79" t="s">
        <v>145</v>
      </c>
      <c r="AT217" s="179" t="s">
        <v>140</v>
      </c>
      <c r="AU217" s="179" t="s">
        <v>83</v>
      </c>
      <c r="AY217" s="15" t="s">
        <v>137</v>
      </c>
      <c r="BE217" s="180">
        <f>IF(N217="základní",J217,0)</f>
        <v>0</v>
      </c>
      <c r="BF217" s="180">
        <f>IF(N217="snížená",J217,0)</f>
        <v>0</v>
      </c>
      <c r="BG217" s="180">
        <f>IF(N217="zákl. přenesená",J217,0)</f>
        <v>0</v>
      </c>
      <c r="BH217" s="180">
        <f>IF(N217="sníž. přenesená",J217,0)</f>
        <v>0</v>
      </c>
      <c r="BI217" s="180">
        <f>IF(N217="nulová",J217,0)</f>
        <v>0</v>
      </c>
      <c r="BJ217" s="15" t="s">
        <v>81</v>
      </c>
      <c r="BK217" s="180">
        <f>ROUND(I217*H217,2)</f>
        <v>0</v>
      </c>
      <c r="BL217" s="15" t="s">
        <v>145</v>
      </c>
      <c r="BM217" s="179" t="s">
        <v>456</v>
      </c>
    </row>
    <row r="218" s="2" customFormat="1" ht="24.15" customHeight="1">
      <c r="A218" s="34"/>
      <c r="B218" s="167"/>
      <c r="C218" s="181" t="s">
        <v>457</v>
      </c>
      <c r="D218" s="181" t="s">
        <v>146</v>
      </c>
      <c r="E218" s="182" t="s">
        <v>447</v>
      </c>
      <c r="F218" s="183" t="s">
        <v>448</v>
      </c>
      <c r="G218" s="184" t="s">
        <v>143</v>
      </c>
      <c r="H218" s="185">
        <v>3</v>
      </c>
      <c r="I218" s="186"/>
      <c r="J218" s="187">
        <f>ROUND(I218*H218,2)</f>
        <v>0</v>
      </c>
      <c r="K218" s="183" t="s">
        <v>144</v>
      </c>
      <c r="L218" s="188"/>
      <c r="M218" s="189" t="s">
        <v>1</v>
      </c>
      <c r="N218" s="190" t="s">
        <v>38</v>
      </c>
      <c r="O218" s="73"/>
      <c r="P218" s="177">
        <f>O218*H218</f>
        <v>0</v>
      </c>
      <c r="Q218" s="177">
        <v>0</v>
      </c>
      <c r="R218" s="177">
        <f>Q218*H218</f>
        <v>0</v>
      </c>
      <c r="S218" s="177">
        <v>0</v>
      </c>
      <c r="T218" s="17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79" t="s">
        <v>149</v>
      </c>
      <c r="AT218" s="179" t="s">
        <v>146</v>
      </c>
      <c r="AU218" s="179" t="s">
        <v>83</v>
      </c>
      <c r="AY218" s="15" t="s">
        <v>137</v>
      </c>
      <c r="BE218" s="180">
        <f>IF(N218="základní",J218,0)</f>
        <v>0</v>
      </c>
      <c r="BF218" s="180">
        <f>IF(N218="snížená",J218,0)</f>
        <v>0</v>
      </c>
      <c r="BG218" s="180">
        <f>IF(N218="zákl. přenesená",J218,0)</f>
        <v>0</v>
      </c>
      <c r="BH218" s="180">
        <f>IF(N218="sníž. přenesená",J218,0)</f>
        <v>0</v>
      </c>
      <c r="BI218" s="180">
        <f>IF(N218="nulová",J218,0)</f>
        <v>0</v>
      </c>
      <c r="BJ218" s="15" t="s">
        <v>81</v>
      </c>
      <c r="BK218" s="180">
        <f>ROUND(I218*H218,2)</f>
        <v>0</v>
      </c>
      <c r="BL218" s="15" t="s">
        <v>145</v>
      </c>
      <c r="BM218" s="179" t="s">
        <v>460</v>
      </c>
    </row>
    <row r="219" s="2" customFormat="1" ht="21.75" customHeight="1">
      <c r="A219" s="34"/>
      <c r="B219" s="167"/>
      <c r="C219" s="168" t="s">
        <v>305</v>
      </c>
      <c r="D219" s="168" t="s">
        <v>140</v>
      </c>
      <c r="E219" s="169" t="s">
        <v>451</v>
      </c>
      <c r="F219" s="170" t="s">
        <v>452</v>
      </c>
      <c r="G219" s="171" t="s">
        <v>143</v>
      </c>
      <c r="H219" s="172">
        <v>9</v>
      </c>
      <c r="I219" s="173"/>
      <c r="J219" s="174">
        <f>ROUND(I219*H219,2)</f>
        <v>0</v>
      </c>
      <c r="K219" s="170" t="s">
        <v>144</v>
      </c>
      <c r="L219" s="35"/>
      <c r="M219" s="175" t="s">
        <v>1</v>
      </c>
      <c r="N219" s="176" t="s">
        <v>38</v>
      </c>
      <c r="O219" s="73"/>
      <c r="P219" s="177">
        <f>O219*H219</f>
        <v>0</v>
      </c>
      <c r="Q219" s="177">
        <v>0</v>
      </c>
      <c r="R219" s="177">
        <f>Q219*H219</f>
        <v>0</v>
      </c>
      <c r="S219" s="177">
        <v>0</v>
      </c>
      <c r="T219" s="17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79" t="s">
        <v>145</v>
      </c>
      <c r="AT219" s="179" t="s">
        <v>140</v>
      </c>
      <c r="AU219" s="179" t="s">
        <v>83</v>
      </c>
      <c r="AY219" s="15" t="s">
        <v>137</v>
      </c>
      <c r="BE219" s="180">
        <f>IF(N219="základní",J219,0)</f>
        <v>0</v>
      </c>
      <c r="BF219" s="180">
        <f>IF(N219="snížená",J219,0)</f>
        <v>0</v>
      </c>
      <c r="BG219" s="180">
        <f>IF(N219="zákl. přenesená",J219,0)</f>
        <v>0</v>
      </c>
      <c r="BH219" s="180">
        <f>IF(N219="sníž. přenesená",J219,0)</f>
        <v>0</v>
      </c>
      <c r="BI219" s="180">
        <f>IF(N219="nulová",J219,0)</f>
        <v>0</v>
      </c>
      <c r="BJ219" s="15" t="s">
        <v>81</v>
      </c>
      <c r="BK219" s="180">
        <f>ROUND(I219*H219,2)</f>
        <v>0</v>
      </c>
      <c r="BL219" s="15" t="s">
        <v>145</v>
      </c>
      <c r="BM219" s="179" t="s">
        <v>463</v>
      </c>
    </row>
    <row r="220" s="2" customFormat="1" ht="24.15" customHeight="1">
      <c r="A220" s="34"/>
      <c r="B220" s="167"/>
      <c r="C220" s="181" t="s">
        <v>464</v>
      </c>
      <c r="D220" s="181" t="s">
        <v>146</v>
      </c>
      <c r="E220" s="182" t="s">
        <v>454</v>
      </c>
      <c r="F220" s="183" t="s">
        <v>455</v>
      </c>
      <c r="G220" s="184" t="s">
        <v>143</v>
      </c>
      <c r="H220" s="185">
        <v>9</v>
      </c>
      <c r="I220" s="186"/>
      <c r="J220" s="187">
        <f>ROUND(I220*H220,2)</f>
        <v>0</v>
      </c>
      <c r="K220" s="183" t="s">
        <v>144</v>
      </c>
      <c r="L220" s="188"/>
      <c r="M220" s="189" t="s">
        <v>1</v>
      </c>
      <c r="N220" s="190" t="s">
        <v>38</v>
      </c>
      <c r="O220" s="73"/>
      <c r="P220" s="177">
        <f>O220*H220</f>
        <v>0</v>
      </c>
      <c r="Q220" s="177">
        <v>0</v>
      </c>
      <c r="R220" s="177">
        <f>Q220*H220</f>
        <v>0</v>
      </c>
      <c r="S220" s="177">
        <v>0</v>
      </c>
      <c r="T220" s="17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79" t="s">
        <v>149</v>
      </c>
      <c r="AT220" s="179" t="s">
        <v>146</v>
      </c>
      <c r="AU220" s="179" t="s">
        <v>83</v>
      </c>
      <c r="AY220" s="15" t="s">
        <v>137</v>
      </c>
      <c r="BE220" s="180">
        <f>IF(N220="základní",J220,0)</f>
        <v>0</v>
      </c>
      <c r="BF220" s="180">
        <f>IF(N220="snížená",J220,0)</f>
        <v>0</v>
      </c>
      <c r="BG220" s="180">
        <f>IF(N220="zákl. přenesená",J220,0)</f>
        <v>0</v>
      </c>
      <c r="BH220" s="180">
        <f>IF(N220="sníž. přenesená",J220,0)</f>
        <v>0</v>
      </c>
      <c r="BI220" s="180">
        <f>IF(N220="nulová",J220,0)</f>
        <v>0</v>
      </c>
      <c r="BJ220" s="15" t="s">
        <v>81</v>
      </c>
      <c r="BK220" s="180">
        <f>ROUND(I220*H220,2)</f>
        <v>0</v>
      </c>
      <c r="BL220" s="15" t="s">
        <v>145</v>
      </c>
      <c r="BM220" s="179" t="s">
        <v>467</v>
      </c>
    </row>
    <row r="221" s="2" customFormat="1" ht="21.75" customHeight="1">
      <c r="A221" s="34"/>
      <c r="B221" s="167"/>
      <c r="C221" s="168" t="s">
        <v>309</v>
      </c>
      <c r="D221" s="168" t="s">
        <v>140</v>
      </c>
      <c r="E221" s="169" t="s">
        <v>458</v>
      </c>
      <c r="F221" s="170" t="s">
        <v>459</v>
      </c>
      <c r="G221" s="171" t="s">
        <v>143</v>
      </c>
      <c r="H221" s="172">
        <v>17</v>
      </c>
      <c r="I221" s="173"/>
      <c r="J221" s="174">
        <f>ROUND(I221*H221,2)</f>
        <v>0</v>
      </c>
      <c r="K221" s="170" t="s">
        <v>144</v>
      </c>
      <c r="L221" s="35"/>
      <c r="M221" s="175" t="s">
        <v>1</v>
      </c>
      <c r="N221" s="176" t="s">
        <v>38</v>
      </c>
      <c r="O221" s="73"/>
      <c r="P221" s="177">
        <f>O221*H221</f>
        <v>0</v>
      </c>
      <c r="Q221" s="177">
        <v>0</v>
      </c>
      <c r="R221" s="177">
        <f>Q221*H221</f>
        <v>0</v>
      </c>
      <c r="S221" s="177">
        <v>0</v>
      </c>
      <c r="T221" s="17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79" t="s">
        <v>145</v>
      </c>
      <c r="AT221" s="179" t="s">
        <v>140</v>
      </c>
      <c r="AU221" s="179" t="s">
        <v>83</v>
      </c>
      <c r="AY221" s="15" t="s">
        <v>137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15" t="s">
        <v>81</v>
      </c>
      <c r="BK221" s="180">
        <f>ROUND(I221*H221,2)</f>
        <v>0</v>
      </c>
      <c r="BL221" s="15" t="s">
        <v>145</v>
      </c>
      <c r="BM221" s="179" t="s">
        <v>470</v>
      </c>
    </row>
    <row r="222" s="2" customFormat="1" ht="24.15" customHeight="1">
      <c r="A222" s="34"/>
      <c r="B222" s="167"/>
      <c r="C222" s="181" t="s">
        <v>471</v>
      </c>
      <c r="D222" s="181" t="s">
        <v>146</v>
      </c>
      <c r="E222" s="182" t="s">
        <v>461</v>
      </c>
      <c r="F222" s="183" t="s">
        <v>462</v>
      </c>
      <c r="G222" s="184" t="s">
        <v>143</v>
      </c>
      <c r="H222" s="185">
        <v>17</v>
      </c>
      <c r="I222" s="186"/>
      <c r="J222" s="187">
        <f>ROUND(I222*H222,2)</f>
        <v>0</v>
      </c>
      <c r="K222" s="183" t="s">
        <v>144</v>
      </c>
      <c r="L222" s="188"/>
      <c r="M222" s="189" t="s">
        <v>1</v>
      </c>
      <c r="N222" s="190" t="s">
        <v>38</v>
      </c>
      <c r="O222" s="73"/>
      <c r="P222" s="177">
        <f>O222*H222</f>
        <v>0</v>
      </c>
      <c r="Q222" s="177">
        <v>0</v>
      </c>
      <c r="R222" s="177">
        <f>Q222*H222</f>
        <v>0</v>
      </c>
      <c r="S222" s="177">
        <v>0</v>
      </c>
      <c r="T222" s="17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79" t="s">
        <v>149</v>
      </c>
      <c r="AT222" s="179" t="s">
        <v>146</v>
      </c>
      <c r="AU222" s="179" t="s">
        <v>83</v>
      </c>
      <c r="AY222" s="15" t="s">
        <v>137</v>
      </c>
      <c r="BE222" s="180">
        <f>IF(N222="základní",J222,0)</f>
        <v>0</v>
      </c>
      <c r="BF222" s="180">
        <f>IF(N222="snížená",J222,0)</f>
        <v>0</v>
      </c>
      <c r="BG222" s="180">
        <f>IF(N222="zákl. přenesená",J222,0)</f>
        <v>0</v>
      </c>
      <c r="BH222" s="180">
        <f>IF(N222="sníž. přenesená",J222,0)</f>
        <v>0</v>
      </c>
      <c r="BI222" s="180">
        <f>IF(N222="nulová",J222,0)</f>
        <v>0</v>
      </c>
      <c r="BJ222" s="15" t="s">
        <v>81</v>
      </c>
      <c r="BK222" s="180">
        <f>ROUND(I222*H222,2)</f>
        <v>0</v>
      </c>
      <c r="BL222" s="15" t="s">
        <v>145</v>
      </c>
      <c r="BM222" s="179" t="s">
        <v>474</v>
      </c>
    </row>
    <row r="223" s="2" customFormat="1" ht="49.05" customHeight="1">
      <c r="A223" s="34"/>
      <c r="B223" s="167"/>
      <c r="C223" s="168" t="s">
        <v>312</v>
      </c>
      <c r="D223" s="168" t="s">
        <v>140</v>
      </c>
      <c r="E223" s="169" t="s">
        <v>465</v>
      </c>
      <c r="F223" s="170" t="s">
        <v>466</v>
      </c>
      <c r="G223" s="171" t="s">
        <v>143</v>
      </c>
      <c r="H223" s="172">
        <v>5</v>
      </c>
      <c r="I223" s="173"/>
      <c r="J223" s="174">
        <f>ROUND(I223*H223,2)</f>
        <v>0</v>
      </c>
      <c r="K223" s="170" t="s">
        <v>144</v>
      </c>
      <c r="L223" s="35"/>
      <c r="M223" s="175" t="s">
        <v>1</v>
      </c>
      <c r="N223" s="176" t="s">
        <v>38</v>
      </c>
      <c r="O223" s="73"/>
      <c r="P223" s="177">
        <f>O223*H223</f>
        <v>0</v>
      </c>
      <c r="Q223" s="177">
        <v>0</v>
      </c>
      <c r="R223" s="177">
        <f>Q223*H223</f>
        <v>0</v>
      </c>
      <c r="S223" s="177">
        <v>0</v>
      </c>
      <c r="T223" s="17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79" t="s">
        <v>145</v>
      </c>
      <c r="AT223" s="179" t="s">
        <v>140</v>
      </c>
      <c r="AU223" s="179" t="s">
        <v>83</v>
      </c>
      <c r="AY223" s="15" t="s">
        <v>137</v>
      </c>
      <c r="BE223" s="180">
        <f>IF(N223="základní",J223,0)</f>
        <v>0</v>
      </c>
      <c r="BF223" s="180">
        <f>IF(N223="snížená",J223,0)</f>
        <v>0</v>
      </c>
      <c r="BG223" s="180">
        <f>IF(N223="zákl. přenesená",J223,0)</f>
        <v>0</v>
      </c>
      <c r="BH223" s="180">
        <f>IF(N223="sníž. přenesená",J223,0)</f>
        <v>0</v>
      </c>
      <c r="BI223" s="180">
        <f>IF(N223="nulová",J223,0)</f>
        <v>0</v>
      </c>
      <c r="BJ223" s="15" t="s">
        <v>81</v>
      </c>
      <c r="BK223" s="180">
        <f>ROUND(I223*H223,2)</f>
        <v>0</v>
      </c>
      <c r="BL223" s="15" t="s">
        <v>145</v>
      </c>
      <c r="BM223" s="179" t="s">
        <v>475</v>
      </c>
    </row>
    <row r="224" s="2" customFormat="1" ht="37.8" customHeight="1">
      <c r="A224" s="34"/>
      <c r="B224" s="167"/>
      <c r="C224" s="168" t="s">
        <v>478</v>
      </c>
      <c r="D224" s="168" t="s">
        <v>140</v>
      </c>
      <c r="E224" s="169" t="s">
        <v>468</v>
      </c>
      <c r="F224" s="170" t="s">
        <v>469</v>
      </c>
      <c r="G224" s="171" t="s">
        <v>143</v>
      </c>
      <c r="H224" s="172">
        <v>5</v>
      </c>
      <c r="I224" s="173"/>
      <c r="J224" s="174">
        <f>ROUND(I224*H224,2)</f>
        <v>0</v>
      </c>
      <c r="K224" s="170" t="s">
        <v>144</v>
      </c>
      <c r="L224" s="35"/>
      <c r="M224" s="175" t="s">
        <v>1</v>
      </c>
      <c r="N224" s="176" t="s">
        <v>38</v>
      </c>
      <c r="O224" s="73"/>
      <c r="P224" s="177">
        <f>O224*H224</f>
        <v>0</v>
      </c>
      <c r="Q224" s="177">
        <v>0</v>
      </c>
      <c r="R224" s="177">
        <f>Q224*H224</f>
        <v>0</v>
      </c>
      <c r="S224" s="177">
        <v>0</v>
      </c>
      <c r="T224" s="17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79" t="s">
        <v>145</v>
      </c>
      <c r="AT224" s="179" t="s">
        <v>140</v>
      </c>
      <c r="AU224" s="179" t="s">
        <v>83</v>
      </c>
      <c r="AY224" s="15" t="s">
        <v>137</v>
      </c>
      <c r="BE224" s="180">
        <f>IF(N224="základní",J224,0)</f>
        <v>0</v>
      </c>
      <c r="BF224" s="180">
        <f>IF(N224="snížená",J224,0)</f>
        <v>0</v>
      </c>
      <c r="BG224" s="180">
        <f>IF(N224="zákl. přenesená",J224,0)</f>
        <v>0</v>
      </c>
      <c r="BH224" s="180">
        <f>IF(N224="sníž. přenesená",J224,0)</f>
        <v>0</v>
      </c>
      <c r="BI224" s="180">
        <f>IF(N224="nulová",J224,0)</f>
        <v>0</v>
      </c>
      <c r="BJ224" s="15" t="s">
        <v>81</v>
      </c>
      <c r="BK224" s="180">
        <f>ROUND(I224*H224,2)</f>
        <v>0</v>
      </c>
      <c r="BL224" s="15" t="s">
        <v>145</v>
      </c>
      <c r="BM224" s="179" t="s">
        <v>767</v>
      </c>
    </row>
    <row r="225" s="2" customFormat="1" ht="16.5" customHeight="1">
      <c r="A225" s="34"/>
      <c r="B225" s="167"/>
      <c r="C225" s="168" t="s">
        <v>316</v>
      </c>
      <c r="D225" s="168" t="s">
        <v>140</v>
      </c>
      <c r="E225" s="169" t="s">
        <v>472</v>
      </c>
      <c r="F225" s="170" t="s">
        <v>473</v>
      </c>
      <c r="G225" s="171" t="s">
        <v>176</v>
      </c>
      <c r="H225" s="172">
        <v>20</v>
      </c>
      <c r="I225" s="173"/>
      <c r="J225" s="174">
        <f>ROUND(I225*H225,2)</f>
        <v>0</v>
      </c>
      <c r="K225" s="170" t="s">
        <v>144</v>
      </c>
      <c r="L225" s="35"/>
      <c r="M225" s="175" t="s">
        <v>1</v>
      </c>
      <c r="N225" s="176" t="s">
        <v>38</v>
      </c>
      <c r="O225" s="73"/>
      <c r="P225" s="177">
        <f>O225*H225</f>
        <v>0</v>
      </c>
      <c r="Q225" s="177">
        <v>0</v>
      </c>
      <c r="R225" s="177">
        <f>Q225*H225</f>
        <v>0</v>
      </c>
      <c r="S225" s="177">
        <v>0</v>
      </c>
      <c r="T225" s="17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79" t="s">
        <v>145</v>
      </c>
      <c r="AT225" s="179" t="s">
        <v>140</v>
      </c>
      <c r="AU225" s="179" t="s">
        <v>83</v>
      </c>
      <c r="AY225" s="15" t="s">
        <v>137</v>
      </c>
      <c r="BE225" s="180">
        <f>IF(N225="základní",J225,0)</f>
        <v>0</v>
      </c>
      <c r="BF225" s="180">
        <f>IF(N225="snížená",J225,0)</f>
        <v>0</v>
      </c>
      <c r="BG225" s="180">
        <f>IF(N225="zákl. přenesená",J225,0)</f>
        <v>0</v>
      </c>
      <c r="BH225" s="180">
        <f>IF(N225="sníž. přenesená",J225,0)</f>
        <v>0</v>
      </c>
      <c r="BI225" s="180">
        <f>IF(N225="nulová",J225,0)</f>
        <v>0</v>
      </c>
      <c r="BJ225" s="15" t="s">
        <v>81</v>
      </c>
      <c r="BK225" s="180">
        <f>ROUND(I225*H225,2)</f>
        <v>0</v>
      </c>
      <c r="BL225" s="15" t="s">
        <v>145</v>
      </c>
      <c r="BM225" s="179" t="s">
        <v>485</v>
      </c>
    </row>
    <row r="226" s="2" customFormat="1" ht="49.05" customHeight="1">
      <c r="A226" s="34"/>
      <c r="B226" s="167"/>
      <c r="C226" s="168" t="s">
        <v>486</v>
      </c>
      <c r="D226" s="168" t="s">
        <v>140</v>
      </c>
      <c r="E226" s="169" t="s">
        <v>174</v>
      </c>
      <c r="F226" s="170" t="s">
        <v>175</v>
      </c>
      <c r="G226" s="171" t="s">
        <v>176</v>
      </c>
      <c r="H226" s="172">
        <v>436</v>
      </c>
      <c r="I226" s="173"/>
      <c r="J226" s="174">
        <f>ROUND(I226*H226,2)</f>
        <v>0</v>
      </c>
      <c r="K226" s="170" t="s">
        <v>144</v>
      </c>
      <c r="L226" s="35"/>
      <c r="M226" s="175" t="s">
        <v>1</v>
      </c>
      <c r="N226" s="176" t="s">
        <v>38</v>
      </c>
      <c r="O226" s="73"/>
      <c r="P226" s="177">
        <f>O226*H226</f>
        <v>0</v>
      </c>
      <c r="Q226" s="177">
        <v>0</v>
      </c>
      <c r="R226" s="177">
        <f>Q226*H226</f>
        <v>0</v>
      </c>
      <c r="S226" s="177">
        <v>0</v>
      </c>
      <c r="T226" s="17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79" t="s">
        <v>145</v>
      </c>
      <c r="AT226" s="179" t="s">
        <v>140</v>
      </c>
      <c r="AU226" s="179" t="s">
        <v>83</v>
      </c>
      <c r="AY226" s="15" t="s">
        <v>137</v>
      </c>
      <c r="BE226" s="180">
        <f>IF(N226="základní",J226,0)</f>
        <v>0</v>
      </c>
      <c r="BF226" s="180">
        <f>IF(N226="snížená",J226,0)</f>
        <v>0</v>
      </c>
      <c r="BG226" s="180">
        <f>IF(N226="zákl. přenesená",J226,0)</f>
        <v>0</v>
      </c>
      <c r="BH226" s="180">
        <f>IF(N226="sníž. přenesená",J226,0)</f>
        <v>0</v>
      </c>
      <c r="BI226" s="180">
        <f>IF(N226="nulová",J226,0)</f>
        <v>0</v>
      </c>
      <c r="BJ226" s="15" t="s">
        <v>81</v>
      </c>
      <c r="BK226" s="180">
        <f>ROUND(I226*H226,2)</f>
        <v>0</v>
      </c>
      <c r="BL226" s="15" t="s">
        <v>145</v>
      </c>
      <c r="BM226" s="179" t="s">
        <v>489</v>
      </c>
    </row>
    <row r="227" s="12" customFormat="1" ht="22.8" customHeight="1">
      <c r="A227" s="12"/>
      <c r="B227" s="154"/>
      <c r="C227" s="12"/>
      <c r="D227" s="155" t="s">
        <v>72</v>
      </c>
      <c r="E227" s="165" t="s">
        <v>476</v>
      </c>
      <c r="F227" s="165" t="s">
        <v>477</v>
      </c>
      <c r="G227" s="12"/>
      <c r="H227" s="12"/>
      <c r="I227" s="157"/>
      <c r="J227" s="166">
        <f>BK227</f>
        <v>0</v>
      </c>
      <c r="K227" s="12"/>
      <c r="L227" s="154"/>
      <c r="M227" s="159"/>
      <c r="N227" s="160"/>
      <c r="O227" s="160"/>
      <c r="P227" s="161">
        <f>SUM(P228:P251)</f>
        <v>0</v>
      </c>
      <c r="Q227" s="160"/>
      <c r="R227" s="161">
        <f>SUM(R228:R251)</f>
        <v>0</v>
      </c>
      <c r="S227" s="160"/>
      <c r="T227" s="162">
        <f>SUM(T228:T251)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55" t="s">
        <v>81</v>
      </c>
      <c r="AT227" s="163" t="s">
        <v>72</v>
      </c>
      <c r="AU227" s="163" t="s">
        <v>81</v>
      </c>
      <c r="AY227" s="155" t="s">
        <v>137</v>
      </c>
      <c r="BK227" s="164">
        <f>SUM(BK228:BK251)</f>
        <v>0</v>
      </c>
    </row>
    <row r="228" s="2" customFormat="1" ht="55.5" customHeight="1">
      <c r="A228" s="34"/>
      <c r="B228" s="167"/>
      <c r="C228" s="168" t="s">
        <v>319</v>
      </c>
      <c r="D228" s="168" t="s">
        <v>140</v>
      </c>
      <c r="E228" s="169" t="s">
        <v>479</v>
      </c>
      <c r="F228" s="170" t="s">
        <v>480</v>
      </c>
      <c r="G228" s="171" t="s">
        <v>153</v>
      </c>
      <c r="H228" s="172">
        <v>34</v>
      </c>
      <c r="I228" s="173"/>
      <c r="J228" s="174">
        <f>ROUND(I228*H228,2)</f>
        <v>0</v>
      </c>
      <c r="K228" s="170" t="s">
        <v>481</v>
      </c>
      <c r="L228" s="35"/>
      <c r="M228" s="175" t="s">
        <v>1</v>
      </c>
      <c r="N228" s="176" t="s">
        <v>38</v>
      </c>
      <c r="O228" s="73"/>
      <c r="P228" s="177">
        <f>O228*H228</f>
        <v>0</v>
      </c>
      <c r="Q228" s="177">
        <v>0</v>
      </c>
      <c r="R228" s="177">
        <f>Q228*H228</f>
        <v>0</v>
      </c>
      <c r="S228" s="177">
        <v>0</v>
      </c>
      <c r="T228" s="17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79" t="s">
        <v>145</v>
      </c>
      <c r="AT228" s="179" t="s">
        <v>140</v>
      </c>
      <c r="AU228" s="179" t="s">
        <v>83</v>
      </c>
      <c r="AY228" s="15" t="s">
        <v>137</v>
      </c>
      <c r="BE228" s="180">
        <f>IF(N228="základní",J228,0)</f>
        <v>0</v>
      </c>
      <c r="BF228" s="180">
        <f>IF(N228="snížená",J228,0)</f>
        <v>0</v>
      </c>
      <c r="BG228" s="180">
        <f>IF(N228="zákl. přenesená",J228,0)</f>
        <v>0</v>
      </c>
      <c r="BH228" s="180">
        <f>IF(N228="sníž. přenesená",J228,0)</f>
        <v>0</v>
      </c>
      <c r="BI228" s="180">
        <f>IF(N228="nulová",J228,0)</f>
        <v>0</v>
      </c>
      <c r="BJ228" s="15" t="s">
        <v>81</v>
      </c>
      <c r="BK228" s="180">
        <f>ROUND(I228*H228,2)</f>
        <v>0</v>
      </c>
      <c r="BL228" s="15" t="s">
        <v>145</v>
      </c>
      <c r="BM228" s="179" t="s">
        <v>768</v>
      </c>
    </row>
    <row r="229" s="2" customFormat="1" ht="37.8" customHeight="1">
      <c r="A229" s="34"/>
      <c r="B229" s="167"/>
      <c r="C229" s="168" t="s">
        <v>493</v>
      </c>
      <c r="D229" s="168" t="s">
        <v>140</v>
      </c>
      <c r="E229" s="169" t="s">
        <v>483</v>
      </c>
      <c r="F229" s="170" t="s">
        <v>484</v>
      </c>
      <c r="G229" s="171" t="s">
        <v>143</v>
      </c>
      <c r="H229" s="172">
        <v>2</v>
      </c>
      <c r="I229" s="173"/>
      <c r="J229" s="174">
        <f>ROUND(I229*H229,2)</f>
        <v>0</v>
      </c>
      <c r="K229" s="170" t="s">
        <v>144</v>
      </c>
      <c r="L229" s="35"/>
      <c r="M229" s="175" t="s">
        <v>1</v>
      </c>
      <c r="N229" s="176" t="s">
        <v>38</v>
      </c>
      <c r="O229" s="73"/>
      <c r="P229" s="177">
        <f>O229*H229</f>
        <v>0</v>
      </c>
      <c r="Q229" s="177">
        <v>0</v>
      </c>
      <c r="R229" s="177">
        <f>Q229*H229</f>
        <v>0</v>
      </c>
      <c r="S229" s="177">
        <v>0</v>
      </c>
      <c r="T229" s="17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79" t="s">
        <v>145</v>
      </c>
      <c r="AT229" s="179" t="s">
        <v>140</v>
      </c>
      <c r="AU229" s="179" t="s">
        <v>83</v>
      </c>
      <c r="AY229" s="15" t="s">
        <v>137</v>
      </c>
      <c r="BE229" s="180">
        <f>IF(N229="základní",J229,0)</f>
        <v>0</v>
      </c>
      <c r="BF229" s="180">
        <f>IF(N229="snížená",J229,0)</f>
        <v>0</v>
      </c>
      <c r="BG229" s="180">
        <f>IF(N229="zákl. přenesená",J229,0)</f>
        <v>0</v>
      </c>
      <c r="BH229" s="180">
        <f>IF(N229="sníž. přenesená",J229,0)</f>
        <v>0</v>
      </c>
      <c r="BI229" s="180">
        <f>IF(N229="nulová",J229,0)</f>
        <v>0</v>
      </c>
      <c r="BJ229" s="15" t="s">
        <v>81</v>
      </c>
      <c r="BK229" s="180">
        <f>ROUND(I229*H229,2)</f>
        <v>0</v>
      </c>
      <c r="BL229" s="15" t="s">
        <v>145</v>
      </c>
      <c r="BM229" s="179" t="s">
        <v>496</v>
      </c>
    </row>
    <row r="230" s="2" customFormat="1" ht="37.8" customHeight="1">
      <c r="A230" s="34"/>
      <c r="B230" s="167"/>
      <c r="C230" s="168" t="s">
        <v>323</v>
      </c>
      <c r="D230" s="168" t="s">
        <v>140</v>
      </c>
      <c r="E230" s="169" t="s">
        <v>487</v>
      </c>
      <c r="F230" s="170" t="s">
        <v>488</v>
      </c>
      <c r="G230" s="171" t="s">
        <v>143</v>
      </c>
      <c r="H230" s="172">
        <v>6</v>
      </c>
      <c r="I230" s="173"/>
      <c r="J230" s="174">
        <f>ROUND(I230*H230,2)</f>
        <v>0</v>
      </c>
      <c r="K230" s="170" t="s">
        <v>144</v>
      </c>
      <c r="L230" s="35"/>
      <c r="M230" s="175" t="s">
        <v>1</v>
      </c>
      <c r="N230" s="176" t="s">
        <v>38</v>
      </c>
      <c r="O230" s="73"/>
      <c r="P230" s="177">
        <f>O230*H230</f>
        <v>0</v>
      </c>
      <c r="Q230" s="177">
        <v>0</v>
      </c>
      <c r="R230" s="177">
        <f>Q230*H230</f>
        <v>0</v>
      </c>
      <c r="S230" s="177">
        <v>0</v>
      </c>
      <c r="T230" s="17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79" t="s">
        <v>145</v>
      </c>
      <c r="AT230" s="179" t="s">
        <v>140</v>
      </c>
      <c r="AU230" s="179" t="s">
        <v>83</v>
      </c>
      <c r="AY230" s="15" t="s">
        <v>137</v>
      </c>
      <c r="BE230" s="180">
        <f>IF(N230="základní",J230,0)</f>
        <v>0</v>
      </c>
      <c r="BF230" s="180">
        <f>IF(N230="snížená",J230,0)</f>
        <v>0</v>
      </c>
      <c r="BG230" s="180">
        <f>IF(N230="zákl. přenesená",J230,0)</f>
        <v>0</v>
      </c>
      <c r="BH230" s="180">
        <f>IF(N230="sníž. přenesená",J230,0)</f>
        <v>0</v>
      </c>
      <c r="BI230" s="180">
        <f>IF(N230="nulová",J230,0)</f>
        <v>0</v>
      </c>
      <c r="BJ230" s="15" t="s">
        <v>81</v>
      </c>
      <c r="BK230" s="180">
        <f>ROUND(I230*H230,2)</f>
        <v>0</v>
      </c>
      <c r="BL230" s="15" t="s">
        <v>145</v>
      </c>
      <c r="BM230" s="179" t="s">
        <v>499</v>
      </c>
    </row>
    <row r="231" s="2" customFormat="1" ht="37.8" customHeight="1">
      <c r="A231" s="34"/>
      <c r="B231" s="167"/>
      <c r="C231" s="168" t="s">
        <v>500</v>
      </c>
      <c r="D231" s="168" t="s">
        <v>140</v>
      </c>
      <c r="E231" s="169" t="s">
        <v>490</v>
      </c>
      <c r="F231" s="170" t="s">
        <v>491</v>
      </c>
      <c r="G231" s="171" t="s">
        <v>143</v>
      </c>
      <c r="H231" s="172">
        <v>11</v>
      </c>
      <c r="I231" s="173"/>
      <c r="J231" s="174">
        <f>ROUND(I231*H231,2)</f>
        <v>0</v>
      </c>
      <c r="K231" s="170" t="s">
        <v>144</v>
      </c>
      <c r="L231" s="35"/>
      <c r="M231" s="175" t="s">
        <v>1</v>
      </c>
      <c r="N231" s="176" t="s">
        <v>38</v>
      </c>
      <c r="O231" s="73"/>
      <c r="P231" s="177">
        <f>O231*H231</f>
        <v>0</v>
      </c>
      <c r="Q231" s="177">
        <v>0</v>
      </c>
      <c r="R231" s="177">
        <f>Q231*H231</f>
        <v>0</v>
      </c>
      <c r="S231" s="177">
        <v>0</v>
      </c>
      <c r="T231" s="17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79" t="s">
        <v>145</v>
      </c>
      <c r="AT231" s="179" t="s">
        <v>140</v>
      </c>
      <c r="AU231" s="179" t="s">
        <v>83</v>
      </c>
      <c r="AY231" s="15" t="s">
        <v>137</v>
      </c>
      <c r="BE231" s="180">
        <f>IF(N231="základní",J231,0)</f>
        <v>0</v>
      </c>
      <c r="BF231" s="180">
        <f>IF(N231="snížená",J231,0)</f>
        <v>0</v>
      </c>
      <c r="BG231" s="180">
        <f>IF(N231="zákl. přenesená",J231,0)</f>
        <v>0</v>
      </c>
      <c r="BH231" s="180">
        <f>IF(N231="sníž. přenesená",J231,0)</f>
        <v>0</v>
      </c>
      <c r="BI231" s="180">
        <f>IF(N231="nulová",J231,0)</f>
        <v>0</v>
      </c>
      <c r="BJ231" s="15" t="s">
        <v>81</v>
      </c>
      <c r="BK231" s="180">
        <f>ROUND(I231*H231,2)</f>
        <v>0</v>
      </c>
      <c r="BL231" s="15" t="s">
        <v>145</v>
      </c>
      <c r="BM231" s="179" t="s">
        <v>503</v>
      </c>
    </row>
    <row r="232" s="2" customFormat="1" ht="49.05" customHeight="1">
      <c r="A232" s="34"/>
      <c r="B232" s="167"/>
      <c r="C232" s="168" t="s">
        <v>326</v>
      </c>
      <c r="D232" s="168" t="s">
        <v>140</v>
      </c>
      <c r="E232" s="169" t="s">
        <v>769</v>
      </c>
      <c r="F232" s="170" t="s">
        <v>770</v>
      </c>
      <c r="G232" s="171" t="s">
        <v>143</v>
      </c>
      <c r="H232" s="172">
        <v>1</v>
      </c>
      <c r="I232" s="173"/>
      <c r="J232" s="174">
        <f>ROUND(I232*H232,2)</f>
        <v>0</v>
      </c>
      <c r="K232" s="170" t="s">
        <v>144</v>
      </c>
      <c r="L232" s="35"/>
      <c r="M232" s="175" t="s">
        <v>1</v>
      </c>
      <c r="N232" s="176" t="s">
        <v>38</v>
      </c>
      <c r="O232" s="73"/>
      <c r="P232" s="177">
        <f>O232*H232</f>
        <v>0</v>
      </c>
      <c r="Q232" s="177">
        <v>0</v>
      </c>
      <c r="R232" s="177">
        <f>Q232*H232</f>
        <v>0</v>
      </c>
      <c r="S232" s="177">
        <v>0</v>
      </c>
      <c r="T232" s="17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79" t="s">
        <v>145</v>
      </c>
      <c r="AT232" s="179" t="s">
        <v>140</v>
      </c>
      <c r="AU232" s="179" t="s">
        <v>83</v>
      </c>
      <c r="AY232" s="15" t="s">
        <v>137</v>
      </c>
      <c r="BE232" s="180">
        <f>IF(N232="základní",J232,0)</f>
        <v>0</v>
      </c>
      <c r="BF232" s="180">
        <f>IF(N232="snížená",J232,0)</f>
        <v>0</v>
      </c>
      <c r="BG232" s="180">
        <f>IF(N232="zákl. přenesená",J232,0)</f>
        <v>0</v>
      </c>
      <c r="BH232" s="180">
        <f>IF(N232="sníž. přenesená",J232,0)</f>
        <v>0</v>
      </c>
      <c r="BI232" s="180">
        <f>IF(N232="nulová",J232,0)</f>
        <v>0</v>
      </c>
      <c r="BJ232" s="15" t="s">
        <v>81</v>
      </c>
      <c r="BK232" s="180">
        <f>ROUND(I232*H232,2)</f>
        <v>0</v>
      </c>
      <c r="BL232" s="15" t="s">
        <v>145</v>
      </c>
      <c r="BM232" s="179" t="s">
        <v>506</v>
      </c>
    </row>
    <row r="233" s="2" customFormat="1" ht="44.25" customHeight="1">
      <c r="A233" s="34"/>
      <c r="B233" s="167"/>
      <c r="C233" s="168" t="s">
        <v>507</v>
      </c>
      <c r="D233" s="168" t="s">
        <v>140</v>
      </c>
      <c r="E233" s="169" t="s">
        <v>494</v>
      </c>
      <c r="F233" s="170" t="s">
        <v>495</v>
      </c>
      <c r="G233" s="171" t="s">
        <v>143</v>
      </c>
      <c r="H233" s="172">
        <v>11</v>
      </c>
      <c r="I233" s="173"/>
      <c r="J233" s="174">
        <f>ROUND(I233*H233,2)</f>
        <v>0</v>
      </c>
      <c r="K233" s="170" t="s">
        <v>144</v>
      </c>
      <c r="L233" s="35"/>
      <c r="M233" s="175" t="s">
        <v>1</v>
      </c>
      <c r="N233" s="176" t="s">
        <v>38</v>
      </c>
      <c r="O233" s="73"/>
      <c r="P233" s="177">
        <f>O233*H233</f>
        <v>0</v>
      </c>
      <c r="Q233" s="177">
        <v>0</v>
      </c>
      <c r="R233" s="177">
        <f>Q233*H233</f>
        <v>0</v>
      </c>
      <c r="S233" s="177">
        <v>0</v>
      </c>
      <c r="T233" s="17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79" t="s">
        <v>145</v>
      </c>
      <c r="AT233" s="179" t="s">
        <v>140</v>
      </c>
      <c r="AU233" s="179" t="s">
        <v>83</v>
      </c>
      <c r="AY233" s="15" t="s">
        <v>137</v>
      </c>
      <c r="BE233" s="180">
        <f>IF(N233="základní",J233,0)</f>
        <v>0</v>
      </c>
      <c r="BF233" s="180">
        <f>IF(N233="snížená",J233,0)</f>
        <v>0</v>
      </c>
      <c r="BG233" s="180">
        <f>IF(N233="zákl. přenesená",J233,0)</f>
        <v>0</v>
      </c>
      <c r="BH233" s="180">
        <f>IF(N233="sníž. přenesená",J233,0)</f>
        <v>0</v>
      </c>
      <c r="BI233" s="180">
        <f>IF(N233="nulová",J233,0)</f>
        <v>0</v>
      </c>
      <c r="BJ233" s="15" t="s">
        <v>81</v>
      </c>
      <c r="BK233" s="180">
        <f>ROUND(I233*H233,2)</f>
        <v>0</v>
      </c>
      <c r="BL233" s="15" t="s">
        <v>145</v>
      </c>
      <c r="BM233" s="179" t="s">
        <v>510</v>
      </c>
    </row>
    <row r="234" s="2" customFormat="1" ht="37.8" customHeight="1">
      <c r="A234" s="34"/>
      <c r="B234" s="167"/>
      <c r="C234" s="168" t="s">
        <v>330</v>
      </c>
      <c r="D234" s="168" t="s">
        <v>140</v>
      </c>
      <c r="E234" s="169" t="s">
        <v>497</v>
      </c>
      <c r="F234" s="170" t="s">
        <v>498</v>
      </c>
      <c r="G234" s="171" t="s">
        <v>143</v>
      </c>
      <c r="H234" s="172">
        <v>8</v>
      </c>
      <c r="I234" s="173"/>
      <c r="J234" s="174">
        <f>ROUND(I234*H234,2)</f>
        <v>0</v>
      </c>
      <c r="K234" s="170" t="s">
        <v>144</v>
      </c>
      <c r="L234" s="35"/>
      <c r="M234" s="175" t="s">
        <v>1</v>
      </c>
      <c r="N234" s="176" t="s">
        <v>38</v>
      </c>
      <c r="O234" s="73"/>
      <c r="P234" s="177">
        <f>O234*H234</f>
        <v>0</v>
      </c>
      <c r="Q234" s="177">
        <v>0</v>
      </c>
      <c r="R234" s="177">
        <f>Q234*H234</f>
        <v>0</v>
      </c>
      <c r="S234" s="177">
        <v>0</v>
      </c>
      <c r="T234" s="17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79" t="s">
        <v>145</v>
      </c>
      <c r="AT234" s="179" t="s">
        <v>140</v>
      </c>
      <c r="AU234" s="179" t="s">
        <v>83</v>
      </c>
      <c r="AY234" s="15" t="s">
        <v>137</v>
      </c>
      <c r="BE234" s="180">
        <f>IF(N234="základní",J234,0)</f>
        <v>0</v>
      </c>
      <c r="BF234" s="180">
        <f>IF(N234="snížená",J234,0)</f>
        <v>0</v>
      </c>
      <c r="BG234" s="180">
        <f>IF(N234="zákl. přenesená",J234,0)</f>
        <v>0</v>
      </c>
      <c r="BH234" s="180">
        <f>IF(N234="sníž. přenesená",J234,0)</f>
        <v>0</v>
      </c>
      <c r="BI234" s="180">
        <f>IF(N234="nulová",J234,0)</f>
        <v>0</v>
      </c>
      <c r="BJ234" s="15" t="s">
        <v>81</v>
      </c>
      <c r="BK234" s="180">
        <f>ROUND(I234*H234,2)</f>
        <v>0</v>
      </c>
      <c r="BL234" s="15" t="s">
        <v>145</v>
      </c>
      <c r="BM234" s="179" t="s">
        <v>513</v>
      </c>
    </row>
    <row r="235" s="2" customFormat="1" ht="49.05" customHeight="1">
      <c r="A235" s="34"/>
      <c r="B235" s="167"/>
      <c r="C235" s="168" t="s">
        <v>514</v>
      </c>
      <c r="D235" s="168" t="s">
        <v>140</v>
      </c>
      <c r="E235" s="169" t="s">
        <v>504</v>
      </c>
      <c r="F235" s="170" t="s">
        <v>505</v>
      </c>
      <c r="G235" s="171" t="s">
        <v>143</v>
      </c>
      <c r="H235" s="172">
        <v>6</v>
      </c>
      <c r="I235" s="173"/>
      <c r="J235" s="174">
        <f>ROUND(I235*H235,2)</f>
        <v>0</v>
      </c>
      <c r="K235" s="170" t="s">
        <v>144</v>
      </c>
      <c r="L235" s="35"/>
      <c r="M235" s="175" t="s">
        <v>1</v>
      </c>
      <c r="N235" s="176" t="s">
        <v>38</v>
      </c>
      <c r="O235" s="73"/>
      <c r="P235" s="177">
        <f>O235*H235</f>
        <v>0</v>
      </c>
      <c r="Q235" s="177">
        <v>0</v>
      </c>
      <c r="R235" s="177">
        <f>Q235*H235</f>
        <v>0</v>
      </c>
      <c r="S235" s="177">
        <v>0</v>
      </c>
      <c r="T235" s="17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79" t="s">
        <v>145</v>
      </c>
      <c r="AT235" s="179" t="s">
        <v>140</v>
      </c>
      <c r="AU235" s="179" t="s">
        <v>83</v>
      </c>
      <c r="AY235" s="15" t="s">
        <v>137</v>
      </c>
      <c r="BE235" s="180">
        <f>IF(N235="základní",J235,0)</f>
        <v>0</v>
      </c>
      <c r="BF235" s="180">
        <f>IF(N235="snížená",J235,0)</f>
        <v>0</v>
      </c>
      <c r="BG235" s="180">
        <f>IF(N235="zákl. přenesená",J235,0)</f>
        <v>0</v>
      </c>
      <c r="BH235" s="180">
        <f>IF(N235="sníž. přenesená",J235,0)</f>
        <v>0</v>
      </c>
      <c r="BI235" s="180">
        <f>IF(N235="nulová",J235,0)</f>
        <v>0</v>
      </c>
      <c r="BJ235" s="15" t="s">
        <v>81</v>
      </c>
      <c r="BK235" s="180">
        <f>ROUND(I235*H235,2)</f>
        <v>0</v>
      </c>
      <c r="BL235" s="15" t="s">
        <v>145</v>
      </c>
      <c r="BM235" s="179" t="s">
        <v>517</v>
      </c>
    </row>
    <row r="236" s="2" customFormat="1" ht="37.8" customHeight="1">
      <c r="A236" s="34"/>
      <c r="B236" s="167"/>
      <c r="C236" s="168" t="s">
        <v>333</v>
      </c>
      <c r="D236" s="168" t="s">
        <v>140</v>
      </c>
      <c r="E236" s="169" t="s">
        <v>508</v>
      </c>
      <c r="F236" s="170" t="s">
        <v>509</v>
      </c>
      <c r="G236" s="171" t="s">
        <v>143</v>
      </c>
      <c r="H236" s="172">
        <v>106</v>
      </c>
      <c r="I236" s="173"/>
      <c r="J236" s="174">
        <f>ROUND(I236*H236,2)</f>
        <v>0</v>
      </c>
      <c r="K236" s="170" t="s">
        <v>144</v>
      </c>
      <c r="L236" s="35"/>
      <c r="M236" s="175" t="s">
        <v>1</v>
      </c>
      <c r="N236" s="176" t="s">
        <v>38</v>
      </c>
      <c r="O236" s="73"/>
      <c r="P236" s="177">
        <f>O236*H236</f>
        <v>0</v>
      </c>
      <c r="Q236" s="177">
        <v>0</v>
      </c>
      <c r="R236" s="177">
        <f>Q236*H236</f>
        <v>0</v>
      </c>
      <c r="S236" s="177">
        <v>0</v>
      </c>
      <c r="T236" s="17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79" t="s">
        <v>145</v>
      </c>
      <c r="AT236" s="179" t="s">
        <v>140</v>
      </c>
      <c r="AU236" s="179" t="s">
        <v>83</v>
      </c>
      <c r="AY236" s="15" t="s">
        <v>137</v>
      </c>
      <c r="BE236" s="180">
        <f>IF(N236="základní",J236,0)</f>
        <v>0</v>
      </c>
      <c r="BF236" s="180">
        <f>IF(N236="snížená",J236,0)</f>
        <v>0</v>
      </c>
      <c r="BG236" s="180">
        <f>IF(N236="zákl. přenesená",J236,0)</f>
        <v>0</v>
      </c>
      <c r="BH236" s="180">
        <f>IF(N236="sníž. přenesená",J236,0)</f>
        <v>0</v>
      </c>
      <c r="BI236" s="180">
        <f>IF(N236="nulová",J236,0)</f>
        <v>0</v>
      </c>
      <c r="BJ236" s="15" t="s">
        <v>81</v>
      </c>
      <c r="BK236" s="180">
        <f>ROUND(I236*H236,2)</f>
        <v>0</v>
      </c>
      <c r="BL236" s="15" t="s">
        <v>145</v>
      </c>
      <c r="BM236" s="179" t="s">
        <v>520</v>
      </c>
    </row>
    <row r="237" s="2" customFormat="1" ht="44.25" customHeight="1">
      <c r="A237" s="34"/>
      <c r="B237" s="167"/>
      <c r="C237" s="168" t="s">
        <v>521</v>
      </c>
      <c r="D237" s="168" t="s">
        <v>140</v>
      </c>
      <c r="E237" s="169" t="s">
        <v>511</v>
      </c>
      <c r="F237" s="170" t="s">
        <v>512</v>
      </c>
      <c r="G237" s="171" t="s">
        <v>143</v>
      </c>
      <c r="H237" s="172">
        <v>4</v>
      </c>
      <c r="I237" s="173"/>
      <c r="J237" s="174">
        <f>ROUND(I237*H237,2)</f>
        <v>0</v>
      </c>
      <c r="K237" s="170" t="s">
        <v>144</v>
      </c>
      <c r="L237" s="35"/>
      <c r="M237" s="175" t="s">
        <v>1</v>
      </c>
      <c r="N237" s="176" t="s">
        <v>38</v>
      </c>
      <c r="O237" s="73"/>
      <c r="P237" s="177">
        <f>O237*H237</f>
        <v>0</v>
      </c>
      <c r="Q237" s="177">
        <v>0</v>
      </c>
      <c r="R237" s="177">
        <f>Q237*H237</f>
        <v>0</v>
      </c>
      <c r="S237" s="177">
        <v>0</v>
      </c>
      <c r="T237" s="17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79" t="s">
        <v>145</v>
      </c>
      <c r="AT237" s="179" t="s">
        <v>140</v>
      </c>
      <c r="AU237" s="179" t="s">
        <v>83</v>
      </c>
      <c r="AY237" s="15" t="s">
        <v>137</v>
      </c>
      <c r="BE237" s="180">
        <f>IF(N237="základní",J237,0)</f>
        <v>0</v>
      </c>
      <c r="BF237" s="180">
        <f>IF(N237="snížená",J237,0)</f>
        <v>0</v>
      </c>
      <c r="BG237" s="180">
        <f>IF(N237="zákl. přenesená",J237,0)</f>
        <v>0</v>
      </c>
      <c r="BH237" s="180">
        <f>IF(N237="sníž. přenesená",J237,0)</f>
        <v>0</v>
      </c>
      <c r="BI237" s="180">
        <f>IF(N237="nulová",J237,0)</f>
        <v>0</v>
      </c>
      <c r="BJ237" s="15" t="s">
        <v>81</v>
      </c>
      <c r="BK237" s="180">
        <f>ROUND(I237*H237,2)</f>
        <v>0</v>
      </c>
      <c r="BL237" s="15" t="s">
        <v>145</v>
      </c>
      <c r="BM237" s="179" t="s">
        <v>524</v>
      </c>
    </row>
    <row r="238" s="2" customFormat="1" ht="37.8" customHeight="1">
      <c r="A238" s="34"/>
      <c r="B238" s="167"/>
      <c r="C238" s="168" t="s">
        <v>337</v>
      </c>
      <c r="D238" s="168" t="s">
        <v>140</v>
      </c>
      <c r="E238" s="169" t="s">
        <v>515</v>
      </c>
      <c r="F238" s="170" t="s">
        <v>516</v>
      </c>
      <c r="G238" s="171" t="s">
        <v>143</v>
      </c>
      <c r="H238" s="172">
        <v>2</v>
      </c>
      <c r="I238" s="173"/>
      <c r="J238" s="174">
        <f>ROUND(I238*H238,2)</f>
        <v>0</v>
      </c>
      <c r="K238" s="170" t="s">
        <v>144</v>
      </c>
      <c r="L238" s="35"/>
      <c r="M238" s="175" t="s">
        <v>1</v>
      </c>
      <c r="N238" s="176" t="s">
        <v>38</v>
      </c>
      <c r="O238" s="73"/>
      <c r="P238" s="177">
        <f>O238*H238</f>
        <v>0</v>
      </c>
      <c r="Q238" s="177">
        <v>0</v>
      </c>
      <c r="R238" s="177">
        <f>Q238*H238</f>
        <v>0</v>
      </c>
      <c r="S238" s="177">
        <v>0</v>
      </c>
      <c r="T238" s="17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79" t="s">
        <v>145</v>
      </c>
      <c r="AT238" s="179" t="s">
        <v>140</v>
      </c>
      <c r="AU238" s="179" t="s">
        <v>83</v>
      </c>
      <c r="AY238" s="15" t="s">
        <v>137</v>
      </c>
      <c r="BE238" s="180">
        <f>IF(N238="základní",J238,0)</f>
        <v>0</v>
      </c>
      <c r="BF238" s="180">
        <f>IF(N238="snížená",J238,0)</f>
        <v>0</v>
      </c>
      <c r="BG238" s="180">
        <f>IF(N238="zákl. přenesená",J238,0)</f>
        <v>0</v>
      </c>
      <c r="BH238" s="180">
        <f>IF(N238="sníž. přenesená",J238,0)</f>
        <v>0</v>
      </c>
      <c r="BI238" s="180">
        <f>IF(N238="nulová",J238,0)</f>
        <v>0</v>
      </c>
      <c r="BJ238" s="15" t="s">
        <v>81</v>
      </c>
      <c r="BK238" s="180">
        <f>ROUND(I238*H238,2)</f>
        <v>0</v>
      </c>
      <c r="BL238" s="15" t="s">
        <v>145</v>
      </c>
      <c r="BM238" s="179" t="s">
        <v>527</v>
      </c>
    </row>
    <row r="239" s="2" customFormat="1" ht="37.8" customHeight="1">
      <c r="A239" s="34"/>
      <c r="B239" s="167"/>
      <c r="C239" s="168" t="s">
        <v>528</v>
      </c>
      <c r="D239" s="168" t="s">
        <v>140</v>
      </c>
      <c r="E239" s="169" t="s">
        <v>518</v>
      </c>
      <c r="F239" s="170" t="s">
        <v>519</v>
      </c>
      <c r="G239" s="171" t="s">
        <v>143</v>
      </c>
      <c r="H239" s="172">
        <v>24</v>
      </c>
      <c r="I239" s="173"/>
      <c r="J239" s="174">
        <f>ROUND(I239*H239,2)</f>
        <v>0</v>
      </c>
      <c r="K239" s="170" t="s">
        <v>144</v>
      </c>
      <c r="L239" s="35"/>
      <c r="M239" s="175" t="s">
        <v>1</v>
      </c>
      <c r="N239" s="176" t="s">
        <v>38</v>
      </c>
      <c r="O239" s="73"/>
      <c r="P239" s="177">
        <f>O239*H239</f>
        <v>0</v>
      </c>
      <c r="Q239" s="177">
        <v>0</v>
      </c>
      <c r="R239" s="177">
        <f>Q239*H239</f>
        <v>0</v>
      </c>
      <c r="S239" s="177">
        <v>0</v>
      </c>
      <c r="T239" s="17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79" t="s">
        <v>145</v>
      </c>
      <c r="AT239" s="179" t="s">
        <v>140</v>
      </c>
      <c r="AU239" s="179" t="s">
        <v>83</v>
      </c>
      <c r="AY239" s="15" t="s">
        <v>137</v>
      </c>
      <c r="BE239" s="180">
        <f>IF(N239="základní",J239,0)</f>
        <v>0</v>
      </c>
      <c r="BF239" s="180">
        <f>IF(N239="snížená",J239,0)</f>
        <v>0</v>
      </c>
      <c r="BG239" s="180">
        <f>IF(N239="zákl. přenesená",J239,0)</f>
        <v>0</v>
      </c>
      <c r="BH239" s="180">
        <f>IF(N239="sníž. přenesená",J239,0)</f>
        <v>0</v>
      </c>
      <c r="BI239" s="180">
        <f>IF(N239="nulová",J239,0)</f>
        <v>0</v>
      </c>
      <c r="BJ239" s="15" t="s">
        <v>81</v>
      </c>
      <c r="BK239" s="180">
        <f>ROUND(I239*H239,2)</f>
        <v>0</v>
      </c>
      <c r="BL239" s="15" t="s">
        <v>145</v>
      </c>
      <c r="BM239" s="179" t="s">
        <v>531</v>
      </c>
    </row>
    <row r="240" s="2" customFormat="1" ht="44.25" customHeight="1">
      <c r="A240" s="34"/>
      <c r="B240" s="167"/>
      <c r="C240" s="168" t="s">
        <v>340</v>
      </c>
      <c r="D240" s="168" t="s">
        <v>140</v>
      </c>
      <c r="E240" s="169" t="s">
        <v>522</v>
      </c>
      <c r="F240" s="170" t="s">
        <v>523</v>
      </c>
      <c r="G240" s="171" t="s">
        <v>214</v>
      </c>
      <c r="H240" s="172">
        <v>710</v>
      </c>
      <c r="I240" s="173"/>
      <c r="J240" s="174">
        <f>ROUND(I240*H240,2)</f>
        <v>0</v>
      </c>
      <c r="K240" s="170" t="s">
        <v>144</v>
      </c>
      <c r="L240" s="35"/>
      <c r="M240" s="175" t="s">
        <v>1</v>
      </c>
      <c r="N240" s="176" t="s">
        <v>38</v>
      </c>
      <c r="O240" s="73"/>
      <c r="P240" s="177">
        <f>O240*H240</f>
        <v>0</v>
      </c>
      <c r="Q240" s="177">
        <v>0</v>
      </c>
      <c r="R240" s="177">
        <f>Q240*H240</f>
        <v>0</v>
      </c>
      <c r="S240" s="177">
        <v>0</v>
      </c>
      <c r="T240" s="17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79" t="s">
        <v>145</v>
      </c>
      <c r="AT240" s="179" t="s">
        <v>140</v>
      </c>
      <c r="AU240" s="179" t="s">
        <v>83</v>
      </c>
      <c r="AY240" s="15" t="s">
        <v>137</v>
      </c>
      <c r="BE240" s="180">
        <f>IF(N240="základní",J240,0)</f>
        <v>0</v>
      </c>
      <c r="BF240" s="180">
        <f>IF(N240="snížená",J240,0)</f>
        <v>0</v>
      </c>
      <c r="BG240" s="180">
        <f>IF(N240="zákl. přenesená",J240,0)</f>
        <v>0</v>
      </c>
      <c r="BH240" s="180">
        <f>IF(N240="sníž. přenesená",J240,0)</f>
        <v>0</v>
      </c>
      <c r="BI240" s="180">
        <f>IF(N240="nulová",J240,0)</f>
        <v>0</v>
      </c>
      <c r="BJ240" s="15" t="s">
        <v>81</v>
      </c>
      <c r="BK240" s="180">
        <f>ROUND(I240*H240,2)</f>
        <v>0</v>
      </c>
      <c r="BL240" s="15" t="s">
        <v>145</v>
      </c>
      <c r="BM240" s="179" t="s">
        <v>534</v>
      </c>
    </row>
    <row r="241" s="2" customFormat="1" ht="44.25" customHeight="1">
      <c r="A241" s="34"/>
      <c r="B241" s="167"/>
      <c r="C241" s="168" t="s">
        <v>535</v>
      </c>
      <c r="D241" s="168" t="s">
        <v>140</v>
      </c>
      <c r="E241" s="169" t="s">
        <v>525</v>
      </c>
      <c r="F241" s="170" t="s">
        <v>526</v>
      </c>
      <c r="G241" s="171" t="s">
        <v>214</v>
      </c>
      <c r="H241" s="172">
        <v>960</v>
      </c>
      <c r="I241" s="173"/>
      <c r="J241" s="174">
        <f>ROUND(I241*H241,2)</f>
        <v>0</v>
      </c>
      <c r="K241" s="170" t="s">
        <v>144</v>
      </c>
      <c r="L241" s="35"/>
      <c r="M241" s="175" t="s">
        <v>1</v>
      </c>
      <c r="N241" s="176" t="s">
        <v>38</v>
      </c>
      <c r="O241" s="73"/>
      <c r="P241" s="177">
        <f>O241*H241</f>
        <v>0</v>
      </c>
      <c r="Q241" s="177">
        <v>0</v>
      </c>
      <c r="R241" s="177">
        <f>Q241*H241</f>
        <v>0</v>
      </c>
      <c r="S241" s="177">
        <v>0</v>
      </c>
      <c r="T241" s="17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79" t="s">
        <v>145</v>
      </c>
      <c r="AT241" s="179" t="s">
        <v>140</v>
      </c>
      <c r="AU241" s="179" t="s">
        <v>83</v>
      </c>
      <c r="AY241" s="15" t="s">
        <v>137</v>
      </c>
      <c r="BE241" s="180">
        <f>IF(N241="základní",J241,0)</f>
        <v>0</v>
      </c>
      <c r="BF241" s="180">
        <f>IF(N241="snížená",J241,0)</f>
        <v>0</v>
      </c>
      <c r="BG241" s="180">
        <f>IF(N241="zákl. přenesená",J241,0)</f>
        <v>0</v>
      </c>
      <c r="BH241" s="180">
        <f>IF(N241="sníž. přenesená",J241,0)</f>
        <v>0</v>
      </c>
      <c r="BI241" s="180">
        <f>IF(N241="nulová",J241,0)</f>
        <v>0</v>
      </c>
      <c r="BJ241" s="15" t="s">
        <v>81</v>
      </c>
      <c r="BK241" s="180">
        <f>ROUND(I241*H241,2)</f>
        <v>0</v>
      </c>
      <c r="BL241" s="15" t="s">
        <v>145</v>
      </c>
      <c r="BM241" s="179" t="s">
        <v>538</v>
      </c>
    </row>
    <row r="242" s="2" customFormat="1" ht="44.25" customHeight="1">
      <c r="A242" s="34"/>
      <c r="B242" s="167"/>
      <c r="C242" s="168" t="s">
        <v>344</v>
      </c>
      <c r="D242" s="168" t="s">
        <v>140</v>
      </c>
      <c r="E242" s="169" t="s">
        <v>771</v>
      </c>
      <c r="F242" s="170" t="s">
        <v>772</v>
      </c>
      <c r="G242" s="171" t="s">
        <v>143</v>
      </c>
      <c r="H242" s="172">
        <v>3</v>
      </c>
      <c r="I242" s="173"/>
      <c r="J242" s="174">
        <f>ROUND(I242*H242,2)</f>
        <v>0</v>
      </c>
      <c r="K242" s="170" t="s">
        <v>144</v>
      </c>
      <c r="L242" s="35"/>
      <c r="M242" s="175" t="s">
        <v>1</v>
      </c>
      <c r="N242" s="176" t="s">
        <v>38</v>
      </c>
      <c r="O242" s="73"/>
      <c r="P242" s="177">
        <f>O242*H242</f>
        <v>0</v>
      </c>
      <c r="Q242" s="177">
        <v>0</v>
      </c>
      <c r="R242" s="177">
        <f>Q242*H242</f>
        <v>0</v>
      </c>
      <c r="S242" s="177">
        <v>0</v>
      </c>
      <c r="T242" s="17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79" t="s">
        <v>145</v>
      </c>
      <c r="AT242" s="179" t="s">
        <v>140</v>
      </c>
      <c r="AU242" s="179" t="s">
        <v>83</v>
      </c>
      <c r="AY242" s="15" t="s">
        <v>137</v>
      </c>
      <c r="BE242" s="180">
        <f>IF(N242="základní",J242,0)</f>
        <v>0</v>
      </c>
      <c r="BF242" s="180">
        <f>IF(N242="snížená",J242,0)</f>
        <v>0</v>
      </c>
      <c r="BG242" s="180">
        <f>IF(N242="zákl. přenesená",J242,0)</f>
        <v>0</v>
      </c>
      <c r="BH242" s="180">
        <f>IF(N242="sníž. přenesená",J242,0)</f>
        <v>0</v>
      </c>
      <c r="BI242" s="180">
        <f>IF(N242="nulová",J242,0)</f>
        <v>0</v>
      </c>
      <c r="BJ242" s="15" t="s">
        <v>81</v>
      </c>
      <c r="BK242" s="180">
        <f>ROUND(I242*H242,2)</f>
        <v>0</v>
      </c>
      <c r="BL242" s="15" t="s">
        <v>145</v>
      </c>
      <c r="BM242" s="179" t="s">
        <v>541</v>
      </c>
    </row>
    <row r="243" s="2" customFormat="1" ht="44.25" customHeight="1">
      <c r="A243" s="34"/>
      <c r="B243" s="167"/>
      <c r="C243" s="168" t="s">
        <v>542</v>
      </c>
      <c r="D243" s="168" t="s">
        <v>140</v>
      </c>
      <c r="E243" s="169" t="s">
        <v>529</v>
      </c>
      <c r="F243" s="170" t="s">
        <v>530</v>
      </c>
      <c r="G243" s="171" t="s">
        <v>143</v>
      </c>
      <c r="H243" s="172">
        <v>3</v>
      </c>
      <c r="I243" s="173"/>
      <c r="J243" s="174">
        <f>ROUND(I243*H243,2)</f>
        <v>0</v>
      </c>
      <c r="K243" s="170" t="s">
        <v>144</v>
      </c>
      <c r="L243" s="35"/>
      <c r="M243" s="175" t="s">
        <v>1</v>
      </c>
      <c r="N243" s="176" t="s">
        <v>38</v>
      </c>
      <c r="O243" s="73"/>
      <c r="P243" s="177">
        <f>O243*H243</f>
        <v>0</v>
      </c>
      <c r="Q243" s="177">
        <v>0</v>
      </c>
      <c r="R243" s="177">
        <f>Q243*H243</f>
        <v>0</v>
      </c>
      <c r="S243" s="177">
        <v>0</v>
      </c>
      <c r="T243" s="17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79" t="s">
        <v>145</v>
      </c>
      <c r="AT243" s="179" t="s">
        <v>140</v>
      </c>
      <c r="AU243" s="179" t="s">
        <v>83</v>
      </c>
      <c r="AY243" s="15" t="s">
        <v>137</v>
      </c>
      <c r="BE243" s="180">
        <f>IF(N243="základní",J243,0)</f>
        <v>0</v>
      </c>
      <c r="BF243" s="180">
        <f>IF(N243="snížená",J243,0)</f>
        <v>0</v>
      </c>
      <c r="BG243" s="180">
        <f>IF(N243="zákl. přenesená",J243,0)</f>
        <v>0</v>
      </c>
      <c r="BH243" s="180">
        <f>IF(N243="sníž. přenesená",J243,0)</f>
        <v>0</v>
      </c>
      <c r="BI243" s="180">
        <f>IF(N243="nulová",J243,0)</f>
        <v>0</v>
      </c>
      <c r="BJ243" s="15" t="s">
        <v>81</v>
      </c>
      <c r="BK243" s="180">
        <f>ROUND(I243*H243,2)</f>
        <v>0</v>
      </c>
      <c r="BL243" s="15" t="s">
        <v>145</v>
      </c>
      <c r="BM243" s="179" t="s">
        <v>545</v>
      </c>
    </row>
    <row r="244" s="2" customFormat="1" ht="49.05" customHeight="1">
      <c r="A244" s="34"/>
      <c r="B244" s="167"/>
      <c r="C244" s="168" t="s">
        <v>347</v>
      </c>
      <c r="D244" s="168" t="s">
        <v>140</v>
      </c>
      <c r="E244" s="169" t="s">
        <v>532</v>
      </c>
      <c r="F244" s="170" t="s">
        <v>533</v>
      </c>
      <c r="G244" s="171" t="s">
        <v>143</v>
      </c>
      <c r="H244" s="172">
        <v>2</v>
      </c>
      <c r="I244" s="173"/>
      <c r="J244" s="174">
        <f>ROUND(I244*H244,2)</f>
        <v>0</v>
      </c>
      <c r="K244" s="170" t="s">
        <v>144</v>
      </c>
      <c r="L244" s="35"/>
      <c r="M244" s="175" t="s">
        <v>1</v>
      </c>
      <c r="N244" s="176" t="s">
        <v>38</v>
      </c>
      <c r="O244" s="73"/>
      <c r="P244" s="177">
        <f>O244*H244</f>
        <v>0</v>
      </c>
      <c r="Q244" s="177">
        <v>0</v>
      </c>
      <c r="R244" s="177">
        <f>Q244*H244</f>
        <v>0</v>
      </c>
      <c r="S244" s="177">
        <v>0</v>
      </c>
      <c r="T244" s="17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79" t="s">
        <v>145</v>
      </c>
      <c r="AT244" s="179" t="s">
        <v>140</v>
      </c>
      <c r="AU244" s="179" t="s">
        <v>83</v>
      </c>
      <c r="AY244" s="15" t="s">
        <v>137</v>
      </c>
      <c r="BE244" s="180">
        <f>IF(N244="základní",J244,0)</f>
        <v>0</v>
      </c>
      <c r="BF244" s="180">
        <f>IF(N244="snížená",J244,0)</f>
        <v>0</v>
      </c>
      <c r="BG244" s="180">
        <f>IF(N244="zákl. přenesená",J244,0)</f>
        <v>0</v>
      </c>
      <c r="BH244" s="180">
        <f>IF(N244="sníž. přenesená",J244,0)</f>
        <v>0</v>
      </c>
      <c r="BI244" s="180">
        <f>IF(N244="nulová",J244,0)</f>
        <v>0</v>
      </c>
      <c r="BJ244" s="15" t="s">
        <v>81</v>
      </c>
      <c r="BK244" s="180">
        <f>ROUND(I244*H244,2)</f>
        <v>0</v>
      </c>
      <c r="BL244" s="15" t="s">
        <v>145</v>
      </c>
      <c r="BM244" s="179" t="s">
        <v>548</v>
      </c>
    </row>
    <row r="245" s="2" customFormat="1" ht="49.05" customHeight="1">
      <c r="A245" s="34"/>
      <c r="B245" s="167"/>
      <c r="C245" s="168" t="s">
        <v>549</v>
      </c>
      <c r="D245" s="168" t="s">
        <v>140</v>
      </c>
      <c r="E245" s="169" t="s">
        <v>539</v>
      </c>
      <c r="F245" s="170" t="s">
        <v>540</v>
      </c>
      <c r="G245" s="171" t="s">
        <v>143</v>
      </c>
      <c r="H245" s="172">
        <v>2</v>
      </c>
      <c r="I245" s="173"/>
      <c r="J245" s="174">
        <f>ROUND(I245*H245,2)</f>
        <v>0</v>
      </c>
      <c r="K245" s="170" t="s">
        <v>144</v>
      </c>
      <c r="L245" s="35"/>
      <c r="M245" s="175" t="s">
        <v>1</v>
      </c>
      <c r="N245" s="176" t="s">
        <v>38</v>
      </c>
      <c r="O245" s="73"/>
      <c r="P245" s="177">
        <f>O245*H245</f>
        <v>0</v>
      </c>
      <c r="Q245" s="177">
        <v>0</v>
      </c>
      <c r="R245" s="177">
        <f>Q245*H245</f>
        <v>0</v>
      </c>
      <c r="S245" s="177">
        <v>0</v>
      </c>
      <c r="T245" s="17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79" t="s">
        <v>145</v>
      </c>
      <c r="AT245" s="179" t="s">
        <v>140</v>
      </c>
      <c r="AU245" s="179" t="s">
        <v>83</v>
      </c>
      <c r="AY245" s="15" t="s">
        <v>137</v>
      </c>
      <c r="BE245" s="180">
        <f>IF(N245="základní",J245,0)</f>
        <v>0</v>
      </c>
      <c r="BF245" s="180">
        <f>IF(N245="snížená",J245,0)</f>
        <v>0</v>
      </c>
      <c r="BG245" s="180">
        <f>IF(N245="zákl. přenesená",J245,0)</f>
        <v>0</v>
      </c>
      <c r="BH245" s="180">
        <f>IF(N245="sníž. přenesená",J245,0)</f>
        <v>0</v>
      </c>
      <c r="BI245" s="180">
        <f>IF(N245="nulová",J245,0)</f>
        <v>0</v>
      </c>
      <c r="BJ245" s="15" t="s">
        <v>81</v>
      </c>
      <c r="BK245" s="180">
        <f>ROUND(I245*H245,2)</f>
        <v>0</v>
      </c>
      <c r="BL245" s="15" t="s">
        <v>145</v>
      </c>
      <c r="BM245" s="179" t="s">
        <v>552</v>
      </c>
    </row>
    <row r="246" s="2" customFormat="1" ht="37.8" customHeight="1">
      <c r="A246" s="34"/>
      <c r="B246" s="167"/>
      <c r="C246" s="168" t="s">
        <v>351</v>
      </c>
      <c r="D246" s="168" t="s">
        <v>140</v>
      </c>
      <c r="E246" s="169" t="s">
        <v>773</v>
      </c>
      <c r="F246" s="170" t="s">
        <v>774</v>
      </c>
      <c r="G246" s="171" t="s">
        <v>143</v>
      </c>
      <c r="H246" s="172">
        <v>2</v>
      </c>
      <c r="I246" s="173"/>
      <c r="J246" s="174">
        <f>ROUND(I246*H246,2)</f>
        <v>0</v>
      </c>
      <c r="K246" s="170" t="s">
        <v>144</v>
      </c>
      <c r="L246" s="35"/>
      <c r="M246" s="175" t="s">
        <v>1</v>
      </c>
      <c r="N246" s="176" t="s">
        <v>38</v>
      </c>
      <c r="O246" s="73"/>
      <c r="P246" s="177">
        <f>O246*H246</f>
        <v>0</v>
      </c>
      <c r="Q246" s="177">
        <v>0</v>
      </c>
      <c r="R246" s="177">
        <f>Q246*H246</f>
        <v>0</v>
      </c>
      <c r="S246" s="177">
        <v>0</v>
      </c>
      <c r="T246" s="17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79" t="s">
        <v>145</v>
      </c>
      <c r="AT246" s="179" t="s">
        <v>140</v>
      </c>
      <c r="AU246" s="179" t="s">
        <v>83</v>
      </c>
      <c r="AY246" s="15" t="s">
        <v>137</v>
      </c>
      <c r="BE246" s="180">
        <f>IF(N246="základní",J246,0)</f>
        <v>0</v>
      </c>
      <c r="BF246" s="180">
        <f>IF(N246="snížená",J246,0)</f>
        <v>0</v>
      </c>
      <c r="BG246" s="180">
        <f>IF(N246="zákl. přenesená",J246,0)</f>
        <v>0</v>
      </c>
      <c r="BH246" s="180">
        <f>IF(N246="sníž. přenesená",J246,0)</f>
        <v>0</v>
      </c>
      <c r="BI246" s="180">
        <f>IF(N246="nulová",J246,0)</f>
        <v>0</v>
      </c>
      <c r="BJ246" s="15" t="s">
        <v>81</v>
      </c>
      <c r="BK246" s="180">
        <f>ROUND(I246*H246,2)</f>
        <v>0</v>
      </c>
      <c r="BL246" s="15" t="s">
        <v>145</v>
      </c>
      <c r="BM246" s="179" t="s">
        <v>556</v>
      </c>
    </row>
    <row r="247" s="2" customFormat="1" ht="37.8" customHeight="1">
      <c r="A247" s="34"/>
      <c r="B247" s="167"/>
      <c r="C247" s="168" t="s">
        <v>557</v>
      </c>
      <c r="D247" s="168" t="s">
        <v>140</v>
      </c>
      <c r="E247" s="169" t="s">
        <v>546</v>
      </c>
      <c r="F247" s="170" t="s">
        <v>547</v>
      </c>
      <c r="G247" s="171" t="s">
        <v>143</v>
      </c>
      <c r="H247" s="172">
        <v>2</v>
      </c>
      <c r="I247" s="173"/>
      <c r="J247" s="174">
        <f>ROUND(I247*H247,2)</f>
        <v>0</v>
      </c>
      <c r="K247" s="170" t="s">
        <v>144</v>
      </c>
      <c r="L247" s="35"/>
      <c r="M247" s="175" t="s">
        <v>1</v>
      </c>
      <c r="N247" s="176" t="s">
        <v>38</v>
      </c>
      <c r="O247" s="73"/>
      <c r="P247" s="177">
        <f>O247*H247</f>
        <v>0</v>
      </c>
      <c r="Q247" s="177">
        <v>0</v>
      </c>
      <c r="R247" s="177">
        <f>Q247*H247</f>
        <v>0</v>
      </c>
      <c r="S247" s="177">
        <v>0</v>
      </c>
      <c r="T247" s="17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79" t="s">
        <v>145</v>
      </c>
      <c r="AT247" s="179" t="s">
        <v>140</v>
      </c>
      <c r="AU247" s="179" t="s">
        <v>83</v>
      </c>
      <c r="AY247" s="15" t="s">
        <v>137</v>
      </c>
      <c r="BE247" s="180">
        <f>IF(N247="základní",J247,0)</f>
        <v>0</v>
      </c>
      <c r="BF247" s="180">
        <f>IF(N247="snížená",J247,0)</f>
        <v>0</v>
      </c>
      <c r="BG247" s="180">
        <f>IF(N247="zákl. přenesená",J247,0)</f>
        <v>0</v>
      </c>
      <c r="BH247" s="180">
        <f>IF(N247="sníž. přenesená",J247,0)</f>
        <v>0</v>
      </c>
      <c r="BI247" s="180">
        <f>IF(N247="nulová",J247,0)</f>
        <v>0</v>
      </c>
      <c r="BJ247" s="15" t="s">
        <v>81</v>
      </c>
      <c r="BK247" s="180">
        <f>ROUND(I247*H247,2)</f>
        <v>0</v>
      </c>
      <c r="BL247" s="15" t="s">
        <v>145</v>
      </c>
      <c r="BM247" s="179" t="s">
        <v>558</v>
      </c>
    </row>
    <row r="248" s="2" customFormat="1" ht="44.25" customHeight="1">
      <c r="A248" s="34"/>
      <c r="B248" s="167"/>
      <c r="C248" s="168" t="s">
        <v>354</v>
      </c>
      <c r="D248" s="168" t="s">
        <v>140</v>
      </c>
      <c r="E248" s="169" t="s">
        <v>550</v>
      </c>
      <c r="F248" s="170" t="s">
        <v>551</v>
      </c>
      <c r="G248" s="171" t="s">
        <v>143</v>
      </c>
      <c r="H248" s="172">
        <v>2</v>
      </c>
      <c r="I248" s="173"/>
      <c r="J248" s="174">
        <f>ROUND(I248*H248,2)</f>
        <v>0</v>
      </c>
      <c r="K248" s="170" t="s">
        <v>144</v>
      </c>
      <c r="L248" s="35"/>
      <c r="M248" s="175" t="s">
        <v>1</v>
      </c>
      <c r="N248" s="176" t="s">
        <v>38</v>
      </c>
      <c r="O248" s="73"/>
      <c r="P248" s="177">
        <f>O248*H248</f>
        <v>0</v>
      </c>
      <c r="Q248" s="177">
        <v>0</v>
      </c>
      <c r="R248" s="177">
        <f>Q248*H248</f>
        <v>0</v>
      </c>
      <c r="S248" s="177">
        <v>0</v>
      </c>
      <c r="T248" s="17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79" t="s">
        <v>145</v>
      </c>
      <c r="AT248" s="179" t="s">
        <v>140</v>
      </c>
      <c r="AU248" s="179" t="s">
        <v>83</v>
      </c>
      <c r="AY248" s="15" t="s">
        <v>137</v>
      </c>
      <c r="BE248" s="180">
        <f>IF(N248="základní",J248,0)</f>
        <v>0</v>
      </c>
      <c r="BF248" s="180">
        <f>IF(N248="snížená",J248,0)</f>
        <v>0</v>
      </c>
      <c r="BG248" s="180">
        <f>IF(N248="zákl. přenesená",J248,0)</f>
        <v>0</v>
      </c>
      <c r="BH248" s="180">
        <f>IF(N248="sníž. přenesená",J248,0)</f>
        <v>0</v>
      </c>
      <c r="BI248" s="180">
        <f>IF(N248="nulová",J248,0)</f>
        <v>0</v>
      </c>
      <c r="BJ248" s="15" t="s">
        <v>81</v>
      </c>
      <c r="BK248" s="180">
        <f>ROUND(I248*H248,2)</f>
        <v>0</v>
      </c>
      <c r="BL248" s="15" t="s">
        <v>145</v>
      </c>
      <c r="BM248" s="179" t="s">
        <v>563</v>
      </c>
    </row>
    <row r="249" s="2" customFormat="1" ht="44.25" customHeight="1">
      <c r="A249" s="34"/>
      <c r="B249" s="167"/>
      <c r="C249" s="168" t="s">
        <v>564</v>
      </c>
      <c r="D249" s="168" t="s">
        <v>140</v>
      </c>
      <c r="E249" s="169" t="s">
        <v>775</v>
      </c>
      <c r="F249" s="170" t="s">
        <v>776</v>
      </c>
      <c r="G249" s="171" t="s">
        <v>143</v>
      </c>
      <c r="H249" s="172">
        <v>3</v>
      </c>
      <c r="I249" s="173"/>
      <c r="J249" s="174">
        <f>ROUND(I249*H249,2)</f>
        <v>0</v>
      </c>
      <c r="K249" s="170" t="s">
        <v>144</v>
      </c>
      <c r="L249" s="35"/>
      <c r="M249" s="175" t="s">
        <v>1</v>
      </c>
      <c r="N249" s="176" t="s">
        <v>38</v>
      </c>
      <c r="O249" s="73"/>
      <c r="P249" s="177">
        <f>O249*H249</f>
        <v>0</v>
      </c>
      <c r="Q249" s="177">
        <v>0</v>
      </c>
      <c r="R249" s="177">
        <f>Q249*H249</f>
        <v>0</v>
      </c>
      <c r="S249" s="177">
        <v>0</v>
      </c>
      <c r="T249" s="17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79" t="s">
        <v>145</v>
      </c>
      <c r="AT249" s="179" t="s">
        <v>140</v>
      </c>
      <c r="AU249" s="179" t="s">
        <v>83</v>
      </c>
      <c r="AY249" s="15" t="s">
        <v>137</v>
      </c>
      <c r="BE249" s="180">
        <f>IF(N249="základní",J249,0)</f>
        <v>0</v>
      </c>
      <c r="BF249" s="180">
        <f>IF(N249="snížená",J249,0)</f>
        <v>0</v>
      </c>
      <c r="BG249" s="180">
        <f>IF(N249="zákl. přenesená",J249,0)</f>
        <v>0</v>
      </c>
      <c r="BH249" s="180">
        <f>IF(N249="sníž. přenesená",J249,0)</f>
        <v>0</v>
      </c>
      <c r="BI249" s="180">
        <f>IF(N249="nulová",J249,0)</f>
        <v>0</v>
      </c>
      <c r="BJ249" s="15" t="s">
        <v>81</v>
      </c>
      <c r="BK249" s="180">
        <f>ROUND(I249*H249,2)</f>
        <v>0</v>
      </c>
      <c r="BL249" s="15" t="s">
        <v>145</v>
      </c>
      <c r="BM249" s="179" t="s">
        <v>567</v>
      </c>
    </row>
    <row r="250" s="2" customFormat="1" ht="55.5" customHeight="1">
      <c r="A250" s="34"/>
      <c r="B250" s="167"/>
      <c r="C250" s="168" t="s">
        <v>358</v>
      </c>
      <c r="D250" s="168" t="s">
        <v>140</v>
      </c>
      <c r="E250" s="169" t="s">
        <v>536</v>
      </c>
      <c r="F250" s="170" t="s">
        <v>537</v>
      </c>
      <c r="G250" s="171" t="s">
        <v>143</v>
      </c>
      <c r="H250" s="172">
        <v>2</v>
      </c>
      <c r="I250" s="173"/>
      <c r="J250" s="174">
        <f>ROUND(I250*H250,2)</f>
        <v>0</v>
      </c>
      <c r="K250" s="170" t="s">
        <v>144</v>
      </c>
      <c r="L250" s="35"/>
      <c r="M250" s="175" t="s">
        <v>1</v>
      </c>
      <c r="N250" s="176" t="s">
        <v>38</v>
      </c>
      <c r="O250" s="73"/>
      <c r="P250" s="177">
        <f>O250*H250</f>
        <v>0</v>
      </c>
      <c r="Q250" s="177">
        <v>0</v>
      </c>
      <c r="R250" s="177">
        <f>Q250*H250</f>
        <v>0</v>
      </c>
      <c r="S250" s="177">
        <v>0</v>
      </c>
      <c r="T250" s="17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79" t="s">
        <v>145</v>
      </c>
      <c r="AT250" s="179" t="s">
        <v>140</v>
      </c>
      <c r="AU250" s="179" t="s">
        <v>83</v>
      </c>
      <c r="AY250" s="15" t="s">
        <v>137</v>
      </c>
      <c r="BE250" s="180">
        <f>IF(N250="základní",J250,0)</f>
        <v>0</v>
      </c>
      <c r="BF250" s="180">
        <f>IF(N250="snížená",J250,0)</f>
        <v>0</v>
      </c>
      <c r="BG250" s="180">
        <f>IF(N250="zákl. přenesená",J250,0)</f>
        <v>0</v>
      </c>
      <c r="BH250" s="180">
        <f>IF(N250="sníž. přenesená",J250,0)</f>
        <v>0</v>
      </c>
      <c r="BI250" s="180">
        <f>IF(N250="nulová",J250,0)</f>
        <v>0</v>
      </c>
      <c r="BJ250" s="15" t="s">
        <v>81</v>
      </c>
      <c r="BK250" s="180">
        <f>ROUND(I250*H250,2)</f>
        <v>0</v>
      </c>
      <c r="BL250" s="15" t="s">
        <v>145</v>
      </c>
      <c r="BM250" s="179" t="s">
        <v>570</v>
      </c>
    </row>
    <row r="251" s="2" customFormat="1" ht="49.05" customHeight="1">
      <c r="A251" s="34"/>
      <c r="B251" s="167"/>
      <c r="C251" s="168" t="s">
        <v>571</v>
      </c>
      <c r="D251" s="168" t="s">
        <v>140</v>
      </c>
      <c r="E251" s="169" t="s">
        <v>174</v>
      </c>
      <c r="F251" s="170" t="s">
        <v>175</v>
      </c>
      <c r="G251" s="171" t="s">
        <v>176</v>
      </c>
      <c r="H251" s="172">
        <v>163</v>
      </c>
      <c r="I251" s="173"/>
      <c r="J251" s="174">
        <f>ROUND(I251*H251,2)</f>
        <v>0</v>
      </c>
      <c r="K251" s="170" t="s">
        <v>144</v>
      </c>
      <c r="L251" s="35"/>
      <c r="M251" s="175" t="s">
        <v>1</v>
      </c>
      <c r="N251" s="176" t="s">
        <v>38</v>
      </c>
      <c r="O251" s="73"/>
      <c r="P251" s="177">
        <f>O251*H251</f>
        <v>0</v>
      </c>
      <c r="Q251" s="177">
        <v>0</v>
      </c>
      <c r="R251" s="177">
        <f>Q251*H251</f>
        <v>0</v>
      </c>
      <c r="S251" s="177">
        <v>0</v>
      </c>
      <c r="T251" s="17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79" t="s">
        <v>145</v>
      </c>
      <c r="AT251" s="179" t="s">
        <v>140</v>
      </c>
      <c r="AU251" s="179" t="s">
        <v>83</v>
      </c>
      <c r="AY251" s="15" t="s">
        <v>137</v>
      </c>
      <c r="BE251" s="180">
        <f>IF(N251="základní",J251,0)</f>
        <v>0</v>
      </c>
      <c r="BF251" s="180">
        <f>IF(N251="snížená",J251,0)</f>
        <v>0</v>
      </c>
      <c r="BG251" s="180">
        <f>IF(N251="zákl. přenesená",J251,0)</f>
        <v>0</v>
      </c>
      <c r="BH251" s="180">
        <f>IF(N251="sníž. přenesená",J251,0)</f>
        <v>0</v>
      </c>
      <c r="BI251" s="180">
        <f>IF(N251="nulová",J251,0)</f>
        <v>0</v>
      </c>
      <c r="BJ251" s="15" t="s">
        <v>81</v>
      </c>
      <c r="BK251" s="180">
        <f>ROUND(I251*H251,2)</f>
        <v>0</v>
      </c>
      <c r="BL251" s="15" t="s">
        <v>145</v>
      </c>
      <c r="BM251" s="179" t="s">
        <v>574</v>
      </c>
    </row>
    <row r="252" s="12" customFormat="1" ht="22.8" customHeight="1">
      <c r="A252" s="12"/>
      <c r="B252" s="154"/>
      <c r="C252" s="12"/>
      <c r="D252" s="155" t="s">
        <v>72</v>
      </c>
      <c r="E252" s="165" t="s">
        <v>559</v>
      </c>
      <c r="F252" s="165" t="s">
        <v>690</v>
      </c>
      <c r="G252" s="12"/>
      <c r="H252" s="12"/>
      <c r="I252" s="157"/>
      <c r="J252" s="166">
        <f>BK252</f>
        <v>0</v>
      </c>
      <c r="K252" s="12"/>
      <c r="L252" s="154"/>
      <c r="M252" s="159"/>
      <c r="N252" s="160"/>
      <c r="O252" s="160"/>
      <c r="P252" s="161">
        <f>SUM(P253:P258)</f>
        <v>0</v>
      </c>
      <c r="Q252" s="160"/>
      <c r="R252" s="161">
        <f>SUM(R253:R258)</f>
        <v>0</v>
      </c>
      <c r="S252" s="160"/>
      <c r="T252" s="162">
        <f>SUM(T253:T258)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55" t="s">
        <v>81</v>
      </c>
      <c r="AT252" s="163" t="s">
        <v>72</v>
      </c>
      <c r="AU252" s="163" t="s">
        <v>81</v>
      </c>
      <c r="AY252" s="155" t="s">
        <v>137</v>
      </c>
      <c r="BK252" s="164">
        <f>SUM(BK253:BK258)</f>
        <v>0</v>
      </c>
    </row>
    <row r="253" s="2" customFormat="1" ht="66.75" customHeight="1">
      <c r="A253" s="34"/>
      <c r="B253" s="167"/>
      <c r="C253" s="168" t="s">
        <v>361</v>
      </c>
      <c r="D253" s="168" t="s">
        <v>140</v>
      </c>
      <c r="E253" s="169" t="s">
        <v>561</v>
      </c>
      <c r="F253" s="170" t="s">
        <v>562</v>
      </c>
      <c r="G253" s="171" t="s">
        <v>143</v>
      </c>
      <c r="H253" s="172">
        <v>1</v>
      </c>
      <c r="I253" s="173"/>
      <c r="J253" s="174">
        <f>ROUND(I253*H253,2)</f>
        <v>0</v>
      </c>
      <c r="K253" s="170" t="s">
        <v>144</v>
      </c>
      <c r="L253" s="35"/>
      <c r="M253" s="175" t="s">
        <v>1</v>
      </c>
      <c r="N253" s="176" t="s">
        <v>38</v>
      </c>
      <c r="O253" s="73"/>
      <c r="P253" s="177">
        <f>O253*H253</f>
        <v>0</v>
      </c>
      <c r="Q253" s="177">
        <v>0</v>
      </c>
      <c r="R253" s="177">
        <f>Q253*H253</f>
        <v>0</v>
      </c>
      <c r="S253" s="177">
        <v>0</v>
      </c>
      <c r="T253" s="17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79" t="s">
        <v>145</v>
      </c>
      <c r="AT253" s="179" t="s">
        <v>140</v>
      </c>
      <c r="AU253" s="179" t="s">
        <v>83</v>
      </c>
      <c r="AY253" s="15" t="s">
        <v>137</v>
      </c>
      <c r="BE253" s="180">
        <f>IF(N253="základní",J253,0)</f>
        <v>0</v>
      </c>
      <c r="BF253" s="180">
        <f>IF(N253="snížená",J253,0)</f>
        <v>0</v>
      </c>
      <c r="BG253" s="180">
        <f>IF(N253="zákl. přenesená",J253,0)</f>
        <v>0</v>
      </c>
      <c r="BH253" s="180">
        <f>IF(N253="sníž. přenesená",J253,0)</f>
        <v>0</v>
      </c>
      <c r="BI253" s="180">
        <f>IF(N253="nulová",J253,0)</f>
        <v>0</v>
      </c>
      <c r="BJ253" s="15" t="s">
        <v>81</v>
      </c>
      <c r="BK253" s="180">
        <f>ROUND(I253*H253,2)</f>
        <v>0</v>
      </c>
      <c r="BL253" s="15" t="s">
        <v>145</v>
      </c>
      <c r="BM253" s="179" t="s">
        <v>577</v>
      </c>
    </row>
    <row r="254" s="2" customFormat="1" ht="33" customHeight="1">
      <c r="A254" s="34"/>
      <c r="B254" s="167"/>
      <c r="C254" s="168" t="s">
        <v>578</v>
      </c>
      <c r="D254" s="168" t="s">
        <v>140</v>
      </c>
      <c r="E254" s="169" t="s">
        <v>565</v>
      </c>
      <c r="F254" s="170" t="s">
        <v>566</v>
      </c>
      <c r="G254" s="171" t="s">
        <v>143</v>
      </c>
      <c r="H254" s="172">
        <v>10</v>
      </c>
      <c r="I254" s="173"/>
      <c r="J254" s="174">
        <f>ROUND(I254*H254,2)</f>
        <v>0</v>
      </c>
      <c r="K254" s="170" t="s">
        <v>144</v>
      </c>
      <c r="L254" s="35"/>
      <c r="M254" s="175" t="s">
        <v>1</v>
      </c>
      <c r="N254" s="176" t="s">
        <v>38</v>
      </c>
      <c r="O254" s="73"/>
      <c r="P254" s="177">
        <f>O254*H254</f>
        <v>0</v>
      </c>
      <c r="Q254" s="177">
        <v>0</v>
      </c>
      <c r="R254" s="177">
        <f>Q254*H254</f>
        <v>0</v>
      </c>
      <c r="S254" s="177">
        <v>0</v>
      </c>
      <c r="T254" s="17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79" t="s">
        <v>145</v>
      </c>
      <c r="AT254" s="179" t="s">
        <v>140</v>
      </c>
      <c r="AU254" s="179" t="s">
        <v>83</v>
      </c>
      <c r="AY254" s="15" t="s">
        <v>137</v>
      </c>
      <c r="BE254" s="180">
        <f>IF(N254="základní",J254,0)</f>
        <v>0</v>
      </c>
      <c r="BF254" s="180">
        <f>IF(N254="snížená",J254,0)</f>
        <v>0</v>
      </c>
      <c r="BG254" s="180">
        <f>IF(N254="zákl. přenesená",J254,0)</f>
        <v>0</v>
      </c>
      <c r="BH254" s="180">
        <f>IF(N254="sníž. přenesená",J254,0)</f>
        <v>0</v>
      </c>
      <c r="BI254" s="180">
        <f>IF(N254="nulová",J254,0)</f>
        <v>0</v>
      </c>
      <c r="BJ254" s="15" t="s">
        <v>81</v>
      </c>
      <c r="BK254" s="180">
        <f>ROUND(I254*H254,2)</f>
        <v>0</v>
      </c>
      <c r="BL254" s="15" t="s">
        <v>145</v>
      </c>
      <c r="BM254" s="179" t="s">
        <v>581</v>
      </c>
    </row>
    <row r="255" s="2" customFormat="1" ht="76.35" customHeight="1">
      <c r="A255" s="34"/>
      <c r="B255" s="167"/>
      <c r="C255" s="168" t="s">
        <v>365</v>
      </c>
      <c r="D255" s="168" t="s">
        <v>140</v>
      </c>
      <c r="E255" s="169" t="s">
        <v>568</v>
      </c>
      <c r="F255" s="170" t="s">
        <v>569</v>
      </c>
      <c r="G255" s="171" t="s">
        <v>143</v>
      </c>
      <c r="H255" s="172">
        <v>1</v>
      </c>
      <c r="I255" s="173"/>
      <c r="J255" s="174">
        <f>ROUND(I255*H255,2)</f>
        <v>0</v>
      </c>
      <c r="K255" s="170" t="s">
        <v>144</v>
      </c>
      <c r="L255" s="35"/>
      <c r="M255" s="175" t="s">
        <v>1</v>
      </c>
      <c r="N255" s="176" t="s">
        <v>38</v>
      </c>
      <c r="O255" s="73"/>
      <c r="P255" s="177">
        <f>O255*H255</f>
        <v>0</v>
      </c>
      <c r="Q255" s="177">
        <v>0</v>
      </c>
      <c r="R255" s="177">
        <f>Q255*H255</f>
        <v>0</v>
      </c>
      <c r="S255" s="177">
        <v>0</v>
      </c>
      <c r="T255" s="17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79" t="s">
        <v>145</v>
      </c>
      <c r="AT255" s="179" t="s">
        <v>140</v>
      </c>
      <c r="AU255" s="179" t="s">
        <v>83</v>
      </c>
      <c r="AY255" s="15" t="s">
        <v>137</v>
      </c>
      <c r="BE255" s="180">
        <f>IF(N255="základní",J255,0)</f>
        <v>0</v>
      </c>
      <c r="BF255" s="180">
        <f>IF(N255="snížená",J255,0)</f>
        <v>0</v>
      </c>
      <c r="BG255" s="180">
        <f>IF(N255="zákl. přenesená",J255,0)</f>
        <v>0</v>
      </c>
      <c r="BH255" s="180">
        <f>IF(N255="sníž. přenesená",J255,0)</f>
        <v>0</v>
      </c>
      <c r="BI255" s="180">
        <f>IF(N255="nulová",J255,0)</f>
        <v>0</v>
      </c>
      <c r="BJ255" s="15" t="s">
        <v>81</v>
      </c>
      <c r="BK255" s="180">
        <f>ROUND(I255*H255,2)</f>
        <v>0</v>
      </c>
      <c r="BL255" s="15" t="s">
        <v>145</v>
      </c>
      <c r="BM255" s="179" t="s">
        <v>587</v>
      </c>
    </row>
    <row r="256" s="2" customFormat="1" ht="49.05" customHeight="1">
      <c r="A256" s="34"/>
      <c r="B256" s="167"/>
      <c r="C256" s="168" t="s">
        <v>588</v>
      </c>
      <c r="D256" s="168" t="s">
        <v>140</v>
      </c>
      <c r="E256" s="169" t="s">
        <v>572</v>
      </c>
      <c r="F256" s="170" t="s">
        <v>573</v>
      </c>
      <c r="G256" s="171" t="s">
        <v>143</v>
      </c>
      <c r="H256" s="172">
        <v>18</v>
      </c>
      <c r="I256" s="173"/>
      <c r="J256" s="174">
        <f>ROUND(I256*H256,2)</f>
        <v>0</v>
      </c>
      <c r="K256" s="170" t="s">
        <v>144</v>
      </c>
      <c r="L256" s="35"/>
      <c r="M256" s="175" t="s">
        <v>1</v>
      </c>
      <c r="N256" s="176" t="s">
        <v>38</v>
      </c>
      <c r="O256" s="73"/>
      <c r="P256" s="177">
        <f>O256*H256</f>
        <v>0</v>
      </c>
      <c r="Q256" s="177">
        <v>0</v>
      </c>
      <c r="R256" s="177">
        <f>Q256*H256</f>
        <v>0</v>
      </c>
      <c r="S256" s="177">
        <v>0</v>
      </c>
      <c r="T256" s="17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79" t="s">
        <v>145</v>
      </c>
      <c r="AT256" s="179" t="s">
        <v>140</v>
      </c>
      <c r="AU256" s="179" t="s">
        <v>83</v>
      </c>
      <c r="AY256" s="15" t="s">
        <v>137</v>
      </c>
      <c r="BE256" s="180">
        <f>IF(N256="základní",J256,0)</f>
        <v>0</v>
      </c>
      <c r="BF256" s="180">
        <f>IF(N256="snížená",J256,0)</f>
        <v>0</v>
      </c>
      <c r="BG256" s="180">
        <f>IF(N256="zákl. přenesená",J256,0)</f>
        <v>0</v>
      </c>
      <c r="BH256" s="180">
        <f>IF(N256="sníž. přenesená",J256,0)</f>
        <v>0</v>
      </c>
      <c r="BI256" s="180">
        <f>IF(N256="nulová",J256,0)</f>
        <v>0</v>
      </c>
      <c r="BJ256" s="15" t="s">
        <v>81</v>
      </c>
      <c r="BK256" s="180">
        <f>ROUND(I256*H256,2)</f>
        <v>0</v>
      </c>
      <c r="BL256" s="15" t="s">
        <v>145</v>
      </c>
      <c r="BM256" s="179" t="s">
        <v>592</v>
      </c>
    </row>
    <row r="257" s="2" customFormat="1" ht="66.75" customHeight="1">
      <c r="A257" s="34"/>
      <c r="B257" s="167"/>
      <c r="C257" s="168" t="s">
        <v>368</v>
      </c>
      <c r="D257" s="168" t="s">
        <v>140</v>
      </c>
      <c r="E257" s="169" t="s">
        <v>575</v>
      </c>
      <c r="F257" s="170" t="s">
        <v>576</v>
      </c>
      <c r="G257" s="171" t="s">
        <v>176</v>
      </c>
      <c r="H257" s="172">
        <v>38</v>
      </c>
      <c r="I257" s="173"/>
      <c r="J257" s="174">
        <f>ROUND(I257*H257,2)</f>
        <v>0</v>
      </c>
      <c r="K257" s="170" t="s">
        <v>144</v>
      </c>
      <c r="L257" s="35"/>
      <c r="M257" s="175" t="s">
        <v>1</v>
      </c>
      <c r="N257" s="176" t="s">
        <v>38</v>
      </c>
      <c r="O257" s="73"/>
      <c r="P257" s="177">
        <f>O257*H257</f>
        <v>0</v>
      </c>
      <c r="Q257" s="177">
        <v>0</v>
      </c>
      <c r="R257" s="177">
        <f>Q257*H257</f>
        <v>0</v>
      </c>
      <c r="S257" s="177">
        <v>0</v>
      </c>
      <c r="T257" s="17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79" t="s">
        <v>145</v>
      </c>
      <c r="AT257" s="179" t="s">
        <v>140</v>
      </c>
      <c r="AU257" s="179" t="s">
        <v>83</v>
      </c>
      <c r="AY257" s="15" t="s">
        <v>137</v>
      </c>
      <c r="BE257" s="180">
        <f>IF(N257="základní",J257,0)</f>
        <v>0</v>
      </c>
      <c r="BF257" s="180">
        <f>IF(N257="snížená",J257,0)</f>
        <v>0</v>
      </c>
      <c r="BG257" s="180">
        <f>IF(N257="zákl. přenesená",J257,0)</f>
        <v>0</v>
      </c>
      <c r="BH257" s="180">
        <f>IF(N257="sníž. přenesená",J257,0)</f>
        <v>0</v>
      </c>
      <c r="BI257" s="180">
        <f>IF(N257="nulová",J257,0)</f>
        <v>0</v>
      </c>
      <c r="BJ257" s="15" t="s">
        <v>81</v>
      </c>
      <c r="BK257" s="180">
        <f>ROUND(I257*H257,2)</f>
        <v>0</v>
      </c>
      <c r="BL257" s="15" t="s">
        <v>145</v>
      </c>
      <c r="BM257" s="179" t="s">
        <v>595</v>
      </c>
    </row>
    <row r="258" s="2" customFormat="1" ht="49.05" customHeight="1">
      <c r="A258" s="34"/>
      <c r="B258" s="167"/>
      <c r="C258" s="168" t="s">
        <v>596</v>
      </c>
      <c r="D258" s="168" t="s">
        <v>140</v>
      </c>
      <c r="E258" s="169" t="s">
        <v>579</v>
      </c>
      <c r="F258" s="170" t="s">
        <v>580</v>
      </c>
      <c r="G258" s="171" t="s">
        <v>143</v>
      </c>
      <c r="H258" s="172">
        <v>1</v>
      </c>
      <c r="I258" s="173"/>
      <c r="J258" s="174">
        <f>ROUND(I258*H258,2)</f>
        <v>0</v>
      </c>
      <c r="K258" s="170" t="s">
        <v>144</v>
      </c>
      <c r="L258" s="35"/>
      <c r="M258" s="175" t="s">
        <v>1</v>
      </c>
      <c r="N258" s="176" t="s">
        <v>38</v>
      </c>
      <c r="O258" s="73"/>
      <c r="P258" s="177">
        <f>O258*H258</f>
        <v>0</v>
      </c>
      <c r="Q258" s="177">
        <v>0</v>
      </c>
      <c r="R258" s="177">
        <f>Q258*H258</f>
        <v>0</v>
      </c>
      <c r="S258" s="177">
        <v>0</v>
      </c>
      <c r="T258" s="17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79" t="s">
        <v>145</v>
      </c>
      <c r="AT258" s="179" t="s">
        <v>140</v>
      </c>
      <c r="AU258" s="179" t="s">
        <v>83</v>
      </c>
      <c r="AY258" s="15" t="s">
        <v>137</v>
      </c>
      <c r="BE258" s="180">
        <f>IF(N258="základní",J258,0)</f>
        <v>0</v>
      </c>
      <c r="BF258" s="180">
        <f>IF(N258="snížená",J258,0)</f>
        <v>0</v>
      </c>
      <c r="BG258" s="180">
        <f>IF(N258="zákl. přenesená",J258,0)</f>
        <v>0</v>
      </c>
      <c r="BH258" s="180">
        <f>IF(N258="sníž. přenesená",J258,0)</f>
        <v>0</v>
      </c>
      <c r="BI258" s="180">
        <f>IF(N258="nulová",J258,0)</f>
        <v>0</v>
      </c>
      <c r="BJ258" s="15" t="s">
        <v>81</v>
      </c>
      <c r="BK258" s="180">
        <f>ROUND(I258*H258,2)</f>
        <v>0</v>
      </c>
      <c r="BL258" s="15" t="s">
        <v>145</v>
      </c>
      <c r="BM258" s="179" t="s">
        <v>599</v>
      </c>
    </row>
    <row r="259" s="12" customFormat="1" ht="25.92" customHeight="1">
      <c r="A259" s="12"/>
      <c r="B259" s="154"/>
      <c r="C259" s="12"/>
      <c r="D259" s="155" t="s">
        <v>72</v>
      </c>
      <c r="E259" s="156" t="s">
        <v>582</v>
      </c>
      <c r="F259" s="156" t="s">
        <v>583</v>
      </c>
      <c r="G259" s="12"/>
      <c r="H259" s="12"/>
      <c r="I259" s="157"/>
      <c r="J259" s="158">
        <f>BK259</f>
        <v>0</v>
      </c>
      <c r="K259" s="12"/>
      <c r="L259" s="154"/>
      <c r="M259" s="159"/>
      <c r="N259" s="160"/>
      <c r="O259" s="160"/>
      <c r="P259" s="161">
        <f>SUM(P260:P272)</f>
        <v>0</v>
      </c>
      <c r="Q259" s="160"/>
      <c r="R259" s="161">
        <f>SUM(R260:R272)</f>
        <v>0</v>
      </c>
      <c r="S259" s="160"/>
      <c r="T259" s="162">
        <f>SUM(T260:T272)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55" t="s">
        <v>145</v>
      </c>
      <c r="AT259" s="163" t="s">
        <v>72</v>
      </c>
      <c r="AU259" s="163" t="s">
        <v>73</v>
      </c>
      <c r="AY259" s="155" t="s">
        <v>137</v>
      </c>
      <c r="BK259" s="164">
        <f>SUM(BK260:BK272)</f>
        <v>0</v>
      </c>
    </row>
    <row r="260" s="2" customFormat="1" ht="24.15" customHeight="1">
      <c r="A260" s="34"/>
      <c r="B260" s="167"/>
      <c r="C260" s="168" t="s">
        <v>370</v>
      </c>
      <c r="D260" s="168" t="s">
        <v>140</v>
      </c>
      <c r="E260" s="169" t="s">
        <v>777</v>
      </c>
      <c r="F260" s="170" t="s">
        <v>778</v>
      </c>
      <c r="G260" s="171" t="s">
        <v>143</v>
      </c>
      <c r="H260" s="172">
        <v>6</v>
      </c>
      <c r="I260" s="173"/>
      <c r="J260" s="174">
        <f>ROUND(I260*H260,2)</f>
        <v>0</v>
      </c>
      <c r="K260" s="170" t="s">
        <v>144</v>
      </c>
      <c r="L260" s="35"/>
      <c r="M260" s="175" t="s">
        <v>1</v>
      </c>
      <c r="N260" s="176" t="s">
        <v>38</v>
      </c>
      <c r="O260" s="73"/>
      <c r="P260" s="177">
        <f>O260*H260</f>
        <v>0</v>
      </c>
      <c r="Q260" s="177">
        <v>0</v>
      </c>
      <c r="R260" s="177">
        <f>Q260*H260</f>
        <v>0</v>
      </c>
      <c r="S260" s="177">
        <v>0</v>
      </c>
      <c r="T260" s="17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79" t="s">
        <v>586</v>
      </c>
      <c r="AT260" s="179" t="s">
        <v>140</v>
      </c>
      <c r="AU260" s="179" t="s">
        <v>81</v>
      </c>
      <c r="AY260" s="15" t="s">
        <v>137</v>
      </c>
      <c r="BE260" s="180">
        <f>IF(N260="základní",J260,0)</f>
        <v>0</v>
      </c>
      <c r="BF260" s="180">
        <f>IF(N260="snížená",J260,0)</f>
        <v>0</v>
      </c>
      <c r="BG260" s="180">
        <f>IF(N260="zákl. přenesená",J260,0)</f>
        <v>0</v>
      </c>
      <c r="BH260" s="180">
        <f>IF(N260="sníž. přenesená",J260,0)</f>
        <v>0</v>
      </c>
      <c r="BI260" s="180">
        <f>IF(N260="nulová",J260,0)</f>
        <v>0</v>
      </c>
      <c r="BJ260" s="15" t="s">
        <v>81</v>
      </c>
      <c r="BK260" s="180">
        <f>ROUND(I260*H260,2)</f>
        <v>0</v>
      </c>
      <c r="BL260" s="15" t="s">
        <v>586</v>
      </c>
      <c r="BM260" s="179" t="s">
        <v>602</v>
      </c>
    </row>
    <row r="261" s="2" customFormat="1" ht="24.15" customHeight="1">
      <c r="A261" s="34"/>
      <c r="B261" s="167"/>
      <c r="C261" s="181" t="s">
        <v>615</v>
      </c>
      <c r="D261" s="181" t="s">
        <v>146</v>
      </c>
      <c r="E261" s="182" t="s">
        <v>779</v>
      </c>
      <c r="F261" s="183" t="s">
        <v>780</v>
      </c>
      <c r="G261" s="184" t="s">
        <v>143</v>
      </c>
      <c r="H261" s="185">
        <v>1</v>
      </c>
      <c r="I261" s="186"/>
      <c r="J261" s="187">
        <f>ROUND(I261*H261,2)</f>
        <v>0</v>
      </c>
      <c r="K261" s="183" t="s">
        <v>144</v>
      </c>
      <c r="L261" s="188"/>
      <c r="M261" s="189" t="s">
        <v>1</v>
      </c>
      <c r="N261" s="190" t="s">
        <v>38</v>
      </c>
      <c r="O261" s="73"/>
      <c r="P261" s="177">
        <f>O261*H261</f>
        <v>0</v>
      </c>
      <c r="Q261" s="177">
        <v>0</v>
      </c>
      <c r="R261" s="177">
        <f>Q261*H261</f>
        <v>0</v>
      </c>
      <c r="S261" s="177">
        <v>0</v>
      </c>
      <c r="T261" s="17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79" t="s">
        <v>586</v>
      </c>
      <c r="AT261" s="179" t="s">
        <v>146</v>
      </c>
      <c r="AU261" s="179" t="s">
        <v>81</v>
      </c>
      <c r="AY261" s="15" t="s">
        <v>137</v>
      </c>
      <c r="BE261" s="180">
        <f>IF(N261="základní",J261,0)</f>
        <v>0</v>
      </c>
      <c r="BF261" s="180">
        <f>IF(N261="snížená",J261,0)</f>
        <v>0</v>
      </c>
      <c r="BG261" s="180">
        <f>IF(N261="zákl. přenesená",J261,0)</f>
        <v>0</v>
      </c>
      <c r="BH261" s="180">
        <f>IF(N261="sníž. přenesená",J261,0)</f>
        <v>0</v>
      </c>
      <c r="BI261" s="180">
        <f>IF(N261="nulová",J261,0)</f>
        <v>0</v>
      </c>
      <c r="BJ261" s="15" t="s">
        <v>81</v>
      </c>
      <c r="BK261" s="180">
        <f>ROUND(I261*H261,2)</f>
        <v>0</v>
      </c>
      <c r="BL261" s="15" t="s">
        <v>586</v>
      </c>
      <c r="BM261" s="179" t="s">
        <v>607</v>
      </c>
    </row>
    <row r="262" s="2" customFormat="1" ht="24.15" customHeight="1">
      <c r="A262" s="34"/>
      <c r="B262" s="167"/>
      <c r="C262" s="181" t="s">
        <v>371</v>
      </c>
      <c r="D262" s="181" t="s">
        <v>146</v>
      </c>
      <c r="E262" s="182" t="s">
        <v>781</v>
      </c>
      <c r="F262" s="183" t="s">
        <v>782</v>
      </c>
      <c r="G262" s="184" t="s">
        <v>143</v>
      </c>
      <c r="H262" s="185">
        <v>5</v>
      </c>
      <c r="I262" s="186"/>
      <c r="J262" s="187">
        <f>ROUND(I262*H262,2)</f>
        <v>0</v>
      </c>
      <c r="K262" s="183" t="s">
        <v>144</v>
      </c>
      <c r="L262" s="188"/>
      <c r="M262" s="189" t="s">
        <v>1</v>
      </c>
      <c r="N262" s="190" t="s">
        <v>38</v>
      </c>
      <c r="O262" s="73"/>
      <c r="P262" s="177">
        <f>O262*H262</f>
        <v>0</v>
      </c>
      <c r="Q262" s="177">
        <v>0</v>
      </c>
      <c r="R262" s="177">
        <f>Q262*H262</f>
        <v>0</v>
      </c>
      <c r="S262" s="177">
        <v>0</v>
      </c>
      <c r="T262" s="17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79" t="s">
        <v>586</v>
      </c>
      <c r="AT262" s="179" t="s">
        <v>146</v>
      </c>
      <c r="AU262" s="179" t="s">
        <v>81</v>
      </c>
      <c r="AY262" s="15" t="s">
        <v>137</v>
      </c>
      <c r="BE262" s="180">
        <f>IF(N262="základní",J262,0)</f>
        <v>0</v>
      </c>
      <c r="BF262" s="180">
        <f>IF(N262="snížená",J262,0)</f>
        <v>0</v>
      </c>
      <c r="BG262" s="180">
        <f>IF(N262="zákl. přenesená",J262,0)</f>
        <v>0</v>
      </c>
      <c r="BH262" s="180">
        <f>IF(N262="sníž. přenesená",J262,0)</f>
        <v>0</v>
      </c>
      <c r="BI262" s="180">
        <f>IF(N262="nulová",J262,0)</f>
        <v>0</v>
      </c>
      <c r="BJ262" s="15" t="s">
        <v>81</v>
      </c>
      <c r="BK262" s="180">
        <f>ROUND(I262*H262,2)</f>
        <v>0</v>
      </c>
      <c r="BL262" s="15" t="s">
        <v>586</v>
      </c>
      <c r="BM262" s="179" t="s">
        <v>610</v>
      </c>
    </row>
    <row r="263" s="2" customFormat="1" ht="66.75" customHeight="1">
      <c r="A263" s="34"/>
      <c r="B263" s="167"/>
      <c r="C263" s="168" t="s">
        <v>622</v>
      </c>
      <c r="D263" s="168" t="s">
        <v>140</v>
      </c>
      <c r="E263" s="169" t="s">
        <v>589</v>
      </c>
      <c r="F263" s="170" t="s">
        <v>590</v>
      </c>
      <c r="G263" s="171" t="s">
        <v>591</v>
      </c>
      <c r="H263" s="172">
        <v>220.52000000000001</v>
      </c>
      <c r="I263" s="173"/>
      <c r="J263" s="174">
        <f>ROUND(I263*H263,2)</f>
        <v>0</v>
      </c>
      <c r="K263" s="170" t="s">
        <v>144</v>
      </c>
      <c r="L263" s="35"/>
      <c r="M263" s="175" t="s">
        <v>1</v>
      </c>
      <c r="N263" s="176" t="s">
        <v>38</v>
      </c>
      <c r="O263" s="73"/>
      <c r="P263" s="177">
        <f>O263*H263</f>
        <v>0</v>
      </c>
      <c r="Q263" s="177">
        <v>0</v>
      </c>
      <c r="R263" s="177">
        <f>Q263*H263</f>
        <v>0</v>
      </c>
      <c r="S263" s="177">
        <v>0</v>
      </c>
      <c r="T263" s="17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79" t="s">
        <v>586</v>
      </c>
      <c r="AT263" s="179" t="s">
        <v>140</v>
      </c>
      <c r="AU263" s="179" t="s">
        <v>81</v>
      </c>
      <c r="AY263" s="15" t="s">
        <v>137</v>
      </c>
      <c r="BE263" s="180">
        <f>IF(N263="základní",J263,0)</f>
        <v>0</v>
      </c>
      <c r="BF263" s="180">
        <f>IF(N263="snížená",J263,0)</f>
        <v>0</v>
      </c>
      <c r="BG263" s="180">
        <f>IF(N263="zákl. přenesená",J263,0)</f>
        <v>0</v>
      </c>
      <c r="BH263" s="180">
        <f>IF(N263="sníž. přenesená",J263,0)</f>
        <v>0</v>
      </c>
      <c r="BI263" s="180">
        <f>IF(N263="nulová",J263,0)</f>
        <v>0</v>
      </c>
      <c r="BJ263" s="15" t="s">
        <v>81</v>
      </c>
      <c r="BK263" s="180">
        <f>ROUND(I263*H263,2)</f>
        <v>0</v>
      </c>
      <c r="BL263" s="15" t="s">
        <v>586</v>
      </c>
      <c r="BM263" s="179" t="s">
        <v>614</v>
      </c>
    </row>
    <row r="264" s="2" customFormat="1" ht="66.75" customHeight="1">
      <c r="A264" s="34"/>
      <c r="B264" s="167"/>
      <c r="C264" s="168" t="s">
        <v>375</v>
      </c>
      <c r="D264" s="168" t="s">
        <v>140</v>
      </c>
      <c r="E264" s="169" t="s">
        <v>593</v>
      </c>
      <c r="F264" s="170" t="s">
        <v>594</v>
      </c>
      <c r="G264" s="171" t="s">
        <v>591</v>
      </c>
      <c r="H264" s="172">
        <v>220.52000000000001</v>
      </c>
      <c r="I264" s="173"/>
      <c r="J264" s="174">
        <f>ROUND(I264*H264,2)</f>
        <v>0</v>
      </c>
      <c r="K264" s="170" t="s">
        <v>144</v>
      </c>
      <c r="L264" s="35"/>
      <c r="M264" s="175" t="s">
        <v>1</v>
      </c>
      <c r="N264" s="176" t="s">
        <v>38</v>
      </c>
      <c r="O264" s="73"/>
      <c r="P264" s="177">
        <f>O264*H264</f>
        <v>0</v>
      </c>
      <c r="Q264" s="177">
        <v>0</v>
      </c>
      <c r="R264" s="177">
        <f>Q264*H264</f>
        <v>0</v>
      </c>
      <c r="S264" s="177">
        <v>0</v>
      </c>
      <c r="T264" s="17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79" t="s">
        <v>586</v>
      </c>
      <c r="AT264" s="179" t="s">
        <v>140</v>
      </c>
      <c r="AU264" s="179" t="s">
        <v>81</v>
      </c>
      <c r="AY264" s="15" t="s">
        <v>137</v>
      </c>
      <c r="BE264" s="180">
        <f>IF(N264="základní",J264,0)</f>
        <v>0</v>
      </c>
      <c r="BF264" s="180">
        <f>IF(N264="snížená",J264,0)</f>
        <v>0</v>
      </c>
      <c r="BG264" s="180">
        <f>IF(N264="zákl. přenesená",J264,0)</f>
        <v>0</v>
      </c>
      <c r="BH264" s="180">
        <f>IF(N264="sníž. přenesená",J264,0)</f>
        <v>0</v>
      </c>
      <c r="BI264" s="180">
        <f>IF(N264="nulová",J264,0)</f>
        <v>0</v>
      </c>
      <c r="BJ264" s="15" t="s">
        <v>81</v>
      </c>
      <c r="BK264" s="180">
        <f>ROUND(I264*H264,2)</f>
        <v>0</v>
      </c>
      <c r="BL264" s="15" t="s">
        <v>586</v>
      </c>
      <c r="BM264" s="179" t="s">
        <v>618</v>
      </c>
    </row>
    <row r="265" s="2" customFormat="1" ht="66.75" customHeight="1">
      <c r="A265" s="34"/>
      <c r="B265" s="167"/>
      <c r="C265" s="168" t="s">
        <v>629</v>
      </c>
      <c r="D265" s="168" t="s">
        <v>140</v>
      </c>
      <c r="E265" s="169" t="s">
        <v>597</v>
      </c>
      <c r="F265" s="170" t="s">
        <v>598</v>
      </c>
      <c r="G265" s="171" t="s">
        <v>591</v>
      </c>
      <c r="H265" s="172">
        <v>85</v>
      </c>
      <c r="I265" s="173"/>
      <c r="J265" s="174">
        <f>ROUND(I265*H265,2)</f>
        <v>0</v>
      </c>
      <c r="K265" s="170" t="s">
        <v>144</v>
      </c>
      <c r="L265" s="35"/>
      <c r="M265" s="175" t="s">
        <v>1</v>
      </c>
      <c r="N265" s="176" t="s">
        <v>38</v>
      </c>
      <c r="O265" s="73"/>
      <c r="P265" s="177">
        <f>O265*H265</f>
        <v>0</v>
      </c>
      <c r="Q265" s="177">
        <v>0</v>
      </c>
      <c r="R265" s="177">
        <f>Q265*H265</f>
        <v>0</v>
      </c>
      <c r="S265" s="177">
        <v>0</v>
      </c>
      <c r="T265" s="17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79" t="s">
        <v>586</v>
      </c>
      <c r="AT265" s="179" t="s">
        <v>140</v>
      </c>
      <c r="AU265" s="179" t="s">
        <v>81</v>
      </c>
      <c r="AY265" s="15" t="s">
        <v>137</v>
      </c>
      <c r="BE265" s="180">
        <f>IF(N265="základní",J265,0)</f>
        <v>0</v>
      </c>
      <c r="BF265" s="180">
        <f>IF(N265="snížená",J265,0)</f>
        <v>0</v>
      </c>
      <c r="BG265" s="180">
        <f>IF(N265="zákl. přenesená",J265,0)</f>
        <v>0</v>
      </c>
      <c r="BH265" s="180">
        <f>IF(N265="sníž. přenesená",J265,0)</f>
        <v>0</v>
      </c>
      <c r="BI265" s="180">
        <f>IF(N265="nulová",J265,0)</f>
        <v>0</v>
      </c>
      <c r="BJ265" s="15" t="s">
        <v>81</v>
      </c>
      <c r="BK265" s="180">
        <f>ROUND(I265*H265,2)</f>
        <v>0</v>
      </c>
      <c r="BL265" s="15" t="s">
        <v>586</v>
      </c>
      <c r="BM265" s="179" t="s">
        <v>621</v>
      </c>
    </row>
    <row r="266" s="2" customFormat="1" ht="66.75" customHeight="1">
      <c r="A266" s="34"/>
      <c r="B266" s="167"/>
      <c r="C266" s="168" t="s">
        <v>378</v>
      </c>
      <c r="D266" s="168" t="s">
        <v>140</v>
      </c>
      <c r="E266" s="169" t="s">
        <v>600</v>
      </c>
      <c r="F266" s="170" t="s">
        <v>601</v>
      </c>
      <c r="G266" s="171" t="s">
        <v>591</v>
      </c>
      <c r="H266" s="172">
        <v>85</v>
      </c>
      <c r="I266" s="173"/>
      <c r="J266" s="174">
        <f>ROUND(I266*H266,2)</f>
        <v>0</v>
      </c>
      <c r="K266" s="170" t="s">
        <v>144</v>
      </c>
      <c r="L266" s="35"/>
      <c r="M266" s="175" t="s">
        <v>1</v>
      </c>
      <c r="N266" s="176" t="s">
        <v>38</v>
      </c>
      <c r="O266" s="73"/>
      <c r="P266" s="177">
        <f>O266*H266</f>
        <v>0</v>
      </c>
      <c r="Q266" s="177">
        <v>0</v>
      </c>
      <c r="R266" s="177">
        <f>Q266*H266</f>
        <v>0</v>
      </c>
      <c r="S266" s="177">
        <v>0</v>
      </c>
      <c r="T266" s="17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79" t="s">
        <v>586</v>
      </c>
      <c r="AT266" s="179" t="s">
        <v>140</v>
      </c>
      <c r="AU266" s="179" t="s">
        <v>81</v>
      </c>
      <c r="AY266" s="15" t="s">
        <v>137</v>
      </c>
      <c r="BE266" s="180">
        <f>IF(N266="základní",J266,0)</f>
        <v>0</v>
      </c>
      <c r="BF266" s="180">
        <f>IF(N266="snížená",J266,0)</f>
        <v>0</v>
      </c>
      <c r="BG266" s="180">
        <f>IF(N266="zákl. přenesená",J266,0)</f>
        <v>0</v>
      </c>
      <c r="BH266" s="180">
        <f>IF(N266="sníž. přenesená",J266,0)</f>
        <v>0</v>
      </c>
      <c r="BI266" s="180">
        <f>IF(N266="nulová",J266,0)</f>
        <v>0</v>
      </c>
      <c r="BJ266" s="15" t="s">
        <v>81</v>
      </c>
      <c r="BK266" s="180">
        <f>ROUND(I266*H266,2)</f>
        <v>0</v>
      </c>
      <c r="BL266" s="15" t="s">
        <v>586</v>
      </c>
      <c r="BM266" s="179" t="s">
        <v>625</v>
      </c>
    </row>
    <row r="267" s="2" customFormat="1" ht="76.35" customHeight="1">
      <c r="A267" s="34"/>
      <c r="B267" s="167"/>
      <c r="C267" s="168" t="s">
        <v>603</v>
      </c>
      <c r="D267" s="168" t="s">
        <v>140</v>
      </c>
      <c r="E267" s="169" t="s">
        <v>616</v>
      </c>
      <c r="F267" s="170" t="s">
        <v>617</v>
      </c>
      <c r="G267" s="171" t="s">
        <v>591</v>
      </c>
      <c r="H267" s="172">
        <v>220.52000000000001</v>
      </c>
      <c r="I267" s="173"/>
      <c r="J267" s="174">
        <f>ROUND(I267*H267,2)</f>
        <v>0</v>
      </c>
      <c r="K267" s="170" t="s">
        <v>144</v>
      </c>
      <c r="L267" s="35"/>
      <c r="M267" s="175" t="s">
        <v>1</v>
      </c>
      <c r="N267" s="176" t="s">
        <v>38</v>
      </c>
      <c r="O267" s="73"/>
      <c r="P267" s="177">
        <f>O267*H267</f>
        <v>0</v>
      </c>
      <c r="Q267" s="177">
        <v>0</v>
      </c>
      <c r="R267" s="177">
        <f>Q267*H267</f>
        <v>0</v>
      </c>
      <c r="S267" s="177">
        <v>0</v>
      </c>
      <c r="T267" s="17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79" t="s">
        <v>586</v>
      </c>
      <c r="AT267" s="179" t="s">
        <v>140</v>
      </c>
      <c r="AU267" s="179" t="s">
        <v>81</v>
      </c>
      <c r="AY267" s="15" t="s">
        <v>137</v>
      </c>
      <c r="BE267" s="180">
        <f>IF(N267="základní",J267,0)</f>
        <v>0</v>
      </c>
      <c r="BF267" s="180">
        <f>IF(N267="snížená",J267,0)</f>
        <v>0</v>
      </c>
      <c r="BG267" s="180">
        <f>IF(N267="zákl. přenesená",J267,0)</f>
        <v>0</v>
      </c>
      <c r="BH267" s="180">
        <f>IF(N267="sníž. přenesená",J267,0)</f>
        <v>0</v>
      </c>
      <c r="BI267" s="180">
        <f>IF(N267="nulová",J267,0)</f>
        <v>0</v>
      </c>
      <c r="BJ267" s="15" t="s">
        <v>81</v>
      </c>
      <c r="BK267" s="180">
        <f>ROUND(I267*H267,2)</f>
        <v>0</v>
      </c>
      <c r="BL267" s="15" t="s">
        <v>586</v>
      </c>
      <c r="BM267" s="179" t="s">
        <v>628</v>
      </c>
    </row>
    <row r="268" s="2" customFormat="1" ht="76.35" customHeight="1">
      <c r="A268" s="34"/>
      <c r="B268" s="167"/>
      <c r="C268" s="168" t="s">
        <v>382</v>
      </c>
      <c r="D268" s="168" t="s">
        <v>140</v>
      </c>
      <c r="E268" s="169" t="s">
        <v>619</v>
      </c>
      <c r="F268" s="170" t="s">
        <v>620</v>
      </c>
      <c r="G268" s="171" t="s">
        <v>591</v>
      </c>
      <c r="H268" s="172">
        <v>85</v>
      </c>
      <c r="I268" s="173"/>
      <c r="J268" s="174">
        <f>ROUND(I268*H268,2)</f>
        <v>0</v>
      </c>
      <c r="K268" s="170" t="s">
        <v>144</v>
      </c>
      <c r="L268" s="35"/>
      <c r="M268" s="175" t="s">
        <v>1</v>
      </c>
      <c r="N268" s="176" t="s">
        <v>38</v>
      </c>
      <c r="O268" s="73"/>
      <c r="P268" s="177">
        <f>O268*H268</f>
        <v>0</v>
      </c>
      <c r="Q268" s="177">
        <v>0</v>
      </c>
      <c r="R268" s="177">
        <f>Q268*H268</f>
        <v>0</v>
      </c>
      <c r="S268" s="177">
        <v>0</v>
      </c>
      <c r="T268" s="17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79" t="s">
        <v>586</v>
      </c>
      <c r="AT268" s="179" t="s">
        <v>140</v>
      </c>
      <c r="AU268" s="179" t="s">
        <v>81</v>
      </c>
      <c r="AY268" s="15" t="s">
        <v>137</v>
      </c>
      <c r="BE268" s="180">
        <f>IF(N268="základní",J268,0)</f>
        <v>0</v>
      </c>
      <c r="BF268" s="180">
        <f>IF(N268="snížená",J268,0)</f>
        <v>0</v>
      </c>
      <c r="BG268" s="180">
        <f>IF(N268="zákl. přenesená",J268,0)</f>
        <v>0</v>
      </c>
      <c r="BH268" s="180">
        <f>IF(N268="sníž. přenesená",J268,0)</f>
        <v>0</v>
      </c>
      <c r="BI268" s="180">
        <f>IF(N268="nulová",J268,0)</f>
        <v>0</v>
      </c>
      <c r="BJ268" s="15" t="s">
        <v>81</v>
      </c>
      <c r="BK268" s="180">
        <f>ROUND(I268*H268,2)</f>
        <v>0</v>
      </c>
      <c r="BL268" s="15" t="s">
        <v>586</v>
      </c>
      <c r="BM268" s="179" t="s">
        <v>632</v>
      </c>
    </row>
    <row r="269" s="2" customFormat="1" ht="37.8" customHeight="1">
      <c r="A269" s="34"/>
      <c r="B269" s="167"/>
      <c r="C269" s="168" t="s">
        <v>611</v>
      </c>
      <c r="D269" s="168" t="s">
        <v>140</v>
      </c>
      <c r="E269" s="169" t="s">
        <v>623</v>
      </c>
      <c r="F269" s="170" t="s">
        <v>624</v>
      </c>
      <c r="G269" s="171" t="s">
        <v>591</v>
      </c>
      <c r="H269" s="172">
        <v>220.52000000000001</v>
      </c>
      <c r="I269" s="173"/>
      <c r="J269" s="174">
        <f>ROUND(I269*H269,2)</f>
        <v>0</v>
      </c>
      <c r="K269" s="170" t="s">
        <v>144</v>
      </c>
      <c r="L269" s="35"/>
      <c r="M269" s="175" t="s">
        <v>1</v>
      </c>
      <c r="N269" s="176" t="s">
        <v>38</v>
      </c>
      <c r="O269" s="73"/>
      <c r="P269" s="177">
        <f>O269*H269</f>
        <v>0</v>
      </c>
      <c r="Q269" s="177">
        <v>0</v>
      </c>
      <c r="R269" s="177">
        <f>Q269*H269</f>
        <v>0</v>
      </c>
      <c r="S269" s="177">
        <v>0</v>
      </c>
      <c r="T269" s="17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79" t="s">
        <v>586</v>
      </c>
      <c r="AT269" s="179" t="s">
        <v>140</v>
      </c>
      <c r="AU269" s="179" t="s">
        <v>81</v>
      </c>
      <c r="AY269" s="15" t="s">
        <v>137</v>
      </c>
      <c r="BE269" s="180">
        <f>IF(N269="základní",J269,0)</f>
        <v>0</v>
      </c>
      <c r="BF269" s="180">
        <f>IF(N269="snížená",J269,0)</f>
        <v>0</v>
      </c>
      <c r="BG269" s="180">
        <f>IF(N269="zákl. přenesená",J269,0)</f>
        <v>0</v>
      </c>
      <c r="BH269" s="180">
        <f>IF(N269="sníž. přenesená",J269,0)</f>
        <v>0</v>
      </c>
      <c r="BI269" s="180">
        <f>IF(N269="nulová",J269,0)</f>
        <v>0</v>
      </c>
      <c r="BJ269" s="15" t="s">
        <v>81</v>
      </c>
      <c r="BK269" s="180">
        <f>ROUND(I269*H269,2)</f>
        <v>0</v>
      </c>
      <c r="BL269" s="15" t="s">
        <v>586</v>
      </c>
      <c r="BM269" s="179" t="s">
        <v>635</v>
      </c>
    </row>
    <row r="270" s="2" customFormat="1" ht="44.25" customHeight="1">
      <c r="A270" s="34"/>
      <c r="B270" s="167"/>
      <c r="C270" s="168" t="s">
        <v>385</v>
      </c>
      <c r="D270" s="168" t="s">
        <v>140</v>
      </c>
      <c r="E270" s="169" t="s">
        <v>626</v>
      </c>
      <c r="F270" s="170" t="s">
        <v>627</v>
      </c>
      <c r="G270" s="171" t="s">
        <v>591</v>
      </c>
      <c r="H270" s="172">
        <v>85</v>
      </c>
      <c r="I270" s="173"/>
      <c r="J270" s="174">
        <f>ROUND(I270*H270,2)</f>
        <v>0</v>
      </c>
      <c r="K270" s="170" t="s">
        <v>144</v>
      </c>
      <c r="L270" s="35"/>
      <c r="M270" s="175" t="s">
        <v>1</v>
      </c>
      <c r="N270" s="176" t="s">
        <v>38</v>
      </c>
      <c r="O270" s="73"/>
      <c r="P270" s="177">
        <f>O270*H270</f>
        <v>0</v>
      </c>
      <c r="Q270" s="177">
        <v>0</v>
      </c>
      <c r="R270" s="177">
        <f>Q270*H270</f>
        <v>0</v>
      </c>
      <c r="S270" s="177">
        <v>0</v>
      </c>
      <c r="T270" s="17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79" t="s">
        <v>586</v>
      </c>
      <c r="AT270" s="179" t="s">
        <v>140</v>
      </c>
      <c r="AU270" s="179" t="s">
        <v>81</v>
      </c>
      <c r="AY270" s="15" t="s">
        <v>137</v>
      </c>
      <c r="BE270" s="180">
        <f>IF(N270="základní",J270,0)</f>
        <v>0</v>
      </c>
      <c r="BF270" s="180">
        <f>IF(N270="snížená",J270,0)</f>
        <v>0</v>
      </c>
      <c r="BG270" s="180">
        <f>IF(N270="zákl. přenesená",J270,0)</f>
        <v>0</v>
      </c>
      <c r="BH270" s="180">
        <f>IF(N270="sníž. přenesená",J270,0)</f>
        <v>0</v>
      </c>
      <c r="BI270" s="180">
        <f>IF(N270="nulová",J270,0)</f>
        <v>0</v>
      </c>
      <c r="BJ270" s="15" t="s">
        <v>81</v>
      </c>
      <c r="BK270" s="180">
        <f>ROUND(I270*H270,2)</f>
        <v>0</v>
      </c>
      <c r="BL270" s="15" t="s">
        <v>586</v>
      </c>
      <c r="BM270" s="179" t="s">
        <v>783</v>
      </c>
    </row>
    <row r="271" s="2" customFormat="1" ht="66.75" customHeight="1">
      <c r="A271" s="34"/>
      <c r="B271" s="167"/>
      <c r="C271" s="168" t="s">
        <v>784</v>
      </c>
      <c r="D271" s="168" t="s">
        <v>140</v>
      </c>
      <c r="E271" s="169" t="s">
        <v>630</v>
      </c>
      <c r="F271" s="170" t="s">
        <v>631</v>
      </c>
      <c r="G271" s="171" t="s">
        <v>591</v>
      </c>
      <c r="H271" s="172">
        <v>220.52000000000001</v>
      </c>
      <c r="I271" s="173"/>
      <c r="J271" s="174">
        <f>ROUND(I271*H271,2)</f>
        <v>0</v>
      </c>
      <c r="K271" s="170" t="s">
        <v>144</v>
      </c>
      <c r="L271" s="35"/>
      <c r="M271" s="175" t="s">
        <v>1</v>
      </c>
      <c r="N271" s="176" t="s">
        <v>38</v>
      </c>
      <c r="O271" s="73"/>
      <c r="P271" s="177">
        <f>O271*H271</f>
        <v>0</v>
      </c>
      <c r="Q271" s="177">
        <v>0</v>
      </c>
      <c r="R271" s="177">
        <f>Q271*H271</f>
        <v>0</v>
      </c>
      <c r="S271" s="177">
        <v>0</v>
      </c>
      <c r="T271" s="17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79" t="s">
        <v>586</v>
      </c>
      <c r="AT271" s="179" t="s">
        <v>140</v>
      </c>
      <c r="AU271" s="179" t="s">
        <v>81</v>
      </c>
      <c r="AY271" s="15" t="s">
        <v>137</v>
      </c>
      <c r="BE271" s="180">
        <f>IF(N271="základní",J271,0)</f>
        <v>0</v>
      </c>
      <c r="BF271" s="180">
        <f>IF(N271="snížená",J271,0)</f>
        <v>0</v>
      </c>
      <c r="BG271" s="180">
        <f>IF(N271="zákl. přenesená",J271,0)</f>
        <v>0</v>
      </c>
      <c r="BH271" s="180">
        <f>IF(N271="sníž. přenesená",J271,0)</f>
        <v>0</v>
      </c>
      <c r="BI271" s="180">
        <f>IF(N271="nulová",J271,0)</f>
        <v>0</v>
      </c>
      <c r="BJ271" s="15" t="s">
        <v>81</v>
      </c>
      <c r="BK271" s="180">
        <f>ROUND(I271*H271,2)</f>
        <v>0</v>
      </c>
      <c r="BL271" s="15" t="s">
        <v>586</v>
      </c>
      <c r="BM271" s="179" t="s">
        <v>785</v>
      </c>
    </row>
    <row r="272" s="2" customFormat="1" ht="66.75" customHeight="1">
      <c r="A272" s="34"/>
      <c r="B272" s="167"/>
      <c r="C272" s="168" t="s">
        <v>389</v>
      </c>
      <c r="D272" s="168" t="s">
        <v>140</v>
      </c>
      <c r="E272" s="169" t="s">
        <v>633</v>
      </c>
      <c r="F272" s="170" t="s">
        <v>634</v>
      </c>
      <c r="G272" s="171" t="s">
        <v>591</v>
      </c>
      <c r="H272" s="172">
        <v>85</v>
      </c>
      <c r="I272" s="173"/>
      <c r="J272" s="174">
        <f>ROUND(I272*H272,2)</f>
        <v>0</v>
      </c>
      <c r="K272" s="170" t="s">
        <v>144</v>
      </c>
      <c r="L272" s="35"/>
      <c r="M272" s="191" t="s">
        <v>1</v>
      </c>
      <c r="N272" s="192" t="s">
        <v>38</v>
      </c>
      <c r="O272" s="193"/>
      <c r="P272" s="194">
        <f>O272*H272</f>
        <v>0</v>
      </c>
      <c r="Q272" s="194">
        <v>0</v>
      </c>
      <c r="R272" s="194">
        <f>Q272*H272</f>
        <v>0</v>
      </c>
      <c r="S272" s="194">
        <v>0</v>
      </c>
      <c r="T272" s="195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79" t="s">
        <v>586</v>
      </c>
      <c r="AT272" s="179" t="s">
        <v>140</v>
      </c>
      <c r="AU272" s="179" t="s">
        <v>81</v>
      </c>
      <c r="AY272" s="15" t="s">
        <v>137</v>
      </c>
      <c r="BE272" s="180">
        <f>IF(N272="základní",J272,0)</f>
        <v>0</v>
      </c>
      <c r="BF272" s="180">
        <f>IF(N272="snížená",J272,0)</f>
        <v>0</v>
      </c>
      <c r="BG272" s="180">
        <f>IF(N272="zákl. přenesená",J272,0)</f>
        <v>0</v>
      </c>
      <c r="BH272" s="180">
        <f>IF(N272="sníž. přenesená",J272,0)</f>
        <v>0</v>
      </c>
      <c r="BI272" s="180">
        <f>IF(N272="nulová",J272,0)</f>
        <v>0</v>
      </c>
      <c r="BJ272" s="15" t="s">
        <v>81</v>
      </c>
      <c r="BK272" s="180">
        <f>ROUND(I272*H272,2)</f>
        <v>0</v>
      </c>
      <c r="BL272" s="15" t="s">
        <v>586</v>
      </c>
      <c r="BM272" s="179" t="s">
        <v>786</v>
      </c>
    </row>
    <row r="273" s="2" customFormat="1" ht="6.96" customHeight="1">
      <c r="A273" s="34"/>
      <c r="B273" s="56"/>
      <c r="C273" s="57"/>
      <c r="D273" s="57"/>
      <c r="E273" s="57"/>
      <c r="F273" s="57"/>
      <c r="G273" s="57"/>
      <c r="H273" s="57"/>
      <c r="I273" s="57"/>
      <c r="J273" s="57"/>
      <c r="K273" s="57"/>
      <c r="L273" s="35"/>
      <c r="M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</row>
  </sheetData>
  <autoFilter ref="C122:K27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108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stavby'!K6</f>
        <v>Prostá rekonstrukce trakčního vedení trati Tábor – Bechyně – 1. etapa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787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11. 2. 2025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ROUND((SUM(BE121:BE162)),  2)</f>
        <v>0</v>
      </c>
      <c r="G33" s="34"/>
      <c r="H33" s="34"/>
      <c r="I33" s="124">
        <v>0.20999999999999999</v>
      </c>
      <c r="J33" s="123">
        <f>ROUND(((SUM(BE121:BE162))*I33),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ROUND((SUM(BF121:BF162)),  2)</f>
        <v>0</v>
      </c>
      <c r="G34" s="34"/>
      <c r="H34" s="34"/>
      <c r="I34" s="124">
        <v>0.12</v>
      </c>
      <c r="J34" s="123">
        <f>ROUND(((SUM(BF121:BF162))*I34),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ROUND((SUM(BG121:BG162)),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ROUND((SUM(BH121:BH162)),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ROUND((SUM(BI121:BI162)),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111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Prostá rekonstrukce trakčního vedení trati Tábor – Bechyně – 1. etapa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109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SO 03-81-02 - Dopravna Malšice, zesilovací vedení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11. 2. 2025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112</v>
      </c>
      <c r="D94" s="125"/>
      <c r="E94" s="125"/>
      <c r="F94" s="125"/>
      <c r="G94" s="125"/>
      <c r="H94" s="125"/>
      <c r="I94" s="125"/>
      <c r="J94" s="134" t="s">
        <v>113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114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115</v>
      </c>
    </row>
    <row r="97" s="9" customFormat="1" ht="24.96" customHeight="1">
      <c r="A97" s="9"/>
      <c r="B97" s="136"/>
      <c r="C97" s="9"/>
      <c r="D97" s="137" t="s">
        <v>116</v>
      </c>
      <c r="E97" s="138"/>
      <c r="F97" s="138"/>
      <c r="G97" s="138"/>
      <c r="H97" s="138"/>
      <c r="I97" s="138"/>
      <c r="J97" s="139">
        <f>J122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119</v>
      </c>
      <c r="E98" s="142"/>
      <c r="F98" s="142"/>
      <c r="G98" s="142"/>
      <c r="H98" s="142"/>
      <c r="I98" s="142"/>
      <c r="J98" s="143">
        <f>J123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120</v>
      </c>
      <c r="E99" s="142"/>
      <c r="F99" s="142"/>
      <c r="G99" s="142"/>
      <c r="H99" s="142"/>
      <c r="I99" s="142"/>
      <c r="J99" s="143">
        <f>J147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637</v>
      </c>
      <c r="E100" s="142"/>
      <c r="F100" s="142"/>
      <c r="G100" s="142"/>
      <c r="H100" s="142"/>
      <c r="I100" s="142"/>
      <c r="J100" s="143">
        <f>J153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6"/>
      <c r="C101" s="9"/>
      <c r="D101" s="137" t="s">
        <v>122</v>
      </c>
      <c r="E101" s="138"/>
      <c r="F101" s="138"/>
      <c r="G101" s="138"/>
      <c r="H101" s="138"/>
      <c r="I101" s="138"/>
      <c r="J101" s="139">
        <f>J162</f>
        <v>0</v>
      </c>
      <c r="K101" s="9"/>
      <c r="L101" s="13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123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6.25" customHeight="1">
      <c r="A111" s="34"/>
      <c r="B111" s="35"/>
      <c r="C111" s="34"/>
      <c r="D111" s="34"/>
      <c r="E111" s="117" t="str">
        <f>E7</f>
        <v>Prostá rekonstrukce trakčního vedení trati Tábor – Bechyně – 1. etapa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109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SO 03-81-02 - Dopravna Malšice, zesilovací vedení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 xml:space="preserve"> </v>
      </c>
      <c r="G115" s="34"/>
      <c r="H115" s="34"/>
      <c r="I115" s="28" t="s">
        <v>22</v>
      </c>
      <c r="J115" s="65" t="str">
        <f>IF(J12="","",J12)</f>
        <v>11. 2. 2025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29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27</v>
      </c>
      <c r="D118" s="34"/>
      <c r="E118" s="34"/>
      <c r="F118" s="23" t="str">
        <f>IF(E18="","",E18)</f>
        <v>Vyplň údaj</v>
      </c>
      <c r="G118" s="34"/>
      <c r="H118" s="34"/>
      <c r="I118" s="28" t="s">
        <v>31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124</v>
      </c>
      <c r="D120" s="147" t="s">
        <v>58</v>
      </c>
      <c r="E120" s="147" t="s">
        <v>54</v>
      </c>
      <c r="F120" s="147" t="s">
        <v>55</v>
      </c>
      <c r="G120" s="147" t="s">
        <v>125</v>
      </c>
      <c r="H120" s="147" t="s">
        <v>126</v>
      </c>
      <c r="I120" s="147" t="s">
        <v>127</v>
      </c>
      <c r="J120" s="147" t="s">
        <v>113</v>
      </c>
      <c r="K120" s="148" t="s">
        <v>128</v>
      </c>
      <c r="L120" s="149"/>
      <c r="M120" s="82" t="s">
        <v>1</v>
      </c>
      <c r="N120" s="83" t="s">
        <v>37</v>
      </c>
      <c r="O120" s="83" t="s">
        <v>129</v>
      </c>
      <c r="P120" s="83" t="s">
        <v>130</v>
      </c>
      <c r="Q120" s="83" t="s">
        <v>131</v>
      </c>
      <c r="R120" s="83" t="s">
        <v>132</v>
      </c>
      <c r="S120" s="83" t="s">
        <v>133</v>
      </c>
      <c r="T120" s="84" t="s">
        <v>134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135</v>
      </c>
      <c r="D121" s="34"/>
      <c r="E121" s="34"/>
      <c r="F121" s="34"/>
      <c r="G121" s="34"/>
      <c r="H121" s="34"/>
      <c r="I121" s="34"/>
      <c r="J121" s="150">
        <f>BK121</f>
        <v>0</v>
      </c>
      <c r="K121" s="34"/>
      <c r="L121" s="35"/>
      <c r="M121" s="85"/>
      <c r="N121" s="69"/>
      <c r="O121" s="86"/>
      <c r="P121" s="151">
        <f>P122+P162</f>
        <v>0</v>
      </c>
      <c r="Q121" s="86"/>
      <c r="R121" s="151">
        <f>R122+R162</f>
        <v>0</v>
      </c>
      <c r="S121" s="86"/>
      <c r="T121" s="152">
        <f>T122+T162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72</v>
      </c>
      <c r="AU121" s="15" t="s">
        <v>115</v>
      </c>
      <c r="BK121" s="153">
        <f>BK122+BK162</f>
        <v>0</v>
      </c>
    </row>
    <row r="122" s="12" customFormat="1" ht="25.92" customHeight="1">
      <c r="A122" s="12"/>
      <c r="B122" s="154"/>
      <c r="C122" s="12"/>
      <c r="D122" s="155" t="s">
        <v>72</v>
      </c>
      <c r="E122" s="156" t="s">
        <v>136</v>
      </c>
      <c r="F122" s="156" t="s">
        <v>136</v>
      </c>
      <c r="G122" s="12"/>
      <c r="H122" s="12"/>
      <c r="I122" s="157"/>
      <c r="J122" s="158">
        <f>BK122</f>
        <v>0</v>
      </c>
      <c r="K122" s="12"/>
      <c r="L122" s="154"/>
      <c r="M122" s="159"/>
      <c r="N122" s="160"/>
      <c r="O122" s="160"/>
      <c r="P122" s="161">
        <f>P123+P147+P153</f>
        <v>0</v>
      </c>
      <c r="Q122" s="160"/>
      <c r="R122" s="161">
        <f>R123+R147+R153</f>
        <v>0</v>
      </c>
      <c r="S122" s="160"/>
      <c r="T122" s="162">
        <f>T123+T147+T153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5" t="s">
        <v>81</v>
      </c>
      <c r="AT122" s="163" t="s">
        <v>72</v>
      </c>
      <c r="AU122" s="163" t="s">
        <v>73</v>
      </c>
      <c r="AY122" s="155" t="s">
        <v>137</v>
      </c>
      <c r="BK122" s="164">
        <f>BK123+BK147+BK153</f>
        <v>0</v>
      </c>
    </row>
    <row r="123" s="12" customFormat="1" ht="22.8" customHeight="1">
      <c r="A123" s="12"/>
      <c r="B123" s="154"/>
      <c r="C123" s="12"/>
      <c r="D123" s="155" t="s">
        <v>72</v>
      </c>
      <c r="E123" s="165" t="s">
        <v>231</v>
      </c>
      <c r="F123" s="165" t="s">
        <v>232</v>
      </c>
      <c r="G123" s="12"/>
      <c r="H123" s="12"/>
      <c r="I123" s="157"/>
      <c r="J123" s="166">
        <f>BK123</f>
        <v>0</v>
      </c>
      <c r="K123" s="12"/>
      <c r="L123" s="154"/>
      <c r="M123" s="159"/>
      <c r="N123" s="160"/>
      <c r="O123" s="160"/>
      <c r="P123" s="161">
        <f>SUM(P124:P146)</f>
        <v>0</v>
      </c>
      <c r="Q123" s="160"/>
      <c r="R123" s="161">
        <f>SUM(R124:R146)</f>
        <v>0</v>
      </c>
      <c r="S123" s="160"/>
      <c r="T123" s="162">
        <f>SUM(T124:T146)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5" t="s">
        <v>81</v>
      </c>
      <c r="AT123" s="163" t="s">
        <v>72</v>
      </c>
      <c r="AU123" s="163" t="s">
        <v>81</v>
      </c>
      <c r="AY123" s="155" t="s">
        <v>137</v>
      </c>
      <c r="BK123" s="164">
        <f>SUM(BK124:BK146)</f>
        <v>0</v>
      </c>
    </row>
    <row r="124" s="2" customFormat="1" ht="24.15" customHeight="1">
      <c r="A124" s="34"/>
      <c r="B124" s="167"/>
      <c r="C124" s="168" t="s">
        <v>81</v>
      </c>
      <c r="D124" s="168" t="s">
        <v>140</v>
      </c>
      <c r="E124" s="169" t="s">
        <v>788</v>
      </c>
      <c r="F124" s="170" t="s">
        <v>789</v>
      </c>
      <c r="G124" s="171" t="s">
        <v>143</v>
      </c>
      <c r="H124" s="172">
        <v>5</v>
      </c>
      <c r="I124" s="173"/>
      <c r="J124" s="174">
        <f>ROUND(I124*H124,2)</f>
        <v>0</v>
      </c>
      <c r="K124" s="170" t="s">
        <v>144</v>
      </c>
      <c r="L124" s="35"/>
      <c r="M124" s="175" t="s">
        <v>1</v>
      </c>
      <c r="N124" s="176" t="s">
        <v>38</v>
      </c>
      <c r="O124" s="73"/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145</v>
      </c>
      <c r="AT124" s="179" t="s">
        <v>140</v>
      </c>
      <c r="AU124" s="179" t="s">
        <v>83</v>
      </c>
      <c r="AY124" s="15" t="s">
        <v>137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81</v>
      </c>
      <c r="BK124" s="180">
        <f>ROUND(I124*H124,2)</f>
        <v>0</v>
      </c>
      <c r="BL124" s="15" t="s">
        <v>145</v>
      </c>
      <c r="BM124" s="179" t="s">
        <v>83</v>
      </c>
    </row>
    <row r="125" s="2" customFormat="1" ht="24.15" customHeight="1">
      <c r="A125" s="34"/>
      <c r="B125" s="167"/>
      <c r="C125" s="181" t="s">
        <v>83</v>
      </c>
      <c r="D125" s="181" t="s">
        <v>146</v>
      </c>
      <c r="E125" s="182" t="s">
        <v>790</v>
      </c>
      <c r="F125" s="183" t="s">
        <v>791</v>
      </c>
      <c r="G125" s="184" t="s">
        <v>143</v>
      </c>
      <c r="H125" s="185">
        <v>5</v>
      </c>
      <c r="I125" s="186"/>
      <c r="J125" s="187">
        <f>ROUND(I125*H125,2)</f>
        <v>0</v>
      </c>
      <c r="K125" s="183" t="s">
        <v>144</v>
      </c>
      <c r="L125" s="188"/>
      <c r="M125" s="189" t="s">
        <v>1</v>
      </c>
      <c r="N125" s="190" t="s">
        <v>38</v>
      </c>
      <c r="O125" s="73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149</v>
      </c>
      <c r="AT125" s="179" t="s">
        <v>146</v>
      </c>
      <c r="AU125" s="179" t="s">
        <v>83</v>
      </c>
      <c r="AY125" s="15" t="s">
        <v>137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81</v>
      </c>
      <c r="BK125" s="180">
        <f>ROUND(I125*H125,2)</f>
        <v>0</v>
      </c>
      <c r="BL125" s="15" t="s">
        <v>145</v>
      </c>
      <c r="BM125" s="179" t="s">
        <v>145</v>
      </c>
    </row>
    <row r="126" s="2" customFormat="1" ht="24.15" customHeight="1">
      <c r="A126" s="34"/>
      <c r="B126" s="167"/>
      <c r="C126" s="168" t="s">
        <v>150</v>
      </c>
      <c r="D126" s="168" t="s">
        <v>140</v>
      </c>
      <c r="E126" s="169" t="s">
        <v>642</v>
      </c>
      <c r="F126" s="170" t="s">
        <v>643</v>
      </c>
      <c r="G126" s="171" t="s">
        <v>143</v>
      </c>
      <c r="H126" s="172">
        <v>1</v>
      </c>
      <c r="I126" s="173"/>
      <c r="J126" s="174">
        <f>ROUND(I126*H126,2)</f>
        <v>0</v>
      </c>
      <c r="K126" s="170" t="s">
        <v>144</v>
      </c>
      <c r="L126" s="35"/>
      <c r="M126" s="175" t="s">
        <v>1</v>
      </c>
      <c r="N126" s="176" t="s">
        <v>38</v>
      </c>
      <c r="O126" s="7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145</v>
      </c>
      <c r="AT126" s="179" t="s">
        <v>140</v>
      </c>
      <c r="AU126" s="179" t="s">
        <v>83</v>
      </c>
      <c r="AY126" s="15" t="s">
        <v>137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81</v>
      </c>
      <c r="BK126" s="180">
        <f>ROUND(I126*H126,2)</f>
        <v>0</v>
      </c>
      <c r="BL126" s="15" t="s">
        <v>145</v>
      </c>
      <c r="BM126" s="179" t="s">
        <v>154</v>
      </c>
    </row>
    <row r="127" s="2" customFormat="1" ht="21.75" customHeight="1">
      <c r="A127" s="34"/>
      <c r="B127" s="167"/>
      <c r="C127" s="181" t="s">
        <v>145</v>
      </c>
      <c r="D127" s="181" t="s">
        <v>146</v>
      </c>
      <c r="E127" s="182" t="s">
        <v>644</v>
      </c>
      <c r="F127" s="183" t="s">
        <v>645</v>
      </c>
      <c r="G127" s="184" t="s">
        <v>143</v>
      </c>
      <c r="H127" s="185">
        <v>1</v>
      </c>
      <c r="I127" s="186"/>
      <c r="J127" s="187">
        <f>ROUND(I127*H127,2)</f>
        <v>0</v>
      </c>
      <c r="K127" s="183" t="s">
        <v>144</v>
      </c>
      <c r="L127" s="188"/>
      <c r="M127" s="189" t="s">
        <v>1</v>
      </c>
      <c r="N127" s="190" t="s">
        <v>38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149</v>
      </c>
      <c r="AT127" s="179" t="s">
        <v>146</v>
      </c>
      <c r="AU127" s="179" t="s">
        <v>83</v>
      </c>
      <c r="AY127" s="15" t="s">
        <v>137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81</v>
      </c>
      <c r="BK127" s="180">
        <f>ROUND(I127*H127,2)</f>
        <v>0</v>
      </c>
      <c r="BL127" s="15" t="s">
        <v>145</v>
      </c>
      <c r="BM127" s="179" t="s">
        <v>149</v>
      </c>
    </row>
    <row r="128" s="2" customFormat="1" ht="24.15" customHeight="1">
      <c r="A128" s="34"/>
      <c r="B128" s="167"/>
      <c r="C128" s="168" t="s">
        <v>157</v>
      </c>
      <c r="D128" s="168" t="s">
        <v>140</v>
      </c>
      <c r="E128" s="169" t="s">
        <v>646</v>
      </c>
      <c r="F128" s="170" t="s">
        <v>647</v>
      </c>
      <c r="G128" s="171" t="s">
        <v>143</v>
      </c>
      <c r="H128" s="172">
        <v>4</v>
      </c>
      <c r="I128" s="173"/>
      <c r="J128" s="174">
        <f>ROUND(I128*H128,2)</f>
        <v>0</v>
      </c>
      <c r="K128" s="170" t="s">
        <v>144</v>
      </c>
      <c r="L128" s="35"/>
      <c r="M128" s="175" t="s">
        <v>1</v>
      </c>
      <c r="N128" s="176" t="s">
        <v>38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145</v>
      </c>
      <c r="AT128" s="179" t="s">
        <v>140</v>
      </c>
      <c r="AU128" s="179" t="s">
        <v>83</v>
      </c>
      <c r="AY128" s="15" t="s">
        <v>137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81</v>
      </c>
      <c r="BK128" s="180">
        <f>ROUND(I128*H128,2)</f>
        <v>0</v>
      </c>
      <c r="BL128" s="15" t="s">
        <v>145</v>
      </c>
      <c r="BM128" s="179" t="s">
        <v>160</v>
      </c>
    </row>
    <row r="129" s="2" customFormat="1" ht="21.75" customHeight="1">
      <c r="A129" s="34"/>
      <c r="B129" s="167"/>
      <c r="C129" s="181" t="s">
        <v>154</v>
      </c>
      <c r="D129" s="181" t="s">
        <v>146</v>
      </c>
      <c r="E129" s="182" t="s">
        <v>648</v>
      </c>
      <c r="F129" s="183" t="s">
        <v>649</v>
      </c>
      <c r="G129" s="184" t="s">
        <v>143</v>
      </c>
      <c r="H129" s="185">
        <v>4</v>
      </c>
      <c r="I129" s="186"/>
      <c r="J129" s="187">
        <f>ROUND(I129*H129,2)</f>
        <v>0</v>
      </c>
      <c r="K129" s="183" t="s">
        <v>144</v>
      </c>
      <c r="L129" s="188"/>
      <c r="M129" s="189" t="s">
        <v>1</v>
      </c>
      <c r="N129" s="190" t="s">
        <v>38</v>
      </c>
      <c r="O129" s="73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149</v>
      </c>
      <c r="AT129" s="179" t="s">
        <v>146</v>
      </c>
      <c r="AU129" s="179" t="s">
        <v>83</v>
      </c>
      <c r="AY129" s="15" t="s">
        <v>137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81</v>
      </c>
      <c r="BK129" s="180">
        <f>ROUND(I129*H129,2)</f>
        <v>0</v>
      </c>
      <c r="BL129" s="15" t="s">
        <v>145</v>
      </c>
      <c r="BM129" s="179" t="s">
        <v>8</v>
      </c>
    </row>
    <row r="130" s="2" customFormat="1" ht="33" customHeight="1">
      <c r="A130" s="34"/>
      <c r="B130" s="167"/>
      <c r="C130" s="168" t="s">
        <v>163</v>
      </c>
      <c r="D130" s="168" t="s">
        <v>140</v>
      </c>
      <c r="E130" s="169" t="s">
        <v>650</v>
      </c>
      <c r="F130" s="170" t="s">
        <v>651</v>
      </c>
      <c r="G130" s="171" t="s">
        <v>143</v>
      </c>
      <c r="H130" s="172">
        <v>1</v>
      </c>
      <c r="I130" s="173"/>
      <c r="J130" s="174">
        <f>ROUND(I130*H130,2)</f>
        <v>0</v>
      </c>
      <c r="K130" s="170" t="s">
        <v>144</v>
      </c>
      <c r="L130" s="35"/>
      <c r="M130" s="175" t="s">
        <v>1</v>
      </c>
      <c r="N130" s="176" t="s">
        <v>38</v>
      </c>
      <c r="O130" s="73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145</v>
      </c>
      <c r="AT130" s="179" t="s">
        <v>140</v>
      </c>
      <c r="AU130" s="179" t="s">
        <v>83</v>
      </c>
      <c r="AY130" s="15" t="s">
        <v>137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81</v>
      </c>
      <c r="BK130" s="180">
        <f>ROUND(I130*H130,2)</f>
        <v>0</v>
      </c>
      <c r="BL130" s="15" t="s">
        <v>145</v>
      </c>
      <c r="BM130" s="179" t="s">
        <v>166</v>
      </c>
    </row>
    <row r="131" s="2" customFormat="1" ht="24.15" customHeight="1">
      <c r="A131" s="34"/>
      <c r="B131" s="167"/>
      <c r="C131" s="181" t="s">
        <v>149</v>
      </c>
      <c r="D131" s="181" t="s">
        <v>146</v>
      </c>
      <c r="E131" s="182" t="s">
        <v>652</v>
      </c>
      <c r="F131" s="183" t="s">
        <v>653</v>
      </c>
      <c r="G131" s="184" t="s">
        <v>143</v>
      </c>
      <c r="H131" s="185">
        <v>1</v>
      </c>
      <c r="I131" s="186"/>
      <c r="J131" s="187">
        <f>ROUND(I131*H131,2)</f>
        <v>0</v>
      </c>
      <c r="K131" s="183" t="s">
        <v>144</v>
      </c>
      <c r="L131" s="188"/>
      <c r="M131" s="189" t="s">
        <v>1</v>
      </c>
      <c r="N131" s="190" t="s">
        <v>38</v>
      </c>
      <c r="O131" s="73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149</v>
      </c>
      <c r="AT131" s="179" t="s">
        <v>146</v>
      </c>
      <c r="AU131" s="179" t="s">
        <v>83</v>
      </c>
      <c r="AY131" s="15" t="s">
        <v>137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81</v>
      </c>
      <c r="BK131" s="180">
        <f>ROUND(I131*H131,2)</f>
        <v>0</v>
      </c>
      <c r="BL131" s="15" t="s">
        <v>145</v>
      </c>
      <c r="BM131" s="179" t="s">
        <v>169</v>
      </c>
    </row>
    <row r="132" s="2" customFormat="1" ht="33" customHeight="1">
      <c r="A132" s="34"/>
      <c r="B132" s="167"/>
      <c r="C132" s="168" t="s">
        <v>170</v>
      </c>
      <c r="D132" s="168" t="s">
        <v>140</v>
      </c>
      <c r="E132" s="169" t="s">
        <v>654</v>
      </c>
      <c r="F132" s="170" t="s">
        <v>655</v>
      </c>
      <c r="G132" s="171" t="s">
        <v>143</v>
      </c>
      <c r="H132" s="172">
        <v>10</v>
      </c>
      <c r="I132" s="173"/>
      <c r="J132" s="174">
        <f>ROUND(I132*H132,2)</f>
        <v>0</v>
      </c>
      <c r="K132" s="170" t="s">
        <v>144</v>
      </c>
      <c r="L132" s="35"/>
      <c r="M132" s="175" t="s">
        <v>1</v>
      </c>
      <c r="N132" s="176" t="s">
        <v>38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145</v>
      </c>
      <c r="AT132" s="179" t="s">
        <v>140</v>
      </c>
      <c r="AU132" s="179" t="s">
        <v>83</v>
      </c>
      <c r="AY132" s="15" t="s">
        <v>137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81</v>
      </c>
      <c r="BK132" s="180">
        <f>ROUND(I132*H132,2)</f>
        <v>0</v>
      </c>
      <c r="BL132" s="15" t="s">
        <v>145</v>
      </c>
      <c r="BM132" s="179" t="s">
        <v>173</v>
      </c>
    </row>
    <row r="133" s="2" customFormat="1" ht="24.15" customHeight="1">
      <c r="A133" s="34"/>
      <c r="B133" s="167"/>
      <c r="C133" s="181" t="s">
        <v>160</v>
      </c>
      <c r="D133" s="181" t="s">
        <v>146</v>
      </c>
      <c r="E133" s="182" t="s">
        <v>656</v>
      </c>
      <c r="F133" s="183" t="s">
        <v>657</v>
      </c>
      <c r="G133" s="184" t="s">
        <v>143</v>
      </c>
      <c r="H133" s="185">
        <v>10</v>
      </c>
      <c r="I133" s="186"/>
      <c r="J133" s="187">
        <f>ROUND(I133*H133,2)</f>
        <v>0</v>
      </c>
      <c r="K133" s="183" t="s">
        <v>144</v>
      </c>
      <c r="L133" s="188"/>
      <c r="M133" s="189" t="s">
        <v>1</v>
      </c>
      <c r="N133" s="190" t="s">
        <v>38</v>
      </c>
      <c r="O133" s="73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149</v>
      </c>
      <c r="AT133" s="179" t="s">
        <v>146</v>
      </c>
      <c r="AU133" s="179" t="s">
        <v>83</v>
      </c>
      <c r="AY133" s="15" t="s">
        <v>137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81</v>
      </c>
      <c r="BK133" s="180">
        <f>ROUND(I133*H133,2)</f>
        <v>0</v>
      </c>
      <c r="BL133" s="15" t="s">
        <v>145</v>
      </c>
      <c r="BM133" s="179" t="s">
        <v>177</v>
      </c>
    </row>
    <row r="134" s="2" customFormat="1" ht="33" customHeight="1">
      <c r="A134" s="34"/>
      <c r="B134" s="167"/>
      <c r="C134" s="168" t="s">
        <v>180</v>
      </c>
      <c r="D134" s="168" t="s">
        <v>140</v>
      </c>
      <c r="E134" s="169" t="s">
        <v>658</v>
      </c>
      <c r="F134" s="170" t="s">
        <v>659</v>
      </c>
      <c r="G134" s="171" t="s">
        <v>143</v>
      </c>
      <c r="H134" s="172">
        <v>2</v>
      </c>
      <c r="I134" s="173"/>
      <c r="J134" s="174">
        <f>ROUND(I134*H134,2)</f>
        <v>0</v>
      </c>
      <c r="K134" s="170" t="s">
        <v>144</v>
      </c>
      <c r="L134" s="35"/>
      <c r="M134" s="175" t="s">
        <v>1</v>
      </c>
      <c r="N134" s="176" t="s">
        <v>38</v>
      </c>
      <c r="O134" s="73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145</v>
      </c>
      <c r="AT134" s="179" t="s">
        <v>140</v>
      </c>
      <c r="AU134" s="179" t="s">
        <v>83</v>
      </c>
      <c r="AY134" s="15" t="s">
        <v>137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81</v>
      </c>
      <c r="BK134" s="180">
        <f>ROUND(I134*H134,2)</f>
        <v>0</v>
      </c>
      <c r="BL134" s="15" t="s">
        <v>145</v>
      </c>
      <c r="BM134" s="179" t="s">
        <v>183</v>
      </c>
    </row>
    <row r="135" s="2" customFormat="1" ht="24.15" customHeight="1">
      <c r="A135" s="34"/>
      <c r="B135" s="167"/>
      <c r="C135" s="181" t="s">
        <v>8</v>
      </c>
      <c r="D135" s="181" t="s">
        <v>146</v>
      </c>
      <c r="E135" s="182" t="s">
        <v>660</v>
      </c>
      <c r="F135" s="183" t="s">
        <v>661</v>
      </c>
      <c r="G135" s="184" t="s">
        <v>143</v>
      </c>
      <c r="H135" s="185">
        <v>2</v>
      </c>
      <c r="I135" s="186"/>
      <c r="J135" s="187">
        <f>ROUND(I135*H135,2)</f>
        <v>0</v>
      </c>
      <c r="K135" s="183" t="s">
        <v>144</v>
      </c>
      <c r="L135" s="188"/>
      <c r="M135" s="189" t="s">
        <v>1</v>
      </c>
      <c r="N135" s="190" t="s">
        <v>38</v>
      </c>
      <c r="O135" s="73"/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149</v>
      </c>
      <c r="AT135" s="179" t="s">
        <v>146</v>
      </c>
      <c r="AU135" s="179" t="s">
        <v>83</v>
      </c>
      <c r="AY135" s="15" t="s">
        <v>137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81</v>
      </c>
      <c r="BK135" s="180">
        <f>ROUND(I135*H135,2)</f>
        <v>0</v>
      </c>
      <c r="BL135" s="15" t="s">
        <v>145</v>
      </c>
      <c r="BM135" s="179" t="s">
        <v>186</v>
      </c>
    </row>
    <row r="136" s="2" customFormat="1" ht="33" customHeight="1">
      <c r="A136" s="34"/>
      <c r="B136" s="167"/>
      <c r="C136" s="168" t="s">
        <v>187</v>
      </c>
      <c r="D136" s="168" t="s">
        <v>140</v>
      </c>
      <c r="E136" s="169" t="s">
        <v>662</v>
      </c>
      <c r="F136" s="170" t="s">
        <v>663</v>
      </c>
      <c r="G136" s="171" t="s">
        <v>143</v>
      </c>
      <c r="H136" s="172">
        <v>3</v>
      </c>
      <c r="I136" s="173"/>
      <c r="J136" s="174">
        <f>ROUND(I136*H136,2)</f>
        <v>0</v>
      </c>
      <c r="K136" s="170" t="s">
        <v>144</v>
      </c>
      <c r="L136" s="35"/>
      <c r="M136" s="175" t="s">
        <v>1</v>
      </c>
      <c r="N136" s="176" t="s">
        <v>38</v>
      </c>
      <c r="O136" s="73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145</v>
      </c>
      <c r="AT136" s="179" t="s">
        <v>140</v>
      </c>
      <c r="AU136" s="179" t="s">
        <v>83</v>
      </c>
      <c r="AY136" s="15" t="s">
        <v>137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81</v>
      </c>
      <c r="BK136" s="180">
        <f>ROUND(I136*H136,2)</f>
        <v>0</v>
      </c>
      <c r="BL136" s="15" t="s">
        <v>145</v>
      </c>
      <c r="BM136" s="179" t="s">
        <v>190</v>
      </c>
    </row>
    <row r="137" s="2" customFormat="1" ht="24.15" customHeight="1">
      <c r="A137" s="34"/>
      <c r="B137" s="167"/>
      <c r="C137" s="181" t="s">
        <v>166</v>
      </c>
      <c r="D137" s="181" t="s">
        <v>146</v>
      </c>
      <c r="E137" s="182" t="s">
        <v>664</v>
      </c>
      <c r="F137" s="183" t="s">
        <v>665</v>
      </c>
      <c r="G137" s="184" t="s">
        <v>143</v>
      </c>
      <c r="H137" s="185">
        <v>3</v>
      </c>
      <c r="I137" s="186"/>
      <c r="J137" s="187">
        <f>ROUND(I137*H137,2)</f>
        <v>0</v>
      </c>
      <c r="K137" s="183" t="s">
        <v>144</v>
      </c>
      <c r="L137" s="188"/>
      <c r="M137" s="189" t="s">
        <v>1</v>
      </c>
      <c r="N137" s="190" t="s">
        <v>38</v>
      </c>
      <c r="O137" s="73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149</v>
      </c>
      <c r="AT137" s="179" t="s">
        <v>146</v>
      </c>
      <c r="AU137" s="179" t="s">
        <v>83</v>
      </c>
      <c r="AY137" s="15" t="s">
        <v>137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81</v>
      </c>
      <c r="BK137" s="180">
        <f>ROUND(I137*H137,2)</f>
        <v>0</v>
      </c>
      <c r="BL137" s="15" t="s">
        <v>145</v>
      </c>
      <c r="BM137" s="179" t="s">
        <v>193</v>
      </c>
    </row>
    <row r="138" s="2" customFormat="1" ht="33" customHeight="1">
      <c r="A138" s="34"/>
      <c r="B138" s="167"/>
      <c r="C138" s="168" t="s">
        <v>194</v>
      </c>
      <c r="D138" s="168" t="s">
        <v>140</v>
      </c>
      <c r="E138" s="169" t="s">
        <v>666</v>
      </c>
      <c r="F138" s="170" t="s">
        <v>667</v>
      </c>
      <c r="G138" s="171" t="s">
        <v>143</v>
      </c>
      <c r="H138" s="172">
        <v>10</v>
      </c>
      <c r="I138" s="173"/>
      <c r="J138" s="174">
        <f>ROUND(I138*H138,2)</f>
        <v>0</v>
      </c>
      <c r="K138" s="170" t="s">
        <v>144</v>
      </c>
      <c r="L138" s="35"/>
      <c r="M138" s="175" t="s">
        <v>1</v>
      </c>
      <c r="N138" s="176" t="s">
        <v>38</v>
      </c>
      <c r="O138" s="73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145</v>
      </c>
      <c r="AT138" s="179" t="s">
        <v>140</v>
      </c>
      <c r="AU138" s="179" t="s">
        <v>83</v>
      </c>
      <c r="AY138" s="15" t="s">
        <v>137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81</v>
      </c>
      <c r="BK138" s="180">
        <f>ROUND(I138*H138,2)</f>
        <v>0</v>
      </c>
      <c r="BL138" s="15" t="s">
        <v>145</v>
      </c>
      <c r="BM138" s="179" t="s">
        <v>197</v>
      </c>
    </row>
    <row r="139" s="2" customFormat="1" ht="21.75" customHeight="1">
      <c r="A139" s="34"/>
      <c r="B139" s="167"/>
      <c r="C139" s="181" t="s">
        <v>169</v>
      </c>
      <c r="D139" s="181" t="s">
        <v>146</v>
      </c>
      <c r="E139" s="182" t="s">
        <v>668</v>
      </c>
      <c r="F139" s="183" t="s">
        <v>669</v>
      </c>
      <c r="G139" s="184" t="s">
        <v>143</v>
      </c>
      <c r="H139" s="185">
        <v>10</v>
      </c>
      <c r="I139" s="186"/>
      <c r="J139" s="187">
        <f>ROUND(I139*H139,2)</f>
        <v>0</v>
      </c>
      <c r="K139" s="183" t="s">
        <v>144</v>
      </c>
      <c r="L139" s="188"/>
      <c r="M139" s="189" t="s">
        <v>1</v>
      </c>
      <c r="N139" s="190" t="s">
        <v>38</v>
      </c>
      <c r="O139" s="73"/>
      <c r="P139" s="177">
        <f>O139*H139</f>
        <v>0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149</v>
      </c>
      <c r="AT139" s="179" t="s">
        <v>146</v>
      </c>
      <c r="AU139" s="179" t="s">
        <v>83</v>
      </c>
      <c r="AY139" s="15" t="s">
        <v>137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81</v>
      </c>
      <c r="BK139" s="180">
        <f>ROUND(I139*H139,2)</f>
        <v>0</v>
      </c>
      <c r="BL139" s="15" t="s">
        <v>145</v>
      </c>
      <c r="BM139" s="179" t="s">
        <v>200</v>
      </c>
    </row>
    <row r="140" s="2" customFormat="1" ht="24.15" customHeight="1">
      <c r="A140" s="34"/>
      <c r="B140" s="167"/>
      <c r="C140" s="168" t="s">
        <v>201</v>
      </c>
      <c r="D140" s="168" t="s">
        <v>140</v>
      </c>
      <c r="E140" s="169" t="s">
        <v>792</v>
      </c>
      <c r="F140" s="170" t="s">
        <v>793</v>
      </c>
      <c r="G140" s="171" t="s">
        <v>143</v>
      </c>
      <c r="H140" s="172">
        <v>4</v>
      </c>
      <c r="I140" s="173"/>
      <c r="J140" s="174">
        <f>ROUND(I140*H140,2)</f>
        <v>0</v>
      </c>
      <c r="K140" s="170" t="s">
        <v>144</v>
      </c>
      <c r="L140" s="35"/>
      <c r="M140" s="175" t="s">
        <v>1</v>
      </c>
      <c r="N140" s="176" t="s">
        <v>38</v>
      </c>
      <c r="O140" s="73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145</v>
      </c>
      <c r="AT140" s="179" t="s">
        <v>140</v>
      </c>
      <c r="AU140" s="179" t="s">
        <v>83</v>
      </c>
      <c r="AY140" s="15" t="s">
        <v>137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81</v>
      </c>
      <c r="BK140" s="180">
        <f>ROUND(I140*H140,2)</f>
        <v>0</v>
      </c>
      <c r="BL140" s="15" t="s">
        <v>145</v>
      </c>
      <c r="BM140" s="179" t="s">
        <v>204</v>
      </c>
    </row>
    <row r="141" s="2" customFormat="1" ht="24.15" customHeight="1">
      <c r="A141" s="34"/>
      <c r="B141" s="167"/>
      <c r="C141" s="181" t="s">
        <v>173</v>
      </c>
      <c r="D141" s="181" t="s">
        <v>146</v>
      </c>
      <c r="E141" s="182" t="s">
        <v>794</v>
      </c>
      <c r="F141" s="183" t="s">
        <v>795</v>
      </c>
      <c r="G141" s="184" t="s">
        <v>143</v>
      </c>
      <c r="H141" s="185">
        <v>4</v>
      </c>
      <c r="I141" s="186"/>
      <c r="J141" s="187">
        <f>ROUND(I141*H141,2)</f>
        <v>0</v>
      </c>
      <c r="K141" s="183" t="s">
        <v>144</v>
      </c>
      <c r="L141" s="188"/>
      <c r="M141" s="189" t="s">
        <v>1</v>
      </c>
      <c r="N141" s="190" t="s">
        <v>38</v>
      </c>
      <c r="O141" s="73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149</v>
      </c>
      <c r="AT141" s="179" t="s">
        <v>146</v>
      </c>
      <c r="AU141" s="179" t="s">
        <v>83</v>
      </c>
      <c r="AY141" s="15" t="s">
        <v>137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81</v>
      </c>
      <c r="BK141" s="180">
        <f>ROUND(I141*H141,2)</f>
        <v>0</v>
      </c>
      <c r="BL141" s="15" t="s">
        <v>145</v>
      </c>
      <c r="BM141" s="179" t="s">
        <v>207</v>
      </c>
    </row>
    <row r="142" s="2" customFormat="1" ht="24.15" customHeight="1">
      <c r="A142" s="34"/>
      <c r="B142" s="167"/>
      <c r="C142" s="168" t="s">
        <v>208</v>
      </c>
      <c r="D142" s="168" t="s">
        <v>140</v>
      </c>
      <c r="E142" s="169" t="s">
        <v>409</v>
      </c>
      <c r="F142" s="170" t="s">
        <v>410</v>
      </c>
      <c r="G142" s="171" t="s">
        <v>143</v>
      </c>
      <c r="H142" s="172">
        <v>3</v>
      </c>
      <c r="I142" s="173"/>
      <c r="J142" s="174">
        <f>ROUND(I142*H142,2)</f>
        <v>0</v>
      </c>
      <c r="K142" s="170" t="s">
        <v>144</v>
      </c>
      <c r="L142" s="35"/>
      <c r="M142" s="175" t="s">
        <v>1</v>
      </c>
      <c r="N142" s="176" t="s">
        <v>38</v>
      </c>
      <c r="O142" s="73"/>
      <c r="P142" s="177">
        <f>O142*H142</f>
        <v>0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145</v>
      </c>
      <c r="AT142" s="179" t="s">
        <v>140</v>
      </c>
      <c r="AU142" s="179" t="s">
        <v>83</v>
      </c>
      <c r="AY142" s="15" t="s">
        <v>137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5" t="s">
        <v>81</v>
      </c>
      <c r="BK142" s="180">
        <f>ROUND(I142*H142,2)</f>
        <v>0</v>
      </c>
      <c r="BL142" s="15" t="s">
        <v>145</v>
      </c>
      <c r="BM142" s="179" t="s">
        <v>211</v>
      </c>
    </row>
    <row r="143" s="2" customFormat="1" ht="24.15" customHeight="1">
      <c r="A143" s="34"/>
      <c r="B143" s="167"/>
      <c r="C143" s="181" t="s">
        <v>177</v>
      </c>
      <c r="D143" s="181" t="s">
        <v>146</v>
      </c>
      <c r="E143" s="182" t="s">
        <v>412</v>
      </c>
      <c r="F143" s="183" t="s">
        <v>413</v>
      </c>
      <c r="G143" s="184" t="s">
        <v>143</v>
      </c>
      <c r="H143" s="185">
        <v>3</v>
      </c>
      <c r="I143" s="186"/>
      <c r="J143" s="187">
        <f>ROUND(I143*H143,2)</f>
        <v>0</v>
      </c>
      <c r="K143" s="183" t="s">
        <v>144</v>
      </c>
      <c r="L143" s="188"/>
      <c r="M143" s="189" t="s">
        <v>1</v>
      </c>
      <c r="N143" s="190" t="s">
        <v>38</v>
      </c>
      <c r="O143" s="73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149</v>
      </c>
      <c r="AT143" s="179" t="s">
        <v>146</v>
      </c>
      <c r="AU143" s="179" t="s">
        <v>83</v>
      </c>
      <c r="AY143" s="15" t="s">
        <v>137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81</v>
      </c>
      <c r="BK143" s="180">
        <f>ROUND(I143*H143,2)</f>
        <v>0</v>
      </c>
      <c r="BL143" s="15" t="s">
        <v>145</v>
      </c>
      <c r="BM143" s="179" t="s">
        <v>215</v>
      </c>
    </row>
    <row r="144" s="2" customFormat="1" ht="24.15" customHeight="1">
      <c r="A144" s="34"/>
      <c r="B144" s="167"/>
      <c r="C144" s="168" t="s">
        <v>7</v>
      </c>
      <c r="D144" s="168" t="s">
        <v>140</v>
      </c>
      <c r="E144" s="169" t="s">
        <v>682</v>
      </c>
      <c r="F144" s="170" t="s">
        <v>683</v>
      </c>
      <c r="G144" s="171" t="s">
        <v>214</v>
      </c>
      <c r="H144" s="172">
        <v>948</v>
      </c>
      <c r="I144" s="173"/>
      <c r="J144" s="174">
        <f>ROUND(I144*H144,2)</f>
        <v>0</v>
      </c>
      <c r="K144" s="170" t="s">
        <v>144</v>
      </c>
      <c r="L144" s="35"/>
      <c r="M144" s="175" t="s">
        <v>1</v>
      </c>
      <c r="N144" s="176" t="s">
        <v>38</v>
      </c>
      <c r="O144" s="73"/>
      <c r="P144" s="177">
        <f>O144*H144</f>
        <v>0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145</v>
      </c>
      <c r="AT144" s="179" t="s">
        <v>140</v>
      </c>
      <c r="AU144" s="179" t="s">
        <v>83</v>
      </c>
      <c r="AY144" s="15" t="s">
        <v>137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5" t="s">
        <v>81</v>
      </c>
      <c r="BK144" s="180">
        <f>ROUND(I144*H144,2)</f>
        <v>0</v>
      </c>
      <c r="BL144" s="15" t="s">
        <v>145</v>
      </c>
      <c r="BM144" s="179" t="s">
        <v>218</v>
      </c>
    </row>
    <row r="145" s="2" customFormat="1" ht="24.15" customHeight="1">
      <c r="A145" s="34"/>
      <c r="B145" s="167"/>
      <c r="C145" s="181" t="s">
        <v>183</v>
      </c>
      <c r="D145" s="181" t="s">
        <v>146</v>
      </c>
      <c r="E145" s="182" t="s">
        <v>373</v>
      </c>
      <c r="F145" s="183" t="s">
        <v>374</v>
      </c>
      <c r="G145" s="184" t="s">
        <v>214</v>
      </c>
      <c r="H145" s="185">
        <v>948</v>
      </c>
      <c r="I145" s="186"/>
      <c r="J145" s="187">
        <f>ROUND(I145*H145,2)</f>
        <v>0</v>
      </c>
      <c r="K145" s="183" t="s">
        <v>144</v>
      </c>
      <c r="L145" s="188"/>
      <c r="M145" s="189" t="s">
        <v>1</v>
      </c>
      <c r="N145" s="190" t="s">
        <v>38</v>
      </c>
      <c r="O145" s="73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149</v>
      </c>
      <c r="AT145" s="179" t="s">
        <v>146</v>
      </c>
      <c r="AU145" s="179" t="s">
        <v>83</v>
      </c>
      <c r="AY145" s="15" t="s">
        <v>137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5" t="s">
        <v>81</v>
      </c>
      <c r="BK145" s="180">
        <f>ROUND(I145*H145,2)</f>
        <v>0</v>
      </c>
      <c r="BL145" s="15" t="s">
        <v>145</v>
      </c>
      <c r="BM145" s="179" t="s">
        <v>221</v>
      </c>
    </row>
    <row r="146" s="2" customFormat="1" ht="49.05" customHeight="1">
      <c r="A146" s="34"/>
      <c r="B146" s="167"/>
      <c r="C146" s="168" t="s">
        <v>222</v>
      </c>
      <c r="D146" s="168" t="s">
        <v>140</v>
      </c>
      <c r="E146" s="169" t="s">
        <v>174</v>
      </c>
      <c r="F146" s="170" t="s">
        <v>175</v>
      </c>
      <c r="G146" s="171" t="s">
        <v>176</v>
      </c>
      <c r="H146" s="172">
        <v>48</v>
      </c>
      <c r="I146" s="173"/>
      <c r="J146" s="174">
        <f>ROUND(I146*H146,2)</f>
        <v>0</v>
      </c>
      <c r="K146" s="170" t="s">
        <v>144</v>
      </c>
      <c r="L146" s="35"/>
      <c r="M146" s="175" t="s">
        <v>1</v>
      </c>
      <c r="N146" s="176" t="s">
        <v>38</v>
      </c>
      <c r="O146" s="73"/>
      <c r="P146" s="177">
        <f>O146*H146</f>
        <v>0</v>
      </c>
      <c r="Q146" s="177">
        <v>0</v>
      </c>
      <c r="R146" s="177">
        <f>Q146*H146</f>
        <v>0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145</v>
      </c>
      <c r="AT146" s="179" t="s">
        <v>140</v>
      </c>
      <c r="AU146" s="179" t="s">
        <v>83</v>
      </c>
      <c r="AY146" s="15" t="s">
        <v>137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5" t="s">
        <v>81</v>
      </c>
      <c r="BK146" s="180">
        <f>ROUND(I146*H146,2)</f>
        <v>0</v>
      </c>
      <c r="BL146" s="15" t="s">
        <v>145</v>
      </c>
      <c r="BM146" s="179" t="s">
        <v>225</v>
      </c>
    </row>
    <row r="147" s="12" customFormat="1" ht="22.8" customHeight="1">
      <c r="A147" s="12"/>
      <c r="B147" s="154"/>
      <c r="C147" s="12"/>
      <c r="D147" s="155" t="s">
        <v>72</v>
      </c>
      <c r="E147" s="165" t="s">
        <v>476</v>
      </c>
      <c r="F147" s="165" t="s">
        <v>477</v>
      </c>
      <c r="G147" s="12"/>
      <c r="H147" s="12"/>
      <c r="I147" s="157"/>
      <c r="J147" s="166">
        <f>BK147</f>
        <v>0</v>
      </c>
      <c r="K147" s="12"/>
      <c r="L147" s="154"/>
      <c r="M147" s="159"/>
      <c r="N147" s="160"/>
      <c r="O147" s="160"/>
      <c r="P147" s="161">
        <f>SUM(P148:P152)</f>
        <v>0</v>
      </c>
      <c r="Q147" s="160"/>
      <c r="R147" s="161">
        <f>SUM(R148:R152)</f>
        <v>0</v>
      </c>
      <c r="S147" s="160"/>
      <c r="T147" s="162">
        <f>SUM(T148:T152)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5" t="s">
        <v>81</v>
      </c>
      <c r="AT147" s="163" t="s">
        <v>72</v>
      </c>
      <c r="AU147" s="163" t="s">
        <v>81</v>
      </c>
      <c r="AY147" s="155" t="s">
        <v>137</v>
      </c>
      <c r="BK147" s="164">
        <f>SUM(BK148:BK152)</f>
        <v>0</v>
      </c>
    </row>
    <row r="148" s="2" customFormat="1" ht="44.25" customHeight="1">
      <c r="A148" s="34"/>
      <c r="B148" s="167"/>
      <c r="C148" s="168" t="s">
        <v>186</v>
      </c>
      <c r="D148" s="168" t="s">
        <v>140</v>
      </c>
      <c r="E148" s="169" t="s">
        <v>684</v>
      </c>
      <c r="F148" s="170" t="s">
        <v>685</v>
      </c>
      <c r="G148" s="171" t="s">
        <v>143</v>
      </c>
      <c r="H148" s="172">
        <v>11</v>
      </c>
      <c r="I148" s="173"/>
      <c r="J148" s="174">
        <f>ROUND(I148*H148,2)</f>
        <v>0</v>
      </c>
      <c r="K148" s="170" t="s">
        <v>144</v>
      </c>
      <c r="L148" s="35"/>
      <c r="M148" s="175" t="s">
        <v>1</v>
      </c>
      <c r="N148" s="176" t="s">
        <v>38</v>
      </c>
      <c r="O148" s="73"/>
      <c r="P148" s="177">
        <f>O148*H148</f>
        <v>0</v>
      </c>
      <c r="Q148" s="177">
        <v>0</v>
      </c>
      <c r="R148" s="177">
        <f>Q148*H148</f>
        <v>0</v>
      </c>
      <c r="S148" s="177">
        <v>0</v>
      </c>
      <c r="T148" s="17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9" t="s">
        <v>145</v>
      </c>
      <c r="AT148" s="179" t="s">
        <v>140</v>
      </c>
      <c r="AU148" s="179" t="s">
        <v>83</v>
      </c>
      <c r="AY148" s="15" t="s">
        <v>137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5" t="s">
        <v>81</v>
      </c>
      <c r="BK148" s="180">
        <f>ROUND(I148*H148,2)</f>
        <v>0</v>
      </c>
      <c r="BL148" s="15" t="s">
        <v>145</v>
      </c>
      <c r="BM148" s="179" t="s">
        <v>228</v>
      </c>
    </row>
    <row r="149" s="2" customFormat="1" ht="44.25" customHeight="1">
      <c r="A149" s="34"/>
      <c r="B149" s="167"/>
      <c r="C149" s="168" t="s">
        <v>229</v>
      </c>
      <c r="D149" s="168" t="s">
        <v>140</v>
      </c>
      <c r="E149" s="169" t="s">
        <v>511</v>
      </c>
      <c r="F149" s="170" t="s">
        <v>512</v>
      </c>
      <c r="G149" s="171" t="s">
        <v>143</v>
      </c>
      <c r="H149" s="172">
        <v>4</v>
      </c>
      <c r="I149" s="173"/>
      <c r="J149" s="174">
        <f>ROUND(I149*H149,2)</f>
        <v>0</v>
      </c>
      <c r="K149" s="170" t="s">
        <v>144</v>
      </c>
      <c r="L149" s="35"/>
      <c r="M149" s="175" t="s">
        <v>1</v>
      </c>
      <c r="N149" s="176" t="s">
        <v>38</v>
      </c>
      <c r="O149" s="73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145</v>
      </c>
      <c r="AT149" s="179" t="s">
        <v>140</v>
      </c>
      <c r="AU149" s="179" t="s">
        <v>83</v>
      </c>
      <c r="AY149" s="15" t="s">
        <v>137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5" t="s">
        <v>81</v>
      </c>
      <c r="BK149" s="180">
        <f>ROUND(I149*H149,2)</f>
        <v>0</v>
      </c>
      <c r="BL149" s="15" t="s">
        <v>145</v>
      </c>
      <c r="BM149" s="179" t="s">
        <v>230</v>
      </c>
    </row>
    <row r="150" s="2" customFormat="1" ht="55.5" customHeight="1">
      <c r="A150" s="34"/>
      <c r="B150" s="167"/>
      <c r="C150" s="168" t="s">
        <v>190</v>
      </c>
      <c r="D150" s="168" t="s">
        <v>140</v>
      </c>
      <c r="E150" s="169" t="s">
        <v>686</v>
      </c>
      <c r="F150" s="170" t="s">
        <v>687</v>
      </c>
      <c r="G150" s="171" t="s">
        <v>143</v>
      </c>
      <c r="H150" s="172">
        <v>8</v>
      </c>
      <c r="I150" s="173"/>
      <c r="J150" s="174">
        <f>ROUND(I150*H150,2)</f>
        <v>0</v>
      </c>
      <c r="K150" s="170" t="s">
        <v>144</v>
      </c>
      <c r="L150" s="35"/>
      <c r="M150" s="175" t="s">
        <v>1</v>
      </c>
      <c r="N150" s="176" t="s">
        <v>38</v>
      </c>
      <c r="O150" s="73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145</v>
      </c>
      <c r="AT150" s="179" t="s">
        <v>140</v>
      </c>
      <c r="AU150" s="179" t="s">
        <v>83</v>
      </c>
      <c r="AY150" s="15" t="s">
        <v>137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5" t="s">
        <v>81</v>
      </c>
      <c r="BK150" s="180">
        <f>ROUND(I150*H150,2)</f>
        <v>0</v>
      </c>
      <c r="BL150" s="15" t="s">
        <v>145</v>
      </c>
      <c r="BM150" s="179" t="s">
        <v>235</v>
      </c>
    </row>
    <row r="151" s="2" customFormat="1" ht="44.25" customHeight="1">
      <c r="A151" s="34"/>
      <c r="B151" s="167"/>
      <c r="C151" s="168" t="s">
        <v>236</v>
      </c>
      <c r="D151" s="168" t="s">
        <v>140</v>
      </c>
      <c r="E151" s="169" t="s">
        <v>688</v>
      </c>
      <c r="F151" s="170" t="s">
        <v>689</v>
      </c>
      <c r="G151" s="171" t="s">
        <v>214</v>
      </c>
      <c r="H151" s="172">
        <v>510</v>
      </c>
      <c r="I151" s="173"/>
      <c r="J151" s="174">
        <f>ROUND(I151*H151,2)</f>
        <v>0</v>
      </c>
      <c r="K151" s="170" t="s">
        <v>144</v>
      </c>
      <c r="L151" s="35"/>
      <c r="M151" s="175" t="s">
        <v>1</v>
      </c>
      <c r="N151" s="176" t="s">
        <v>38</v>
      </c>
      <c r="O151" s="73"/>
      <c r="P151" s="177">
        <f>O151*H151</f>
        <v>0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9" t="s">
        <v>145</v>
      </c>
      <c r="AT151" s="179" t="s">
        <v>140</v>
      </c>
      <c r="AU151" s="179" t="s">
        <v>83</v>
      </c>
      <c r="AY151" s="15" t="s">
        <v>137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5" t="s">
        <v>81</v>
      </c>
      <c r="BK151" s="180">
        <f>ROUND(I151*H151,2)</f>
        <v>0</v>
      </c>
      <c r="BL151" s="15" t="s">
        <v>145</v>
      </c>
      <c r="BM151" s="179" t="s">
        <v>239</v>
      </c>
    </row>
    <row r="152" s="2" customFormat="1" ht="49.05" customHeight="1">
      <c r="A152" s="34"/>
      <c r="B152" s="167"/>
      <c r="C152" s="168" t="s">
        <v>193</v>
      </c>
      <c r="D152" s="168" t="s">
        <v>140</v>
      </c>
      <c r="E152" s="169" t="s">
        <v>174</v>
      </c>
      <c r="F152" s="170" t="s">
        <v>175</v>
      </c>
      <c r="G152" s="171" t="s">
        <v>176</v>
      </c>
      <c r="H152" s="172">
        <v>22</v>
      </c>
      <c r="I152" s="173"/>
      <c r="J152" s="174">
        <f>ROUND(I152*H152,2)</f>
        <v>0</v>
      </c>
      <c r="K152" s="170" t="s">
        <v>144</v>
      </c>
      <c r="L152" s="35"/>
      <c r="M152" s="175" t="s">
        <v>1</v>
      </c>
      <c r="N152" s="176" t="s">
        <v>38</v>
      </c>
      <c r="O152" s="73"/>
      <c r="P152" s="177">
        <f>O152*H152</f>
        <v>0</v>
      </c>
      <c r="Q152" s="177">
        <v>0</v>
      </c>
      <c r="R152" s="177">
        <f>Q152*H152</f>
        <v>0</v>
      </c>
      <c r="S152" s="177">
        <v>0</v>
      </c>
      <c r="T152" s="17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9" t="s">
        <v>145</v>
      </c>
      <c r="AT152" s="179" t="s">
        <v>140</v>
      </c>
      <c r="AU152" s="179" t="s">
        <v>83</v>
      </c>
      <c r="AY152" s="15" t="s">
        <v>137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5" t="s">
        <v>81</v>
      </c>
      <c r="BK152" s="180">
        <f>ROUND(I152*H152,2)</f>
        <v>0</v>
      </c>
      <c r="BL152" s="15" t="s">
        <v>145</v>
      </c>
      <c r="BM152" s="179" t="s">
        <v>242</v>
      </c>
    </row>
    <row r="153" s="12" customFormat="1" ht="22.8" customHeight="1">
      <c r="A153" s="12"/>
      <c r="B153" s="154"/>
      <c r="C153" s="12"/>
      <c r="D153" s="155" t="s">
        <v>72</v>
      </c>
      <c r="E153" s="165" t="s">
        <v>559</v>
      </c>
      <c r="F153" s="165" t="s">
        <v>690</v>
      </c>
      <c r="G153" s="12"/>
      <c r="H153" s="12"/>
      <c r="I153" s="157"/>
      <c r="J153" s="166">
        <f>BK153</f>
        <v>0</v>
      </c>
      <c r="K153" s="12"/>
      <c r="L153" s="154"/>
      <c r="M153" s="159"/>
      <c r="N153" s="160"/>
      <c r="O153" s="160"/>
      <c r="P153" s="161">
        <f>SUM(P154:P161)</f>
        <v>0</v>
      </c>
      <c r="Q153" s="160"/>
      <c r="R153" s="161">
        <f>SUM(R154:R161)</f>
        <v>0</v>
      </c>
      <c r="S153" s="160"/>
      <c r="T153" s="162">
        <f>SUM(T154:T161)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5" t="s">
        <v>81</v>
      </c>
      <c r="AT153" s="163" t="s">
        <v>72</v>
      </c>
      <c r="AU153" s="163" t="s">
        <v>81</v>
      </c>
      <c r="AY153" s="155" t="s">
        <v>137</v>
      </c>
      <c r="BK153" s="164">
        <f>SUM(BK154:BK161)</f>
        <v>0</v>
      </c>
    </row>
    <row r="154" s="2" customFormat="1" ht="24.15" customHeight="1">
      <c r="A154" s="34"/>
      <c r="B154" s="167"/>
      <c r="C154" s="168" t="s">
        <v>197</v>
      </c>
      <c r="D154" s="168" t="s">
        <v>140</v>
      </c>
      <c r="E154" s="169" t="s">
        <v>401</v>
      </c>
      <c r="F154" s="170" t="s">
        <v>402</v>
      </c>
      <c r="G154" s="171" t="s">
        <v>403</v>
      </c>
      <c r="H154" s="172">
        <v>0.46400000000000002</v>
      </c>
      <c r="I154" s="173"/>
      <c r="J154" s="174">
        <f>ROUND(I154*H154,2)</f>
        <v>0</v>
      </c>
      <c r="K154" s="170" t="s">
        <v>144</v>
      </c>
      <c r="L154" s="35"/>
      <c r="M154" s="175" t="s">
        <v>1</v>
      </c>
      <c r="N154" s="176" t="s">
        <v>38</v>
      </c>
      <c r="O154" s="73"/>
      <c r="P154" s="177">
        <f>O154*H154</f>
        <v>0</v>
      </c>
      <c r="Q154" s="177">
        <v>0</v>
      </c>
      <c r="R154" s="177">
        <f>Q154*H154</f>
        <v>0</v>
      </c>
      <c r="S154" s="177">
        <v>0</v>
      </c>
      <c r="T154" s="17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9" t="s">
        <v>145</v>
      </c>
      <c r="AT154" s="179" t="s">
        <v>140</v>
      </c>
      <c r="AU154" s="179" t="s">
        <v>83</v>
      </c>
      <c r="AY154" s="15" t="s">
        <v>137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5" t="s">
        <v>81</v>
      </c>
      <c r="BK154" s="180">
        <f>ROUND(I154*H154,2)</f>
        <v>0</v>
      </c>
      <c r="BL154" s="15" t="s">
        <v>145</v>
      </c>
      <c r="BM154" s="179" t="s">
        <v>246</v>
      </c>
    </row>
    <row r="155" s="2" customFormat="1" ht="24.15" customHeight="1">
      <c r="A155" s="34"/>
      <c r="B155" s="167"/>
      <c r="C155" s="168" t="s">
        <v>243</v>
      </c>
      <c r="D155" s="168" t="s">
        <v>140</v>
      </c>
      <c r="E155" s="169" t="s">
        <v>405</v>
      </c>
      <c r="F155" s="170" t="s">
        <v>406</v>
      </c>
      <c r="G155" s="171" t="s">
        <v>403</v>
      </c>
      <c r="H155" s="172">
        <v>0.46400000000000002</v>
      </c>
      <c r="I155" s="173"/>
      <c r="J155" s="174">
        <f>ROUND(I155*H155,2)</f>
        <v>0</v>
      </c>
      <c r="K155" s="170" t="s">
        <v>144</v>
      </c>
      <c r="L155" s="35"/>
      <c r="M155" s="175" t="s">
        <v>1</v>
      </c>
      <c r="N155" s="176" t="s">
        <v>38</v>
      </c>
      <c r="O155" s="73"/>
      <c r="P155" s="177">
        <f>O155*H155</f>
        <v>0</v>
      </c>
      <c r="Q155" s="177">
        <v>0</v>
      </c>
      <c r="R155" s="177">
        <f>Q155*H155</f>
        <v>0</v>
      </c>
      <c r="S155" s="177">
        <v>0</v>
      </c>
      <c r="T155" s="17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145</v>
      </c>
      <c r="AT155" s="179" t="s">
        <v>140</v>
      </c>
      <c r="AU155" s="179" t="s">
        <v>83</v>
      </c>
      <c r="AY155" s="15" t="s">
        <v>137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5" t="s">
        <v>81</v>
      </c>
      <c r="BK155" s="180">
        <f>ROUND(I155*H155,2)</f>
        <v>0</v>
      </c>
      <c r="BL155" s="15" t="s">
        <v>145</v>
      </c>
      <c r="BM155" s="179" t="s">
        <v>249</v>
      </c>
    </row>
    <row r="156" s="2" customFormat="1" ht="66.75" customHeight="1">
      <c r="A156" s="34"/>
      <c r="B156" s="167"/>
      <c r="C156" s="168" t="s">
        <v>250</v>
      </c>
      <c r="D156" s="168" t="s">
        <v>140</v>
      </c>
      <c r="E156" s="169" t="s">
        <v>561</v>
      </c>
      <c r="F156" s="170" t="s">
        <v>562</v>
      </c>
      <c r="G156" s="171" t="s">
        <v>143</v>
      </c>
      <c r="H156" s="172">
        <v>1</v>
      </c>
      <c r="I156" s="173"/>
      <c r="J156" s="174">
        <f>ROUND(I156*H156,2)</f>
        <v>0</v>
      </c>
      <c r="K156" s="170" t="s">
        <v>144</v>
      </c>
      <c r="L156" s="35"/>
      <c r="M156" s="175" t="s">
        <v>1</v>
      </c>
      <c r="N156" s="176" t="s">
        <v>38</v>
      </c>
      <c r="O156" s="73"/>
      <c r="P156" s="177">
        <f>O156*H156</f>
        <v>0</v>
      </c>
      <c r="Q156" s="177">
        <v>0</v>
      </c>
      <c r="R156" s="177">
        <f>Q156*H156</f>
        <v>0</v>
      </c>
      <c r="S156" s="177">
        <v>0</v>
      </c>
      <c r="T156" s="17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9" t="s">
        <v>145</v>
      </c>
      <c r="AT156" s="179" t="s">
        <v>140</v>
      </c>
      <c r="AU156" s="179" t="s">
        <v>83</v>
      </c>
      <c r="AY156" s="15" t="s">
        <v>137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5" t="s">
        <v>81</v>
      </c>
      <c r="BK156" s="180">
        <f>ROUND(I156*H156,2)</f>
        <v>0</v>
      </c>
      <c r="BL156" s="15" t="s">
        <v>145</v>
      </c>
      <c r="BM156" s="179" t="s">
        <v>253</v>
      </c>
    </row>
    <row r="157" s="2" customFormat="1" ht="33" customHeight="1">
      <c r="A157" s="34"/>
      <c r="B157" s="167"/>
      <c r="C157" s="168" t="s">
        <v>200</v>
      </c>
      <c r="D157" s="168" t="s">
        <v>140</v>
      </c>
      <c r="E157" s="169" t="s">
        <v>565</v>
      </c>
      <c r="F157" s="170" t="s">
        <v>566</v>
      </c>
      <c r="G157" s="171" t="s">
        <v>143</v>
      </c>
      <c r="H157" s="172">
        <v>3</v>
      </c>
      <c r="I157" s="173"/>
      <c r="J157" s="174">
        <f>ROUND(I157*H157,2)</f>
        <v>0</v>
      </c>
      <c r="K157" s="170" t="s">
        <v>144</v>
      </c>
      <c r="L157" s="35"/>
      <c r="M157" s="175" t="s">
        <v>1</v>
      </c>
      <c r="N157" s="176" t="s">
        <v>38</v>
      </c>
      <c r="O157" s="73"/>
      <c r="P157" s="177">
        <f>O157*H157</f>
        <v>0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145</v>
      </c>
      <c r="AT157" s="179" t="s">
        <v>140</v>
      </c>
      <c r="AU157" s="179" t="s">
        <v>83</v>
      </c>
      <c r="AY157" s="15" t="s">
        <v>137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5" t="s">
        <v>81</v>
      </c>
      <c r="BK157" s="180">
        <f>ROUND(I157*H157,2)</f>
        <v>0</v>
      </c>
      <c r="BL157" s="15" t="s">
        <v>145</v>
      </c>
      <c r="BM157" s="179" t="s">
        <v>256</v>
      </c>
    </row>
    <row r="158" s="2" customFormat="1" ht="76.35" customHeight="1">
      <c r="A158" s="34"/>
      <c r="B158" s="167"/>
      <c r="C158" s="168" t="s">
        <v>257</v>
      </c>
      <c r="D158" s="168" t="s">
        <v>140</v>
      </c>
      <c r="E158" s="169" t="s">
        <v>568</v>
      </c>
      <c r="F158" s="170" t="s">
        <v>569</v>
      </c>
      <c r="G158" s="171" t="s">
        <v>143</v>
      </c>
      <c r="H158" s="172">
        <v>1</v>
      </c>
      <c r="I158" s="173"/>
      <c r="J158" s="174">
        <f>ROUND(I158*H158,2)</f>
        <v>0</v>
      </c>
      <c r="K158" s="170" t="s">
        <v>144</v>
      </c>
      <c r="L158" s="35"/>
      <c r="M158" s="175" t="s">
        <v>1</v>
      </c>
      <c r="N158" s="176" t="s">
        <v>38</v>
      </c>
      <c r="O158" s="73"/>
      <c r="P158" s="177">
        <f>O158*H158</f>
        <v>0</v>
      </c>
      <c r="Q158" s="177">
        <v>0</v>
      </c>
      <c r="R158" s="177">
        <f>Q158*H158</f>
        <v>0</v>
      </c>
      <c r="S158" s="177">
        <v>0</v>
      </c>
      <c r="T158" s="17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9" t="s">
        <v>145</v>
      </c>
      <c r="AT158" s="179" t="s">
        <v>140</v>
      </c>
      <c r="AU158" s="179" t="s">
        <v>83</v>
      </c>
      <c r="AY158" s="15" t="s">
        <v>137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5" t="s">
        <v>81</v>
      </c>
      <c r="BK158" s="180">
        <f>ROUND(I158*H158,2)</f>
        <v>0</v>
      </c>
      <c r="BL158" s="15" t="s">
        <v>145</v>
      </c>
      <c r="BM158" s="179" t="s">
        <v>260</v>
      </c>
    </row>
    <row r="159" s="2" customFormat="1" ht="49.05" customHeight="1">
      <c r="A159" s="34"/>
      <c r="B159" s="167"/>
      <c r="C159" s="168" t="s">
        <v>204</v>
      </c>
      <c r="D159" s="168" t="s">
        <v>140</v>
      </c>
      <c r="E159" s="169" t="s">
        <v>572</v>
      </c>
      <c r="F159" s="170" t="s">
        <v>573</v>
      </c>
      <c r="G159" s="171" t="s">
        <v>143</v>
      </c>
      <c r="H159" s="172">
        <v>6</v>
      </c>
      <c r="I159" s="173"/>
      <c r="J159" s="174">
        <f>ROUND(I159*H159,2)</f>
        <v>0</v>
      </c>
      <c r="K159" s="170" t="s">
        <v>144</v>
      </c>
      <c r="L159" s="35"/>
      <c r="M159" s="175" t="s">
        <v>1</v>
      </c>
      <c r="N159" s="176" t="s">
        <v>38</v>
      </c>
      <c r="O159" s="73"/>
      <c r="P159" s="177">
        <f>O159*H159</f>
        <v>0</v>
      </c>
      <c r="Q159" s="177">
        <v>0</v>
      </c>
      <c r="R159" s="177">
        <f>Q159*H159</f>
        <v>0</v>
      </c>
      <c r="S159" s="177">
        <v>0</v>
      </c>
      <c r="T159" s="17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9" t="s">
        <v>145</v>
      </c>
      <c r="AT159" s="179" t="s">
        <v>140</v>
      </c>
      <c r="AU159" s="179" t="s">
        <v>83</v>
      </c>
      <c r="AY159" s="15" t="s">
        <v>137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5" t="s">
        <v>81</v>
      </c>
      <c r="BK159" s="180">
        <f>ROUND(I159*H159,2)</f>
        <v>0</v>
      </c>
      <c r="BL159" s="15" t="s">
        <v>145</v>
      </c>
      <c r="BM159" s="179" t="s">
        <v>263</v>
      </c>
    </row>
    <row r="160" s="2" customFormat="1" ht="66.75" customHeight="1">
      <c r="A160" s="34"/>
      <c r="B160" s="167"/>
      <c r="C160" s="168" t="s">
        <v>264</v>
      </c>
      <c r="D160" s="168" t="s">
        <v>140</v>
      </c>
      <c r="E160" s="169" t="s">
        <v>575</v>
      </c>
      <c r="F160" s="170" t="s">
        <v>576</v>
      </c>
      <c r="G160" s="171" t="s">
        <v>176</v>
      </c>
      <c r="H160" s="172">
        <v>8</v>
      </c>
      <c r="I160" s="173"/>
      <c r="J160" s="174">
        <f>ROUND(I160*H160,2)</f>
        <v>0</v>
      </c>
      <c r="K160" s="170" t="s">
        <v>144</v>
      </c>
      <c r="L160" s="35"/>
      <c r="M160" s="175" t="s">
        <v>1</v>
      </c>
      <c r="N160" s="176" t="s">
        <v>38</v>
      </c>
      <c r="O160" s="73"/>
      <c r="P160" s="177">
        <f>O160*H160</f>
        <v>0</v>
      </c>
      <c r="Q160" s="177">
        <v>0</v>
      </c>
      <c r="R160" s="177">
        <f>Q160*H160</f>
        <v>0</v>
      </c>
      <c r="S160" s="177">
        <v>0</v>
      </c>
      <c r="T160" s="17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9" t="s">
        <v>145</v>
      </c>
      <c r="AT160" s="179" t="s">
        <v>140</v>
      </c>
      <c r="AU160" s="179" t="s">
        <v>83</v>
      </c>
      <c r="AY160" s="15" t="s">
        <v>137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5" t="s">
        <v>81</v>
      </c>
      <c r="BK160" s="180">
        <f>ROUND(I160*H160,2)</f>
        <v>0</v>
      </c>
      <c r="BL160" s="15" t="s">
        <v>145</v>
      </c>
      <c r="BM160" s="179" t="s">
        <v>267</v>
      </c>
    </row>
    <row r="161" s="2" customFormat="1" ht="49.05" customHeight="1">
      <c r="A161" s="34"/>
      <c r="B161" s="167"/>
      <c r="C161" s="168" t="s">
        <v>207</v>
      </c>
      <c r="D161" s="168" t="s">
        <v>140</v>
      </c>
      <c r="E161" s="169" t="s">
        <v>579</v>
      </c>
      <c r="F161" s="170" t="s">
        <v>580</v>
      </c>
      <c r="G161" s="171" t="s">
        <v>143</v>
      </c>
      <c r="H161" s="172">
        <v>1</v>
      </c>
      <c r="I161" s="173"/>
      <c r="J161" s="174">
        <f>ROUND(I161*H161,2)</f>
        <v>0</v>
      </c>
      <c r="K161" s="170" t="s">
        <v>144</v>
      </c>
      <c r="L161" s="35"/>
      <c r="M161" s="175" t="s">
        <v>1</v>
      </c>
      <c r="N161" s="176" t="s">
        <v>38</v>
      </c>
      <c r="O161" s="73"/>
      <c r="P161" s="177">
        <f>O161*H161</f>
        <v>0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145</v>
      </c>
      <c r="AT161" s="179" t="s">
        <v>140</v>
      </c>
      <c r="AU161" s="179" t="s">
        <v>83</v>
      </c>
      <c r="AY161" s="15" t="s">
        <v>137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5" t="s">
        <v>81</v>
      </c>
      <c r="BK161" s="180">
        <f>ROUND(I161*H161,2)</f>
        <v>0</v>
      </c>
      <c r="BL161" s="15" t="s">
        <v>145</v>
      </c>
      <c r="BM161" s="179" t="s">
        <v>270</v>
      </c>
    </row>
    <row r="162" s="12" customFormat="1" ht="25.92" customHeight="1">
      <c r="A162" s="12"/>
      <c r="B162" s="154"/>
      <c r="C162" s="12"/>
      <c r="D162" s="155" t="s">
        <v>72</v>
      </c>
      <c r="E162" s="156" t="s">
        <v>582</v>
      </c>
      <c r="F162" s="156" t="s">
        <v>583</v>
      </c>
      <c r="G162" s="12"/>
      <c r="H162" s="12"/>
      <c r="I162" s="157"/>
      <c r="J162" s="158">
        <f>BK162</f>
        <v>0</v>
      </c>
      <c r="K162" s="12"/>
      <c r="L162" s="154"/>
      <c r="M162" s="196"/>
      <c r="N162" s="197"/>
      <c r="O162" s="197"/>
      <c r="P162" s="198">
        <v>0</v>
      </c>
      <c r="Q162" s="197"/>
      <c r="R162" s="198">
        <v>0</v>
      </c>
      <c r="S162" s="197"/>
      <c r="T162" s="199"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5" t="s">
        <v>145</v>
      </c>
      <c r="AT162" s="163" t="s">
        <v>72</v>
      </c>
      <c r="AU162" s="163" t="s">
        <v>73</v>
      </c>
      <c r="AY162" s="155" t="s">
        <v>137</v>
      </c>
      <c r="BK162" s="164">
        <v>0</v>
      </c>
    </row>
    <row r="163" s="2" customFormat="1" ht="6.96" customHeight="1">
      <c r="A163" s="34"/>
      <c r="B163" s="56"/>
      <c r="C163" s="57"/>
      <c r="D163" s="57"/>
      <c r="E163" s="57"/>
      <c r="F163" s="57"/>
      <c r="G163" s="57"/>
      <c r="H163" s="57"/>
      <c r="I163" s="57"/>
      <c r="J163" s="57"/>
      <c r="K163" s="57"/>
      <c r="L163" s="35"/>
      <c r="M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</row>
  </sheetData>
  <autoFilter ref="C120:K16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108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stavby'!K6</f>
        <v>Prostá rekonstrukce trakčního vedení trati Tábor – Bechyně – 1. etapa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796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11. 2. 2025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ROUND((SUM(BE123:BE223)),  2)</f>
        <v>0</v>
      </c>
      <c r="G33" s="34"/>
      <c r="H33" s="34"/>
      <c r="I33" s="124">
        <v>0.20999999999999999</v>
      </c>
      <c r="J33" s="123">
        <f>ROUND(((SUM(BE123:BE223))*I33),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ROUND((SUM(BF123:BF223)),  2)</f>
        <v>0</v>
      </c>
      <c r="G34" s="34"/>
      <c r="H34" s="34"/>
      <c r="I34" s="124">
        <v>0.12</v>
      </c>
      <c r="J34" s="123">
        <f>ROUND(((SUM(BF123:BF223))*I34),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ROUND((SUM(BG123:BG223)),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ROUND((SUM(BH123:BH223)),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ROUND((SUM(BI123:BI223)),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111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Prostá rekonstrukce trakčního vedení trati Tábor – Bechyně – 1. etapa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109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SO 03-81-03 - Dopravna Malšice, napájecí a zpětné vedení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11. 2. 2025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112</v>
      </c>
      <c r="D94" s="125"/>
      <c r="E94" s="125"/>
      <c r="F94" s="125"/>
      <c r="G94" s="125"/>
      <c r="H94" s="125"/>
      <c r="I94" s="125"/>
      <c r="J94" s="134" t="s">
        <v>113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114</v>
      </c>
      <c r="D96" s="34"/>
      <c r="E96" s="34"/>
      <c r="F96" s="34"/>
      <c r="G96" s="34"/>
      <c r="H96" s="34"/>
      <c r="I96" s="34"/>
      <c r="J96" s="92">
        <f>J123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115</v>
      </c>
    </row>
    <row r="97" s="9" customFormat="1" ht="24.96" customHeight="1">
      <c r="A97" s="9"/>
      <c r="B97" s="136"/>
      <c r="C97" s="9"/>
      <c r="D97" s="137" t="s">
        <v>116</v>
      </c>
      <c r="E97" s="138"/>
      <c r="F97" s="138"/>
      <c r="G97" s="138"/>
      <c r="H97" s="138"/>
      <c r="I97" s="138"/>
      <c r="J97" s="139">
        <f>J124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119</v>
      </c>
      <c r="E98" s="142"/>
      <c r="F98" s="142"/>
      <c r="G98" s="142"/>
      <c r="H98" s="142"/>
      <c r="I98" s="142"/>
      <c r="J98" s="143">
        <f>J125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120</v>
      </c>
      <c r="E99" s="142"/>
      <c r="F99" s="142"/>
      <c r="G99" s="142"/>
      <c r="H99" s="142"/>
      <c r="I99" s="142"/>
      <c r="J99" s="143">
        <f>J169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797</v>
      </c>
      <c r="E100" s="142"/>
      <c r="F100" s="142"/>
      <c r="G100" s="142"/>
      <c r="H100" s="142"/>
      <c r="I100" s="142"/>
      <c r="J100" s="143">
        <f>J180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637</v>
      </c>
      <c r="E101" s="142"/>
      <c r="F101" s="142"/>
      <c r="G101" s="142"/>
      <c r="H101" s="142"/>
      <c r="I101" s="142"/>
      <c r="J101" s="143">
        <f>J205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0"/>
      <c r="C102" s="10"/>
      <c r="D102" s="141" t="s">
        <v>798</v>
      </c>
      <c r="E102" s="142"/>
      <c r="F102" s="142"/>
      <c r="G102" s="142"/>
      <c r="H102" s="142"/>
      <c r="I102" s="142"/>
      <c r="J102" s="143">
        <f>J216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6"/>
      <c r="C103" s="9"/>
      <c r="D103" s="137" t="s">
        <v>122</v>
      </c>
      <c r="E103" s="138"/>
      <c r="F103" s="138"/>
      <c r="G103" s="138"/>
      <c r="H103" s="138"/>
      <c r="I103" s="138"/>
      <c r="J103" s="139">
        <f>J220</f>
        <v>0</v>
      </c>
      <c r="K103" s="9"/>
      <c r="L103" s="13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="2" customFormat="1" ht="6.96" customHeight="1">
      <c r="A109" s="34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4.96" customHeight="1">
      <c r="A110" s="34"/>
      <c r="B110" s="35"/>
      <c r="C110" s="19" t="s">
        <v>123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16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6.25" customHeight="1">
      <c r="A113" s="34"/>
      <c r="B113" s="35"/>
      <c r="C113" s="34"/>
      <c r="D113" s="34"/>
      <c r="E113" s="117" t="str">
        <f>E7</f>
        <v>Prostá rekonstrukce trakčního vedení trati Tábor – Bechyně – 1. etapa</v>
      </c>
      <c r="F113" s="28"/>
      <c r="G113" s="28"/>
      <c r="H113" s="28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109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63" t="str">
        <f>E9</f>
        <v>SO 03-81-03 - Dopravna Malšice, napájecí a zpětné vedení</v>
      </c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20</v>
      </c>
      <c r="D117" s="34"/>
      <c r="E117" s="34"/>
      <c r="F117" s="23" t="str">
        <f>F12</f>
        <v xml:space="preserve"> </v>
      </c>
      <c r="G117" s="34"/>
      <c r="H117" s="34"/>
      <c r="I117" s="28" t="s">
        <v>22</v>
      </c>
      <c r="J117" s="65" t="str">
        <f>IF(J12="","",J12)</f>
        <v>11. 2. 2025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24</v>
      </c>
      <c r="D119" s="34"/>
      <c r="E119" s="34"/>
      <c r="F119" s="23" t="str">
        <f>E15</f>
        <v xml:space="preserve"> </v>
      </c>
      <c r="G119" s="34"/>
      <c r="H119" s="34"/>
      <c r="I119" s="28" t="s">
        <v>29</v>
      </c>
      <c r="J119" s="32" t="str">
        <f>E21</f>
        <v xml:space="preserve"> 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27</v>
      </c>
      <c r="D120" s="34"/>
      <c r="E120" s="34"/>
      <c r="F120" s="23" t="str">
        <f>IF(E18="","",E18)</f>
        <v>Vyplň údaj</v>
      </c>
      <c r="G120" s="34"/>
      <c r="H120" s="34"/>
      <c r="I120" s="28" t="s">
        <v>31</v>
      </c>
      <c r="J120" s="32" t="str">
        <f>E24</f>
        <v xml:space="preserve"> </v>
      </c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0.32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11" customFormat="1" ht="29.28" customHeight="1">
      <c r="A122" s="144"/>
      <c r="B122" s="145"/>
      <c r="C122" s="146" t="s">
        <v>124</v>
      </c>
      <c r="D122" s="147" t="s">
        <v>58</v>
      </c>
      <c r="E122" s="147" t="s">
        <v>54</v>
      </c>
      <c r="F122" s="147" t="s">
        <v>55</v>
      </c>
      <c r="G122" s="147" t="s">
        <v>125</v>
      </c>
      <c r="H122" s="147" t="s">
        <v>126</v>
      </c>
      <c r="I122" s="147" t="s">
        <v>127</v>
      </c>
      <c r="J122" s="147" t="s">
        <v>113</v>
      </c>
      <c r="K122" s="148" t="s">
        <v>128</v>
      </c>
      <c r="L122" s="149"/>
      <c r="M122" s="82" t="s">
        <v>1</v>
      </c>
      <c r="N122" s="83" t="s">
        <v>37</v>
      </c>
      <c r="O122" s="83" t="s">
        <v>129</v>
      </c>
      <c r="P122" s="83" t="s">
        <v>130</v>
      </c>
      <c r="Q122" s="83" t="s">
        <v>131</v>
      </c>
      <c r="R122" s="83" t="s">
        <v>132</v>
      </c>
      <c r="S122" s="83" t="s">
        <v>133</v>
      </c>
      <c r="T122" s="84" t="s">
        <v>134</v>
      </c>
      <c r="U122" s="144"/>
      <c r="V122" s="144"/>
      <c r="W122" s="144"/>
      <c r="X122" s="144"/>
      <c r="Y122" s="144"/>
      <c r="Z122" s="144"/>
      <c r="AA122" s="144"/>
      <c r="AB122" s="144"/>
      <c r="AC122" s="144"/>
      <c r="AD122" s="144"/>
      <c r="AE122" s="144"/>
    </row>
    <row r="123" s="2" customFormat="1" ht="22.8" customHeight="1">
      <c r="A123" s="34"/>
      <c r="B123" s="35"/>
      <c r="C123" s="89" t="s">
        <v>135</v>
      </c>
      <c r="D123" s="34"/>
      <c r="E123" s="34"/>
      <c r="F123" s="34"/>
      <c r="G123" s="34"/>
      <c r="H123" s="34"/>
      <c r="I123" s="34"/>
      <c r="J123" s="150">
        <f>BK123</f>
        <v>0</v>
      </c>
      <c r="K123" s="34"/>
      <c r="L123" s="35"/>
      <c r="M123" s="85"/>
      <c r="N123" s="69"/>
      <c r="O123" s="86"/>
      <c r="P123" s="151">
        <f>P124+P220</f>
        <v>0</v>
      </c>
      <c r="Q123" s="86"/>
      <c r="R123" s="151">
        <f>R124+R220</f>
        <v>0.19620000000000001</v>
      </c>
      <c r="S123" s="86"/>
      <c r="T123" s="152">
        <f>T124+T220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5" t="s">
        <v>72</v>
      </c>
      <c r="AU123" s="15" t="s">
        <v>115</v>
      </c>
      <c r="BK123" s="153">
        <f>BK124+BK220</f>
        <v>0</v>
      </c>
    </row>
    <row r="124" s="12" customFormat="1" ht="25.92" customHeight="1">
      <c r="A124" s="12"/>
      <c r="B124" s="154"/>
      <c r="C124" s="12"/>
      <c r="D124" s="155" t="s">
        <v>72</v>
      </c>
      <c r="E124" s="156" t="s">
        <v>136</v>
      </c>
      <c r="F124" s="156" t="s">
        <v>136</v>
      </c>
      <c r="G124" s="12"/>
      <c r="H124" s="12"/>
      <c r="I124" s="157"/>
      <c r="J124" s="158">
        <f>BK124</f>
        <v>0</v>
      </c>
      <c r="K124" s="12"/>
      <c r="L124" s="154"/>
      <c r="M124" s="159"/>
      <c r="N124" s="160"/>
      <c r="O124" s="160"/>
      <c r="P124" s="161">
        <f>P125+P169+P180+P205+P216</f>
        <v>0</v>
      </c>
      <c r="Q124" s="160"/>
      <c r="R124" s="161">
        <f>R125+R169+R180+R205+R216</f>
        <v>0.19620000000000001</v>
      </c>
      <c r="S124" s="160"/>
      <c r="T124" s="162">
        <f>T125+T169+T180+T205+T216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5" t="s">
        <v>81</v>
      </c>
      <c r="AT124" s="163" t="s">
        <v>72</v>
      </c>
      <c r="AU124" s="163" t="s">
        <v>73</v>
      </c>
      <c r="AY124" s="155" t="s">
        <v>137</v>
      </c>
      <c r="BK124" s="164">
        <f>BK125+BK169+BK180+BK205+BK216</f>
        <v>0</v>
      </c>
    </row>
    <row r="125" s="12" customFormat="1" ht="22.8" customHeight="1">
      <c r="A125" s="12"/>
      <c r="B125" s="154"/>
      <c r="C125" s="12"/>
      <c r="D125" s="155" t="s">
        <v>72</v>
      </c>
      <c r="E125" s="165" t="s">
        <v>231</v>
      </c>
      <c r="F125" s="165" t="s">
        <v>232</v>
      </c>
      <c r="G125" s="12"/>
      <c r="H125" s="12"/>
      <c r="I125" s="157"/>
      <c r="J125" s="166">
        <f>BK125</f>
        <v>0</v>
      </c>
      <c r="K125" s="12"/>
      <c r="L125" s="154"/>
      <c r="M125" s="159"/>
      <c r="N125" s="160"/>
      <c r="O125" s="160"/>
      <c r="P125" s="161">
        <f>SUM(P126:P168)</f>
        <v>0</v>
      </c>
      <c r="Q125" s="160"/>
      <c r="R125" s="161">
        <f>SUM(R126:R168)</f>
        <v>0</v>
      </c>
      <c r="S125" s="160"/>
      <c r="T125" s="162">
        <f>SUM(T126:T168)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5" t="s">
        <v>81</v>
      </c>
      <c r="AT125" s="163" t="s">
        <v>72</v>
      </c>
      <c r="AU125" s="163" t="s">
        <v>81</v>
      </c>
      <c r="AY125" s="155" t="s">
        <v>137</v>
      </c>
      <c r="BK125" s="164">
        <f>SUM(BK126:BK168)</f>
        <v>0</v>
      </c>
    </row>
    <row r="126" s="2" customFormat="1" ht="24.15" customHeight="1">
      <c r="A126" s="34"/>
      <c r="B126" s="167"/>
      <c r="C126" s="168" t="s">
        <v>81</v>
      </c>
      <c r="D126" s="168" t="s">
        <v>140</v>
      </c>
      <c r="E126" s="169" t="s">
        <v>638</v>
      </c>
      <c r="F126" s="170" t="s">
        <v>639</v>
      </c>
      <c r="G126" s="171" t="s">
        <v>143</v>
      </c>
      <c r="H126" s="172">
        <v>1</v>
      </c>
      <c r="I126" s="173"/>
      <c r="J126" s="174">
        <f>ROUND(I126*H126,2)</f>
        <v>0</v>
      </c>
      <c r="K126" s="170" t="s">
        <v>144</v>
      </c>
      <c r="L126" s="35"/>
      <c r="M126" s="175" t="s">
        <v>1</v>
      </c>
      <c r="N126" s="176" t="s">
        <v>38</v>
      </c>
      <c r="O126" s="7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145</v>
      </c>
      <c r="AT126" s="179" t="s">
        <v>140</v>
      </c>
      <c r="AU126" s="179" t="s">
        <v>83</v>
      </c>
      <c r="AY126" s="15" t="s">
        <v>137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81</v>
      </c>
      <c r="BK126" s="180">
        <f>ROUND(I126*H126,2)</f>
        <v>0</v>
      </c>
      <c r="BL126" s="15" t="s">
        <v>145</v>
      </c>
      <c r="BM126" s="179" t="s">
        <v>83</v>
      </c>
    </row>
    <row r="127" s="2" customFormat="1" ht="24.15" customHeight="1">
      <c r="A127" s="34"/>
      <c r="B127" s="167"/>
      <c r="C127" s="181" t="s">
        <v>83</v>
      </c>
      <c r="D127" s="181" t="s">
        <v>146</v>
      </c>
      <c r="E127" s="182" t="s">
        <v>640</v>
      </c>
      <c r="F127" s="183" t="s">
        <v>641</v>
      </c>
      <c r="G127" s="184" t="s">
        <v>143</v>
      </c>
      <c r="H127" s="185">
        <v>1</v>
      </c>
      <c r="I127" s="186"/>
      <c r="J127" s="187">
        <f>ROUND(I127*H127,2)</f>
        <v>0</v>
      </c>
      <c r="K127" s="183" t="s">
        <v>144</v>
      </c>
      <c r="L127" s="188"/>
      <c r="M127" s="189" t="s">
        <v>1</v>
      </c>
      <c r="N127" s="190" t="s">
        <v>38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149</v>
      </c>
      <c r="AT127" s="179" t="s">
        <v>146</v>
      </c>
      <c r="AU127" s="179" t="s">
        <v>83</v>
      </c>
      <c r="AY127" s="15" t="s">
        <v>137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81</v>
      </c>
      <c r="BK127" s="180">
        <f>ROUND(I127*H127,2)</f>
        <v>0</v>
      </c>
      <c r="BL127" s="15" t="s">
        <v>145</v>
      </c>
      <c r="BM127" s="179" t="s">
        <v>145</v>
      </c>
    </row>
    <row r="128" s="2" customFormat="1" ht="33" customHeight="1">
      <c r="A128" s="34"/>
      <c r="B128" s="167"/>
      <c r="C128" s="168" t="s">
        <v>150</v>
      </c>
      <c r="D128" s="168" t="s">
        <v>140</v>
      </c>
      <c r="E128" s="169" t="s">
        <v>799</v>
      </c>
      <c r="F128" s="170" t="s">
        <v>800</v>
      </c>
      <c r="G128" s="171" t="s">
        <v>143</v>
      </c>
      <c r="H128" s="172">
        <v>1</v>
      </c>
      <c r="I128" s="173"/>
      <c r="J128" s="174">
        <f>ROUND(I128*H128,2)</f>
        <v>0</v>
      </c>
      <c r="K128" s="170" t="s">
        <v>144</v>
      </c>
      <c r="L128" s="35"/>
      <c r="M128" s="175" t="s">
        <v>1</v>
      </c>
      <c r="N128" s="176" t="s">
        <v>38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145</v>
      </c>
      <c r="AT128" s="179" t="s">
        <v>140</v>
      </c>
      <c r="AU128" s="179" t="s">
        <v>83</v>
      </c>
      <c r="AY128" s="15" t="s">
        <v>137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81</v>
      </c>
      <c r="BK128" s="180">
        <f>ROUND(I128*H128,2)</f>
        <v>0</v>
      </c>
      <c r="BL128" s="15" t="s">
        <v>145</v>
      </c>
      <c r="BM128" s="179" t="s">
        <v>154</v>
      </c>
    </row>
    <row r="129" s="2" customFormat="1" ht="24.15" customHeight="1">
      <c r="A129" s="34"/>
      <c r="B129" s="167"/>
      <c r="C129" s="181" t="s">
        <v>145</v>
      </c>
      <c r="D129" s="181" t="s">
        <v>146</v>
      </c>
      <c r="E129" s="182" t="s">
        <v>801</v>
      </c>
      <c r="F129" s="183" t="s">
        <v>802</v>
      </c>
      <c r="G129" s="184" t="s">
        <v>143</v>
      </c>
      <c r="H129" s="185">
        <v>1</v>
      </c>
      <c r="I129" s="186"/>
      <c r="J129" s="187">
        <f>ROUND(I129*H129,2)</f>
        <v>0</v>
      </c>
      <c r="K129" s="183" t="s">
        <v>144</v>
      </c>
      <c r="L129" s="188"/>
      <c r="M129" s="189" t="s">
        <v>1</v>
      </c>
      <c r="N129" s="190" t="s">
        <v>38</v>
      </c>
      <c r="O129" s="73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149</v>
      </c>
      <c r="AT129" s="179" t="s">
        <v>146</v>
      </c>
      <c r="AU129" s="179" t="s">
        <v>83</v>
      </c>
      <c r="AY129" s="15" t="s">
        <v>137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81</v>
      </c>
      <c r="BK129" s="180">
        <f>ROUND(I129*H129,2)</f>
        <v>0</v>
      </c>
      <c r="BL129" s="15" t="s">
        <v>145</v>
      </c>
      <c r="BM129" s="179" t="s">
        <v>149</v>
      </c>
    </row>
    <row r="130" s="2" customFormat="1" ht="21.75" customHeight="1">
      <c r="A130" s="34"/>
      <c r="B130" s="167"/>
      <c r="C130" s="168" t="s">
        <v>157</v>
      </c>
      <c r="D130" s="168" t="s">
        <v>140</v>
      </c>
      <c r="E130" s="169" t="s">
        <v>670</v>
      </c>
      <c r="F130" s="170" t="s">
        <v>671</v>
      </c>
      <c r="G130" s="171" t="s">
        <v>143</v>
      </c>
      <c r="H130" s="172">
        <v>2</v>
      </c>
      <c r="I130" s="173"/>
      <c r="J130" s="174">
        <f>ROUND(I130*H130,2)</f>
        <v>0</v>
      </c>
      <c r="K130" s="170" t="s">
        <v>144</v>
      </c>
      <c r="L130" s="35"/>
      <c r="M130" s="175" t="s">
        <v>1</v>
      </c>
      <c r="N130" s="176" t="s">
        <v>38</v>
      </c>
      <c r="O130" s="73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145</v>
      </c>
      <c r="AT130" s="179" t="s">
        <v>140</v>
      </c>
      <c r="AU130" s="179" t="s">
        <v>83</v>
      </c>
      <c r="AY130" s="15" t="s">
        <v>137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81</v>
      </c>
      <c r="BK130" s="180">
        <f>ROUND(I130*H130,2)</f>
        <v>0</v>
      </c>
      <c r="BL130" s="15" t="s">
        <v>145</v>
      </c>
      <c r="BM130" s="179" t="s">
        <v>160</v>
      </c>
    </row>
    <row r="131" s="2" customFormat="1" ht="37.8" customHeight="1">
      <c r="A131" s="34"/>
      <c r="B131" s="167"/>
      <c r="C131" s="181" t="s">
        <v>154</v>
      </c>
      <c r="D131" s="181" t="s">
        <v>146</v>
      </c>
      <c r="E131" s="182" t="s">
        <v>672</v>
      </c>
      <c r="F131" s="183" t="s">
        <v>673</v>
      </c>
      <c r="G131" s="184" t="s">
        <v>143</v>
      </c>
      <c r="H131" s="185">
        <v>2</v>
      </c>
      <c r="I131" s="186"/>
      <c r="J131" s="187">
        <f>ROUND(I131*H131,2)</f>
        <v>0</v>
      </c>
      <c r="K131" s="183" t="s">
        <v>144</v>
      </c>
      <c r="L131" s="188"/>
      <c r="M131" s="189" t="s">
        <v>1</v>
      </c>
      <c r="N131" s="190" t="s">
        <v>38</v>
      </c>
      <c r="O131" s="73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149</v>
      </c>
      <c r="AT131" s="179" t="s">
        <v>146</v>
      </c>
      <c r="AU131" s="179" t="s">
        <v>83</v>
      </c>
      <c r="AY131" s="15" t="s">
        <v>137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81</v>
      </c>
      <c r="BK131" s="180">
        <f>ROUND(I131*H131,2)</f>
        <v>0</v>
      </c>
      <c r="BL131" s="15" t="s">
        <v>145</v>
      </c>
      <c r="BM131" s="179" t="s">
        <v>8</v>
      </c>
    </row>
    <row r="132" s="2" customFormat="1" ht="16.5" customHeight="1">
      <c r="A132" s="34"/>
      <c r="B132" s="167"/>
      <c r="C132" s="168" t="s">
        <v>163</v>
      </c>
      <c r="D132" s="168" t="s">
        <v>140</v>
      </c>
      <c r="E132" s="169" t="s">
        <v>803</v>
      </c>
      <c r="F132" s="170" t="s">
        <v>804</v>
      </c>
      <c r="G132" s="171" t="s">
        <v>143</v>
      </c>
      <c r="H132" s="172">
        <v>4</v>
      </c>
      <c r="I132" s="173"/>
      <c r="J132" s="174">
        <f>ROUND(I132*H132,2)</f>
        <v>0</v>
      </c>
      <c r="K132" s="170" t="s">
        <v>144</v>
      </c>
      <c r="L132" s="35"/>
      <c r="M132" s="175" t="s">
        <v>1</v>
      </c>
      <c r="N132" s="176" t="s">
        <v>38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145</v>
      </c>
      <c r="AT132" s="179" t="s">
        <v>140</v>
      </c>
      <c r="AU132" s="179" t="s">
        <v>83</v>
      </c>
      <c r="AY132" s="15" t="s">
        <v>137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81</v>
      </c>
      <c r="BK132" s="180">
        <f>ROUND(I132*H132,2)</f>
        <v>0</v>
      </c>
      <c r="BL132" s="15" t="s">
        <v>145</v>
      </c>
      <c r="BM132" s="179" t="s">
        <v>166</v>
      </c>
    </row>
    <row r="133" s="2" customFormat="1" ht="21.75" customHeight="1">
      <c r="A133" s="34"/>
      <c r="B133" s="167"/>
      <c r="C133" s="181" t="s">
        <v>149</v>
      </c>
      <c r="D133" s="181" t="s">
        <v>146</v>
      </c>
      <c r="E133" s="182" t="s">
        <v>805</v>
      </c>
      <c r="F133" s="183" t="s">
        <v>806</v>
      </c>
      <c r="G133" s="184" t="s">
        <v>143</v>
      </c>
      <c r="H133" s="185">
        <v>4</v>
      </c>
      <c r="I133" s="186"/>
      <c r="J133" s="187">
        <f>ROUND(I133*H133,2)</f>
        <v>0</v>
      </c>
      <c r="K133" s="183" t="s">
        <v>144</v>
      </c>
      <c r="L133" s="188"/>
      <c r="M133" s="189" t="s">
        <v>1</v>
      </c>
      <c r="N133" s="190" t="s">
        <v>38</v>
      </c>
      <c r="O133" s="73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149</v>
      </c>
      <c r="AT133" s="179" t="s">
        <v>146</v>
      </c>
      <c r="AU133" s="179" t="s">
        <v>83</v>
      </c>
      <c r="AY133" s="15" t="s">
        <v>137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81</v>
      </c>
      <c r="BK133" s="180">
        <f>ROUND(I133*H133,2)</f>
        <v>0</v>
      </c>
      <c r="BL133" s="15" t="s">
        <v>145</v>
      </c>
      <c r="BM133" s="179" t="s">
        <v>169</v>
      </c>
    </row>
    <row r="134" s="2" customFormat="1" ht="24.15" customHeight="1">
      <c r="A134" s="34"/>
      <c r="B134" s="167"/>
      <c r="C134" s="168" t="s">
        <v>170</v>
      </c>
      <c r="D134" s="168" t="s">
        <v>140</v>
      </c>
      <c r="E134" s="169" t="s">
        <v>749</v>
      </c>
      <c r="F134" s="170" t="s">
        <v>750</v>
      </c>
      <c r="G134" s="171" t="s">
        <v>143</v>
      </c>
      <c r="H134" s="172">
        <v>2</v>
      </c>
      <c r="I134" s="173"/>
      <c r="J134" s="174">
        <f>ROUND(I134*H134,2)</f>
        <v>0</v>
      </c>
      <c r="K134" s="170" t="s">
        <v>144</v>
      </c>
      <c r="L134" s="35"/>
      <c r="M134" s="175" t="s">
        <v>1</v>
      </c>
      <c r="N134" s="176" t="s">
        <v>38</v>
      </c>
      <c r="O134" s="73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145</v>
      </c>
      <c r="AT134" s="179" t="s">
        <v>140</v>
      </c>
      <c r="AU134" s="179" t="s">
        <v>83</v>
      </c>
      <c r="AY134" s="15" t="s">
        <v>137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81</v>
      </c>
      <c r="BK134" s="180">
        <f>ROUND(I134*H134,2)</f>
        <v>0</v>
      </c>
      <c r="BL134" s="15" t="s">
        <v>145</v>
      </c>
      <c r="BM134" s="179" t="s">
        <v>173</v>
      </c>
    </row>
    <row r="135" s="2" customFormat="1" ht="24.15" customHeight="1">
      <c r="A135" s="34"/>
      <c r="B135" s="167"/>
      <c r="C135" s="181" t="s">
        <v>160</v>
      </c>
      <c r="D135" s="181" t="s">
        <v>146</v>
      </c>
      <c r="E135" s="182" t="s">
        <v>807</v>
      </c>
      <c r="F135" s="183" t="s">
        <v>808</v>
      </c>
      <c r="G135" s="184" t="s">
        <v>143</v>
      </c>
      <c r="H135" s="185">
        <v>4</v>
      </c>
      <c r="I135" s="186"/>
      <c r="J135" s="187">
        <f>ROUND(I135*H135,2)</f>
        <v>0</v>
      </c>
      <c r="K135" s="183" t="s">
        <v>144</v>
      </c>
      <c r="L135" s="188"/>
      <c r="M135" s="189" t="s">
        <v>1</v>
      </c>
      <c r="N135" s="190" t="s">
        <v>38</v>
      </c>
      <c r="O135" s="73"/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149</v>
      </c>
      <c r="AT135" s="179" t="s">
        <v>146</v>
      </c>
      <c r="AU135" s="179" t="s">
        <v>83</v>
      </c>
      <c r="AY135" s="15" t="s">
        <v>137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81</v>
      </c>
      <c r="BK135" s="180">
        <f>ROUND(I135*H135,2)</f>
        <v>0</v>
      </c>
      <c r="BL135" s="15" t="s">
        <v>145</v>
      </c>
      <c r="BM135" s="179" t="s">
        <v>177</v>
      </c>
    </row>
    <row r="136" s="2" customFormat="1" ht="24.15" customHeight="1">
      <c r="A136" s="34"/>
      <c r="B136" s="167"/>
      <c r="C136" s="168" t="s">
        <v>180</v>
      </c>
      <c r="D136" s="168" t="s">
        <v>140</v>
      </c>
      <c r="E136" s="169" t="s">
        <v>745</v>
      </c>
      <c r="F136" s="170" t="s">
        <v>746</v>
      </c>
      <c r="G136" s="171" t="s">
        <v>143</v>
      </c>
      <c r="H136" s="172">
        <v>4</v>
      </c>
      <c r="I136" s="173"/>
      <c r="J136" s="174">
        <f>ROUND(I136*H136,2)</f>
        <v>0</v>
      </c>
      <c r="K136" s="170" t="s">
        <v>144</v>
      </c>
      <c r="L136" s="35"/>
      <c r="M136" s="175" t="s">
        <v>1</v>
      </c>
      <c r="N136" s="176" t="s">
        <v>38</v>
      </c>
      <c r="O136" s="73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145</v>
      </c>
      <c r="AT136" s="179" t="s">
        <v>140</v>
      </c>
      <c r="AU136" s="179" t="s">
        <v>83</v>
      </c>
      <c r="AY136" s="15" t="s">
        <v>137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81</v>
      </c>
      <c r="BK136" s="180">
        <f>ROUND(I136*H136,2)</f>
        <v>0</v>
      </c>
      <c r="BL136" s="15" t="s">
        <v>145</v>
      </c>
      <c r="BM136" s="179" t="s">
        <v>183</v>
      </c>
    </row>
    <row r="137" s="2" customFormat="1" ht="24.15" customHeight="1">
      <c r="A137" s="34"/>
      <c r="B137" s="167"/>
      <c r="C137" s="181" t="s">
        <v>8</v>
      </c>
      <c r="D137" s="181" t="s">
        <v>146</v>
      </c>
      <c r="E137" s="182" t="s">
        <v>747</v>
      </c>
      <c r="F137" s="183" t="s">
        <v>748</v>
      </c>
      <c r="G137" s="184" t="s">
        <v>143</v>
      </c>
      <c r="H137" s="185">
        <v>4</v>
      </c>
      <c r="I137" s="186"/>
      <c r="J137" s="187">
        <f>ROUND(I137*H137,2)</f>
        <v>0</v>
      </c>
      <c r="K137" s="183" t="s">
        <v>144</v>
      </c>
      <c r="L137" s="188"/>
      <c r="M137" s="189" t="s">
        <v>1</v>
      </c>
      <c r="N137" s="190" t="s">
        <v>38</v>
      </c>
      <c r="O137" s="73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149</v>
      </c>
      <c r="AT137" s="179" t="s">
        <v>146</v>
      </c>
      <c r="AU137" s="179" t="s">
        <v>83</v>
      </c>
      <c r="AY137" s="15" t="s">
        <v>137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81</v>
      </c>
      <c r="BK137" s="180">
        <f>ROUND(I137*H137,2)</f>
        <v>0</v>
      </c>
      <c r="BL137" s="15" t="s">
        <v>145</v>
      </c>
      <c r="BM137" s="179" t="s">
        <v>186</v>
      </c>
    </row>
    <row r="138" s="2" customFormat="1" ht="24.15" customHeight="1">
      <c r="A138" s="34"/>
      <c r="B138" s="167"/>
      <c r="C138" s="168" t="s">
        <v>187</v>
      </c>
      <c r="D138" s="168" t="s">
        <v>140</v>
      </c>
      <c r="E138" s="169" t="s">
        <v>751</v>
      </c>
      <c r="F138" s="170" t="s">
        <v>752</v>
      </c>
      <c r="G138" s="171" t="s">
        <v>143</v>
      </c>
      <c r="H138" s="172">
        <v>2</v>
      </c>
      <c r="I138" s="173"/>
      <c r="J138" s="174">
        <f>ROUND(I138*H138,2)</f>
        <v>0</v>
      </c>
      <c r="K138" s="170" t="s">
        <v>144</v>
      </c>
      <c r="L138" s="35"/>
      <c r="M138" s="175" t="s">
        <v>1</v>
      </c>
      <c r="N138" s="176" t="s">
        <v>38</v>
      </c>
      <c r="O138" s="73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145</v>
      </c>
      <c r="AT138" s="179" t="s">
        <v>140</v>
      </c>
      <c r="AU138" s="179" t="s">
        <v>83</v>
      </c>
      <c r="AY138" s="15" t="s">
        <v>137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81</v>
      </c>
      <c r="BK138" s="180">
        <f>ROUND(I138*H138,2)</f>
        <v>0</v>
      </c>
      <c r="BL138" s="15" t="s">
        <v>145</v>
      </c>
      <c r="BM138" s="179" t="s">
        <v>190</v>
      </c>
    </row>
    <row r="139" s="2" customFormat="1" ht="24.15" customHeight="1">
      <c r="A139" s="34"/>
      <c r="B139" s="167"/>
      <c r="C139" s="181" t="s">
        <v>166</v>
      </c>
      <c r="D139" s="181" t="s">
        <v>146</v>
      </c>
      <c r="E139" s="182" t="s">
        <v>753</v>
      </c>
      <c r="F139" s="183" t="s">
        <v>754</v>
      </c>
      <c r="G139" s="184" t="s">
        <v>143</v>
      </c>
      <c r="H139" s="185">
        <v>2</v>
      </c>
      <c r="I139" s="186"/>
      <c r="J139" s="187">
        <f>ROUND(I139*H139,2)</f>
        <v>0</v>
      </c>
      <c r="K139" s="183" t="s">
        <v>144</v>
      </c>
      <c r="L139" s="188"/>
      <c r="M139" s="189" t="s">
        <v>1</v>
      </c>
      <c r="N139" s="190" t="s">
        <v>38</v>
      </c>
      <c r="O139" s="73"/>
      <c r="P139" s="177">
        <f>O139*H139</f>
        <v>0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149</v>
      </c>
      <c r="AT139" s="179" t="s">
        <v>146</v>
      </c>
      <c r="AU139" s="179" t="s">
        <v>83</v>
      </c>
      <c r="AY139" s="15" t="s">
        <v>137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81</v>
      </c>
      <c r="BK139" s="180">
        <f>ROUND(I139*H139,2)</f>
        <v>0</v>
      </c>
      <c r="BL139" s="15" t="s">
        <v>145</v>
      </c>
      <c r="BM139" s="179" t="s">
        <v>193</v>
      </c>
    </row>
    <row r="140" s="2" customFormat="1" ht="24.15" customHeight="1">
      <c r="A140" s="34"/>
      <c r="B140" s="167"/>
      <c r="C140" s="168" t="s">
        <v>194</v>
      </c>
      <c r="D140" s="168" t="s">
        <v>140</v>
      </c>
      <c r="E140" s="169" t="s">
        <v>809</v>
      </c>
      <c r="F140" s="170" t="s">
        <v>810</v>
      </c>
      <c r="G140" s="171" t="s">
        <v>143</v>
      </c>
      <c r="H140" s="172">
        <v>2</v>
      </c>
      <c r="I140" s="173"/>
      <c r="J140" s="174">
        <f>ROUND(I140*H140,2)</f>
        <v>0</v>
      </c>
      <c r="K140" s="170" t="s">
        <v>144</v>
      </c>
      <c r="L140" s="35"/>
      <c r="M140" s="175" t="s">
        <v>1</v>
      </c>
      <c r="N140" s="176" t="s">
        <v>38</v>
      </c>
      <c r="O140" s="73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145</v>
      </c>
      <c r="AT140" s="179" t="s">
        <v>140</v>
      </c>
      <c r="AU140" s="179" t="s">
        <v>83</v>
      </c>
      <c r="AY140" s="15" t="s">
        <v>137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81</v>
      </c>
      <c r="BK140" s="180">
        <f>ROUND(I140*H140,2)</f>
        <v>0</v>
      </c>
      <c r="BL140" s="15" t="s">
        <v>145</v>
      </c>
      <c r="BM140" s="179" t="s">
        <v>197</v>
      </c>
    </row>
    <row r="141" s="2" customFormat="1" ht="37.8" customHeight="1">
      <c r="A141" s="34"/>
      <c r="B141" s="167"/>
      <c r="C141" s="181" t="s">
        <v>169</v>
      </c>
      <c r="D141" s="181" t="s">
        <v>146</v>
      </c>
      <c r="E141" s="182" t="s">
        <v>811</v>
      </c>
      <c r="F141" s="183" t="s">
        <v>812</v>
      </c>
      <c r="G141" s="184" t="s">
        <v>143</v>
      </c>
      <c r="H141" s="185">
        <v>2</v>
      </c>
      <c r="I141" s="186"/>
      <c r="J141" s="187">
        <f>ROUND(I141*H141,2)</f>
        <v>0</v>
      </c>
      <c r="K141" s="183" t="s">
        <v>144</v>
      </c>
      <c r="L141" s="188"/>
      <c r="M141" s="189" t="s">
        <v>1</v>
      </c>
      <c r="N141" s="190" t="s">
        <v>38</v>
      </c>
      <c r="O141" s="73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149</v>
      </c>
      <c r="AT141" s="179" t="s">
        <v>146</v>
      </c>
      <c r="AU141" s="179" t="s">
        <v>83</v>
      </c>
      <c r="AY141" s="15" t="s">
        <v>137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81</v>
      </c>
      <c r="BK141" s="180">
        <f>ROUND(I141*H141,2)</f>
        <v>0</v>
      </c>
      <c r="BL141" s="15" t="s">
        <v>145</v>
      </c>
      <c r="BM141" s="179" t="s">
        <v>200</v>
      </c>
    </row>
    <row r="142" s="2" customFormat="1" ht="24.15" customHeight="1">
      <c r="A142" s="34"/>
      <c r="B142" s="167"/>
      <c r="C142" s="168" t="s">
        <v>201</v>
      </c>
      <c r="D142" s="168" t="s">
        <v>140</v>
      </c>
      <c r="E142" s="169" t="s">
        <v>813</v>
      </c>
      <c r="F142" s="170" t="s">
        <v>814</v>
      </c>
      <c r="G142" s="171" t="s">
        <v>143</v>
      </c>
      <c r="H142" s="172">
        <v>2</v>
      </c>
      <c r="I142" s="173"/>
      <c r="J142" s="174">
        <f>ROUND(I142*H142,2)</f>
        <v>0</v>
      </c>
      <c r="K142" s="170" t="s">
        <v>144</v>
      </c>
      <c r="L142" s="35"/>
      <c r="M142" s="175" t="s">
        <v>1</v>
      </c>
      <c r="N142" s="176" t="s">
        <v>38</v>
      </c>
      <c r="O142" s="73"/>
      <c r="P142" s="177">
        <f>O142*H142</f>
        <v>0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145</v>
      </c>
      <c r="AT142" s="179" t="s">
        <v>140</v>
      </c>
      <c r="AU142" s="179" t="s">
        <v>83</v>
      </c>
      <c r="AY142" s="15" t="s">
        <v>137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5" t="s">
        <v>81</v>
      </c>
      <c r="BK142" s="180">
        <f>ROUND(I142*H142,2)</f>
        <v>0</v>
      </c>
      <c r="BL142" s="15" t="s">
        <v>145</v>
      </c>
      <c r="BM142" s="179" t="s">
        <v>204</v>
      </c>
    </row>
    <row r="143" s="2" customFormat="1" ht="24.15" customHeight="1">
      <c r="A143" s="34"/>
      <c r="B143" s="167"/>
      <c r="C143" s="181" t="s">
        <v>173</v>
      </c>
      <c r="D143" s="181" t="s">
        <v>146</v>
      </c>
      <c r="E143" s="182" t="s">
        <v>815</v>
      </c>
      <c r="F143" s="183" t="s">
        <v>816</v>
      </c>
      <c r="G143" s="184" t="s">
        <v>143</v>
      </c>
      <c r="H143" s="185">
        <v>2</v>
      </c>
      <c r="I143" s="186"/>
      <c r="J143" s="187">
        <f>ROUND(I143*H143,2)</f>
        <v>0</v>
      </c>
      <c r="K143" s="183" t="s">
        <v>144</v>
      </c>
      <c r="L143" s="188"/>
      <c r="M143" s="189" t="s">
        <v>1</v>
      </c>
      <c r="N143" s="190" t="s">
        <v>38</v>
      </c>
      <c r="O143" s="73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149</v>
      </c>
      <c r="AT143" s="179" t="s">
        <v>146</v>
      </c>
      <c r="AU143" s="179" t="s">
        <v>83</v>
      </c>
      <c r="AY143" s="15" t="s">
        <v>137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81</v>
      </c>
      <c r="BK143" s="180">
        <f>ROUND(I143*H143,2)</f>
        <v>0</v>
      </c>
      <c r="BL143" s="15" t="s">
        <v>145</v>
      </c>
      <c r="BM143" s="179" t="s">
        <v>207</v>
      </c>
    </row>
    <row r="144" s="2" customFormat="1" ht="24.15" customHeight="1">
      <c r="A144" s="34"/>
      <c r="B144" s="167"/>
      <c r="C144" s="168" t="s">
        <v>208</v>
      </c>
      <c r="D144" s="168" t="s">
        <v>140</v>
      </c>
      <c r="E144" s="169" t="s">
        <v>817</v>
      </c>
      <c r="F144" s="170" t="s">
        <v>818</v>
      </c>
      <c r="G144" s="171" t="s">
        <v>143</v>
      </c>
      <c r="H144" s="172">
        <v>3</v>
      </c>
      <c r="I144" s="173"/>
      <c r="J144" s="174">
        <f>ROUND(I144*H144,2)</f>
        <v>0</v>
      </c>
      <c r="K144" s="170" t="s">
        <v>144</v>
      </c>
      <c r="L144" s="35"/>
      <c r="M144" s="175" t="s">
        <v>1</v>
      </c>
      <c r="N144" s="176" t="s">
        <v>38</v>
      </c>
      <c r="O144" s="73"/>
      <c r="P144" s="177">
        <f>O144*H144</f>
        <v>0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145</v>
      </c>
      <c r="AT144" s="179" t="s">
        <v>140</v>
      </c>
      <c r="AU144" s="179" t="s">
        <v>83</v>
      </c>
      <c r="AY144" s="15" t="s">
        <v>137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5" t="s">
        <v>81</v>
      </c>
      <c r="BK144" s="180">
        <f>ROUND(I144*H144,2)</f>
        <v>0</v>
      </c>
      <c r="BL144" s="15" t="s">
        <v>145</v>
      </c>
      <c r="BM144" s="179" t="s">
        <v>211</v>
      </c>
    </row>
    <row r="145" s="2" customFormat="1" ht="24.15" customHeight="1">
      <c r="A145" s="34"/>
      <c r="B145" s="167"/>
      <c r="C145" s="181" t="s">
        <v>177</v>
      </c>
      <c r="D145" s="181" t="s">
        <v>146</v>
      </c>
      <c r="E145" s="182" t="s">
        <v>819</v>
      </c>
      <c r="F145" s="183" t="s">
        <v>820</v>
      </c>
      <c r="G145" s="184" t="s">
        <v>143</v>
      </c>
      <c r="H145" s="185">
        <v>3</v>
      </c>
      <c r="I145" s="186"/>
      <c r="J145" s="187">
        <f>ROUND(I145*H145,2)</f>
        <v>0</v>
      </c>
      <c r="K145" s="183" t="s">
        <v>144</v>
      </c>
      <c r="L145" s="188"/>
      <c r="M145" s="189" t="s">
        <v>1</v>
      </c>
      <c r="N145" s="190" t="s">
        <v>38</v>
      </c>
      <c r="O145" s="73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149</v>
      </c>
      <c r="AT145" s="179" t="s">
        <v>146</v>
      </c>
      <c r="AU145" s="179" t="s">
        <v>83</v>
      </c>
      <c r="AY145" s="15" t="s">
        <v>137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5" t="s">
        <v>81</v>
      </c>
      <c r="BK145" s="180">
        <f>ROUND(I145*H145,2)</f>
        <v>0</v>
      </c>
      <c r="BL145" s="15" t="s">
        <v>145</v>
      </c>
      <c r="BM145" s="179" t="s">
        <v>215</v>
      </c>
    </row>
    <row r="146" s="2" customFormat="1" ht="24.15" customHeight="1">
      <c r="A146" s="34"/>
      <c r="B146" s="167"/>
      <c r="C146" s="168" t="s">
        <v>7</v>
      </c>
      <c r="D146" s="168" t="s">
        <v>140</v>
      </c>
      <c r="E146" s="169" t="s">
        <v>821</v>
      </c>
      <c r="F146" s="170" t="s">
        <v>822</v>
      </c>
      <c r="G146" s="171" t="s">
        <v>143</v>
      </c>
      <c r="H146" s="172">
        <v>2</v>
      </c>
      <c r="I146" s="173"/>
      <c r="J146" s="174">
        <f>ROUND(I146*H146,2)</f>
        <v>0</v>
      </c>
      <c r="K146" s="170" t="s">
        <v>144</v>
      </c>
      <c r="L146" s="35"/>
      <c r="M146" s="175" t="s">
        <v>1</v>
      </c>
      <c r="N146" s="176" t="s">
        <v>38</v>
      </c>
      <c r="O146" s="73"/>
      <c r="P146" s="177">
        <f>O146*H146</f>
        <v>0</v>
      </c>
      <c r="Q146" s="177">
        <v>0</v>
      </c>
      <c r="R146" s="177">
        <f>Q146*H146</f>
        <v>0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145</v>
      </c>
      <c r="AT146" s="179" t="s">
        <v>140</v>
      </c>
      <c r="AU146" s="179" t="s">
        <v>83</v>
      </c>
      <c r="AY146" s="15" t="s">
        <v>137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5" t="s">
        <v>81</v>
      </c>
      <c r="BK146" s="180">
        <f>ROUND(I146*H146,2)</f>
        <v>0</v>
      </c>
      <c r="BL146" s="15" t="s">
        <v>145</v>
      </c>
      <c r="BM146" s="179" t="s">
        <v>218</v>
      </c>
    </row>
    <row r="147" s="2" customFormat="1" ht="24.15" customHeight="1">
      <c r="A147" s="34"/>
      <c r="B147" s="167"/>
      <c r="C147" s="181" t="s">
        <v>183</v>
      </c>
      <c r="D147" s="181" t="s">
        <v>146</v>
      </c>
      <c r="E147" s="182" t="s">
        <v>823</v>
      </c>
      <c r="F147" s="183" t="s">
        <v>824</v>
      </c>
      <c r="G147" s="184" t="s">
        <v>143</v>
      </c>
      <c r="H147" s="185">
        <v>2</v>
      </c>
      <c r="I147" s="186"/>
      <c r="J147" s="187">
        <f>ROUND(I147*H147,2)</f>
        <v>0</v>
      </c>
      <c r="K147" s="183" t="s">
        <v>144</v>
      </c>
      <c r="L147" s="188"/>
      <c r="M147" s="189" t="s">
        <v>1</v>
      </c>
      <c r="N147" s="190" t="s">
        <v>38</v>
      </c>
      <c r="O147" s="73"/>
      <c r="P147" s="177">
        <f>O147*H147</f>
        <v>0</v>
      </c>
      <c r="Q147" s="177">
        <v>0</v>
      </c>
      <c r="R147" s="177">
        <f>Q147*H147</f>
        <v>0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149</v>
      </c>
      <c r="AT147" s="179" t="s">
        <v>146</v>
      </c>
      <c r="AU147" s="179" t="s">
        <v>83</v>
      </c>
      <c r="AY147" s="15" t="s">
        <v>137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5" t="s">
        <v>81</v>
      </c>
      <c r="BK147" s="180">
        <f>ROUND(I147*H147,2)</f>
        <v>0</v>
      </c>
      <c r="BL147" s="15" t="s">
        <v>145</v>
      </c>
      <c r="BM147" s="179" t="s">
        <v>221</v>
      </c>
    </row>
    <row r="148" s="2" customFormat="1" ht="24.15" customHeight="1">
      <c r="A148" s="34"/>
      <c r="B148" s="167"/>
      <c r="C148" s="168" t="s">
        <v>222</v>
      </c>
      <c r="D148" s="168" t="s">
        <v>140</v>
      </c>
      <c r="E148" s="169" t="s">
        <v>825</v>
      </c>
      <c r="F148" s="170" t="s">
        <v>826</v>
      </c>
      <c r="G148" s="171" t="s">
        <v>143</v>
      </c>
      <c r="H148" s="172">
        <v>2</v>
      </c>
      <c r="I148" s="173"/>
      <c r="J148" s="174">
        <f>ROUND(I148*H148,2)</f>
        <v>0</v>
      </c>
      <c r="K148" s="170" t="s">
        <v>144</v>
      </c>
      <c r="L148" s="35"/>
      <c r="M148" s="175" t="s">
        <v>1</v>
      </c>
      <c r="N148" s="176" t="s">
        <v>38</v>
      </c>
      <c r="O148" s="73"/>
      <c r="P148" s="177">
        <f>O148*H148</f>
        <v>0</v>
      </c>
      <c r="Q148" s="177">
        <v>0</v>
      </c>
      <c r="R148" s="177">
        <f>Q148*H148</f>
        <v>0</v>
      </c>
      <c r="S148" s="177">
        <v>0</v>
      </c>
      <c r="T148" s="17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9" t="s">
        <v>145</v>
      </c>
      <c r="AT148" s="179" t="s">
        <v>140</v>
      </c>
      <c r="AU148" s="179" t="s">
        <v>83</v>
      </c>
      <c r="AY148" s="15" t="s">
        <v>137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5" t="s">
        <v>81</v>
      </c>
      <c r="BK148" s="180">
        <f>ROUND(I148*H148,2)</f>
        <v>0</v>
      </c>
      <c r="BL148" s="15" t="s">
        <v>145</v>
      </c>
      <c r="BM148" s="179" t="s">
        <v>225</v>
      </c>
    </row>
    <row r="149" s="2" customFormat="1" ht="24.15" customHeight="1">
      <c r="A149" s="34"/>
      <c r="B149" s="167"/>
      <c r="C149" s="181" t="s">
        <v>186</v>
      </c>
      <c r="D149" s="181" t="s">
        <v>146</v>
      </c>
      <c r="E149" s="182" t="s">
        <v>827</v>
      </c>
      <c r="F149" s="183" t="s">
        <v>828</v>
      </c>
      <c r="G149" s="184" t="s">
        <v>143</v>
      </c>
      <c r="H149" s="185">
        <v>2</v>
      </c>
      <c r="I149" s="186"/>
      <c r="J149" s="187">
        <f>ROUND(I149*H149,2)</f>
        <v>0</v>
      </c>
      <c r="K149" s="183" t="s">
        <v>144</v>
      </c>
      <c r="L149" s="188"/>
      <c r="M149" s="189" t="s">
        <v>1</v>
      </c>
      <c r="N149" s="190" t="s">
        <v>38</v>
      </c>
      <c r="O149" s="73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149</v>
      </c>
      <c r="AT149" s="179" t="s">
        <v>146</v>
      </c>
      <c r="AU149" s="179" t="s">
        <v>83</v>
      </c>
      <c r="AY149" s="15" t="s">
        <v>137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5" t="s">
        <v>81</v>
      </c>
      <c r="BK149" s="180">
        <f>ROUND(I149*H149,2)</f>
        <v>0</v>
      </c>
      <c r="BL149" s="15" t="s">
        <v>145</v>
      </c>
      <c r="BM149" s="179" t="s">
        <v>228</v>
      </c>
    </row>
    <row r="150" s="2" customFormat="1" ht="24.15" customHeight="1">
      <c r="A150" s="34"/>
      <c r="B150" s="167"/>
      <c r="C150" s="168" t="s">
        <v>229</v>
      </c>
      <c r="D150" s="168" t="s">
        <v>140</v>
      </c>
      <c r="E150" s="169" t="s">
        <v>829</v>
      </c>
      <c r="F150" s="170" t="s">
        <v>830</v>
      </c>
      <c r="G150" s="171" t="s">
        <v>143</v>
      </c>
      <c r="H150" s="172">
        <v>1</v>
      </c>
      <c r="I150" s="173"/>
      <c r="J150" s="174">
        <f>ROUND(I150*H150,2)</f>
        <v>0</v>
      </c>
      <c r="K150" s="170" t="s">
        <v>144</v>
      </c>
      <c r="L150" s="35"/>
      <c r="M150" s="175" t="s">
        <v>1</v>
      </c>
      <c r="N150" s="176" t="s">
        <v>38</v>
      </c>
      <c r="O150" s="73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145</v>
      </c>
      <c r="AT150" s="179" t="s">
        <v>140</v>
      </c>
      <c r="AU150" s="179" t="s">
        <v>83</v>
      </c>
      <c r="AY150" s="15" t="s">
        <v>137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5" t="s">
        <v>81</v>
      </c>
      <c r="BK150" s="180">
        <f>ROUND(I150*H150,2)</f>
        <v>0</v>
      </c>
      <c r="BL150" s="15" t="s">
        <v>145</v>
      </c>
      <c r="BM150" s="179" t="s">
        <v>230</v>
      </c>
    </row>
    <row r="151" s="2" customFormat="1" ht="24.15" customHeight="1">
      <c r="A151" s="34"/>
      <c r="B151" s="167"/>
      <c r="C151" s="181" t="s">
        <v>190</v>
      </c>
      <c r="D151" s="181" t="s">
        <v>146</v>
      </c>
      <c r="E151" s="182" t="s">
        <v>831</v>
      </c>
      <c r="F151" s="183" t="s">
        <v>832</v>
      </c>
      <c r="G151" s="184" t="s">
        <v>143</v>
      </c>
      <c r="H151" s="185">
        <v>1</v>
      </c>
      <c r="I151" s="186"/>
      <c r="J151" s="187">
        <f>ROUND(I151*H151,2)</f>
        <v>0</v>
      </c>
      <c r="K151" s="183" t="s">
        <v>144</v>
      </c>
      <c r="L151" s="188"/>
      <c r="M151" s="189" t="s">
        <v>1</v>
      </c>
      <c r="N151" s="190" t="s">
        <v>38</v>
      </c>
      <c r="O151" s="73"/>
      <c r="P151" s="177">
        <f>O151*H151</f>
        <v>0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9" t="s">
        <v>149</v>
      </c>
      <c r="AT151" s="179" t="s">
        <v>146</v>
      </c>
      <c r="AU151" s="179" t="s">
        <v>83</v>
      </c>
      <c r="AY151" s="15" t="s">
        <v>137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5" t="s">
        <v>81</v>
      </c>
      <c r="BK151" s="180">
        <f>ROUND(I151*H151,2)</f>
        <v>0</v>
      </c>
      <c r="BL151" s="15" t="s">
        <v>145</v>
      </c>
      <c r="BM151" s="179" t="s">
        <v>235</v>
      </c>
    </row>
    <row r="152" s="2" customFormat="1" ht="16.5" customHeight="1">
      <c r="A152" s="34"/>
      <c r="B152" s="167"/>
      <c r="C152" s="168" t="s">
        <v>236</v>
      </c>
      <c r="D152" s="168" t="s">
        <v>140</v>
      </c>
      <c r="E152" s="169" t="s">
        <v>833</v>
      </c>
      <c r="F152" s="170" t="s">
        <v>834</v>
      </c>
      <c r="G152" s="171" t="s">
        <v>143</v>
      </c>
      <c r="H152" s="172">
        <v>5</v>
      </c>
      <c r="I152" s="173"/>
      <c r="J152" s="174">
        <f>ROUND(I152*H152,2)</f>
        <v>0</v>
      </c>
      <c r="K152" s="170" t="s">
        <v>144</v>
      </c>
      <c r="L152" s="35"/>
      <c r="M152" s="175" t="s">
        <v>1</v>
      </c>
      <c r="N152" s="176" t="s">
        <v>38</v>
      </c>
      <c r="O152" s="73"/>
      <c r="P152" s="177">
        <f>O152*H152</f>
        <v>0</v>
      </c>
      <c r="Q152" s="177">
        <v>0</v>
      </c>
      <c r="R152" s="177">
        <f>Q152*H152</f>
        <v>0</v>
      </c>
      <c r="S152" s="177">
        <v>0</v>
      </c>
      <c r="T152" s="17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9" t="s">
        <v>145</v>
      </c>
      <c r="AT152" s="179" t="s">
        <v>140</v>
      </c>
      <c r="AU152" s="179" t="s">
        <v>83</v>
      </c>
      <c r="AY152" s="15" t="s">
        <v>137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5" t="s">
        <v>81</v>
      </c>
      <c r="BK152" s="180">
        <f>ROUND(I152*H152,2)</f>
        <v>0</v>
      </c>
      <c r="BL152" s="15" t="s">
        <v>145</v>
      </c>
      <c r="BM152" s="179" t="s">
        <v>239</v>
      </c>
    </row>
    <row r="153" s="2" customFormat="1" ht="24.15" customHeight="1">
      <c r="A153" s="34"/>
      <c r="B153" s="167"/>
      <c r="C153" s="181" t="s">
        <v>193</v>
      </c>
      <c r="D153" s="181" t="s">
        <v>146</v>
      </c>
      <c r="E153" s="182" t="s">
        <v>835</v>
      </c>
      <c r="F153" s="183" t="s">
        <v>836</v>
      </c>
      <c r="G153" s="184" t="s">
        <v>143</v>
      </c>
      <c r="H153" s="185">
        <v>5</v>
      </c>
      <c r="I153" s="186"/>
      <c r="J153" s="187">
        <f>ROUND(I153*H153,2)</f>
        <v>0</v>
      </c>
      <c r="K153" s="183" t="s">
        <v>144</v>
      </c>
      <c r="L153" s="188"/>
      <c r="M153" s="189" t="s">
        <v>1</v>
      </c>
      <c r="N153" s="190" t="s">
        <v>38</v>
      </c>
      <c r="O153" s="73"/>
      <c r="P153" s="177">
        <f>O153*H153</f>
        <v>0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9" t="s">
        <v>149</v>
      </c>
      <c r="AT153" s="179" t="s">
        <v>146</v>
      </c>
      <c r="AU153" s="179" t="s">
        <v>83</v>
      </c>
      <c r="AY153" s="15" t="s">
        <v>137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5" t="s">
        <v>81</v>
      </c>
      <c r="BK153" s="180">
        <f>ROUND(I153*H153,2)</f>
        <v>0</v>
      </c>
      <c r="BL153" s="15" t="s">
        <v>145</v>
      </c>
      <c r="BM153" s="179" t="s">
        <v>242</v>
      </c>
    </row>
    <row r="154" s="2" customFormat="1" ht="16.5" customHeight="1">
      <c r="A154" s="34"/>
      <c r="B154" s="167"/>
      <c r="C154" s="168" t="s">
        <v>243</v>
      </c>
      <c r="D154" s="168" t="s">
        <v>140</v>
      </c>
      <c r="E154" s="169" t="s">
        <v>837</v>
      </c>
      <c r="F154" s="170" t="s">
        <v>838</v>
      </c>
      <c r="G154" s="171" t="s">
        <v>143</v>
      </c>
      <c r="H154" s="172">
        <v>1</v>
      </c>
      <c r="I154" s="173"/>
      <c r="J154" s="174">
        <f>ROUND(I154*H154,2)</f>
        <v>0</v>
      </c>
      <c r="K154" s="170" t="s">
        <v>144</v>
      </c>
      <c r="L154" s="35"/>
      <c r="M154" s="175" t="s">
        <v>1</v>
      </c>
      <c r="N154" s="176" t="s">
        <v>38</v>
      </c>
      <c r="O154" s="73"/>
      <c r="P154" s="177">
        <f>O154*H154</f>
        <v>0</v>
      </c>
      <c r="Q154" s="177">
        <v>0</v>
      </c>
      <c r="R154" s="177">
        <f>Q154*H154</f>
        <v>0</v>
      </c>
      <c r="S154" s="177">
        <v>0</v>
      </c>
      <c r="T154" s="17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9" t="s">
        <v>145</v>
      </c>
      <c r="AT154" s="179" t="s">
        <v>140</v>
      </c>
      <c r="AU154" s="179" t="s">
        <v>83</v>
      </c>
      <c r="AY154" s="15" t="s">
        <v>137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5" t="s">
        <v>81</v>
      </c>
      <c r="BK154" s="180">
        <f>ROUND(I154*H154,2)</f>
        <v>0</v>
      </c>
      <c r="BL154" s="15" t="s">
        <v>145</v>
      </c>
      <c r="BM154" s="179" t="s">
        <v>246</v>
      </c>
    </row>
    <row r="155" s="2" customFormat="1" ht="24.15" customHeight="1">
      <c r="A155" s="34"/>
      <c r="B155" s="167"/>
      <c r="C155" s="181" t="s">
        <v>197</v>
      </c>
      <c r="D155" s="181" t="s">
        <v>146</v>
      </c>
      <c r="E155" s="182" t="s">
        <v>839</v>
      </c>
      <c r="F155" s="183" t="s">
        <v>840</v>
      </c>
      <c r="G155" s="184" t="s">
        <v>143</v>
      </c>
      <c r="H155" s="185">
        <v>1</v>
      </c>
      <c r="I155" s="186"/>
      <c r="J155" s="187">
        <f>ROUND(I155*H155,2)</f>
        <v>0</v>
      </c>
      <c r="K155" s="183" t="s">
        <v>144</v>
      </c>
      <c r="L155" s="188"/>
      <c r="M155" s="189" t="s">
        <v>1</v>
      </c>
      <c r="N155" s="190" t="s">
        <v>38</v>
      </c>
      <c r="O155" s="73"/>
      <c r="P155" s="177">
        <f>O155*H155</f>
        <v>0</v>
      </c>
      <c r="Q155" s="177">
        <v>0</v>
      </c>
      <c r="R155" s="177">
        <f>Q155*H155</f>
        <v>0</v>
      </c>
      <c r="S155" s="177">
        <v>0</v>
      </c>
      <c r="T155" s="17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149</v>
      </c>
      <c r="AT155" s="179" t="s">
        <v>146</v>
      </c>
      <c r="AU155" s="179" t="s">
        <v>83</v>
      </c>
      <c r="AY155" s="15" t="s">
        <v>137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5" t="s">
        <v>81</v>
      </c>
      <c r="BK155" s="180">
        <f>ROUND(I155*H155,2)</f>
        <v>0</v>
      </c>
      <c r="BL155" s="15" t="s">
        <v>145</v>
      </c>
      <c r="BM155" s="179" t="s">
        <v>249</v>
      </c>
    </row>
    <row r="156" s="2" customFormat="1" ht="24.15" customHeight="1">
      <c r="A156" s="34"/>
      <c r="B156" s="167"/>
      <c r="C156" s="168" t="s">
        <v>250</v>
      </c>
      <c r="D156" s="168" t="s">
        <v>140</v>
      </c>
      <c r="E156" s="169" t="s">
        <v>841</v>
      </c>
      <c r="F156" s="170" t="s">
        <v>842</v>
      </c>
      <c r="G156" s="171" t="s">
        <v>143</v>
      </c>
      <c r="H156" s="172">
        <v>8</v>
      </c>
      <c r="I156" s="173"/>
      <c r="J156" s="174">
        <f>ROUND(I156*H156,2)</f>
        <v>0</v>
      </c>
      <c r="K156" s="170" t="s">
        <v>144</v>
      </c>
      <c r="L156" s="35"/>
      <c r="M156" s="175" t="s">
        <v>1</v>
      </c>
      <c r="N156" s="176" t="s">
        <v>38</v>
      </c>
      <c r="O156" s="73"/>
      <c r="P156" s="177">
        <f>O156*H156</f>
        <v>0</v>
      </c>
      <c r="Q156" s="177">
        <v>0</v>
      </c>
      <c r="R156" s="177">
        <f>Q156*H156</f>
        <v>0</v>
      </c>
      <c r="S156" s="177">
        <v>0</v>
      </c>
      <c r="T156" s="17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9" t="s">
        <v>145</v>
      </c>
      <c r="AT156" s="179" t="s">
        <v>140</v>
      </c>
      <c r="AU156" s="179" t="s">
        <v>83</v>
      </c>
      <c r="AY156" s="15" t="s">
        <v>137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5" t="s">
        <v>81</v>
      </c>
      <c r="BK156" s="180">
        <f>ROUND(I156*H156,2)</f>
        <v>0</v>
      </c>
      <c r="BL156" s="15" t="s">
        <v>145</v>
      </c>
      <c r="BM156" s="179" t="s">
        <v>253</v>
      </c>
    </row>
    <row r="157" s="2" customFormat="1" ht="37.8" customHeight="1">
      <c r="A157" s="34"/>
      <c r="B157" s="167"/>
      <c r="C157" s="181" t="s">
        <v>200</v>
      </c>
      <c r="D157" s="181" t="s">
        <v>146</v>
      </c>
      <c r="E157" s="182" t="s">
        <v>843</v>
      </c>
      <c r="F157" s="183" t="s">
        <v>844</v>
      </c>
      <c r="G157" s="184" t="s">
        <v>143</v>
      </c>
      <c r="H157" s="185">
        <v>8</v>
      </c>
      <c r="I157" s="186"/>
      <c r="J157" s="187">
        <f>ROUND(I157*H157,2)</f>
        <v>0</v>
      </c>
      <c r="K157" s="183" t="s">
        <v>144</v>
      </c>
      <c r="L157" s="188"/>
      <c r="M157" s="189" t="s">
        <v>1</v>
      </c>
      <c r="N157" s="190" t="s">
        <v>38</v>
      </c>
      <c r="O157" s="73"/>
      <c r="P157" s="177">
        <f>O157*H157</f>
        <v>0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149</v>
      </c>
      <c r="AT157" s="179" t="s">
        <v>146</v>
      </c>
      <c r="AU157" s="179" t="s">
        <v>83</v>
      </c>
      <c r="AY157" s="15" t="s">
        <v>137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5" t="s">
        <v>81</v>
      </c>
      <c r="BK157" s="180">
        <f>ROUND(I157*H157,2)</f>
        <v>0</v>
      </c>
      <c r="BL157" s="15" t="s">
        <v>145</v>
      </c>
      <c r="BM157" s="179" t="s">
        <v>256</v>
      </c>
    </row>
    <row r="158" s="2" customFormat="1" ht="21.75" customHeight="1">
      <c r="A158" s="34"/>
      <c r="B158" s="167"/>
      <c r="C158" s="168" t="s">
        <v>257</v>
      </c>
      <c r="D158" s="168" t="s">
        <v>140</v>
      </c>
      <c r="E158" s="169" t="s">
        <v>845</v>
      </c>
      <c r="F158" s="170" t="s">
        <v>846</v>
      </c>
      <c r="G158" s="171" t="s">
        <v>214</v>
      </c>
      <c r="H158" s="172">
        <v>70</v>
      </c>
      <c r="I158" s="173"/>
      <c r="J158" s="174">
        <f>ROUND(I158*H158,2)</f>
        <v>0</v>
      </c>
      <c r="K158" s="170" t="s">
        <v>144</v>
      </c>
      <c r="L158" s="35"/>
      <c r="M158" s="175" t="s">
        <v>1</v>
      </c>
      <c r="N158" s="176" t="s">
        <v>38</v>
      </c>
      <c r="O158" s="73"/>
      <c r="P158" s="177">
        <f>O158*H158</f>
        <v>0</v>
      </c>
      <c r="Q158" s="177">
        <v>0</v>
      </c>
      <c r="R158" s="177">
        <f>Q158*H158</f>
        <v>0</v>
      </c>
      <c r="S158" s="177">
        <v>0</v>
      </c>
      <c r="T158" s="17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9" t="s">
        <v>145</v>
      </c>
      <c r="AT158" s="179" t="s">
        <v>140</v>
      </c>
      <c r="AU158" s="179" t="s">
        <v>83</v>
      </c>
      <c r="AY158" s="15" t="s">
        <v>137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5" t="s">
        <v>81</v>
      </c>
      <c r="BK158" s="180">
        <f>ROUND(I158*H158,2)</f>
        <v>0</v>
      </c>
      <c r="BL158" s="15" t="s">
        <v>145</v>
      </c>
      <c r="BM158" s="179" t="s">
        <v>260</v>
      </c>
    </row>
    <row r="159" s="2" customFormat="1" ht="24.15" customHeight="1">
      <c r="A159" s="34"/>
      <c r="B159" s="167"/>
      <c r="C159" s="181" t="s">
        <v>204</v>
      </c>
      <c r="D159" s="181" t="s">
        <v>146</v>
      </c>
      <c r="E159" s="182" t="s">
        <v>373</v>
      </c>
      <c r="F159" s="183" t="s">
        <v>374</v>
      </c>
      <c r="G159" s="184" t="s">
        <v>214</v>
      </c>
      <c r="H159" s="185">
        <v>70</v>
      </c>
      <c r="I159" s="186"/>
      <c r="J159" s="187">
        <f>ROUND(I159*H159,2)</f>
        <v>0</v>
      </c>
      <c r="K159" s="183" t="s">
        <v>144</v>
      </c>
      <c r="L159" s="188"/>
      <c r="M159" s="189" t="s">
        <v>1</v>
      </c>
      <c r="N159" s="190" t="s">
        <v>38</v>
      </c>
      <c r="O159" s="73"/>
      <c r="P159" s="177">
        <f>O159*H159</f>
        <v>0</v>
      </c>
      <c r="Q159" s="177">
        <v>0</v>
      </c>
      <c r="R159" s="177">
        <f>Q159*H159</f>
        <v>0</v>
      </c>
      <c r="S159" s="177">
        <v>0</v>
      </c>
      <c r="T159" s="17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9" t="s">
        <v>149</v>
      </c>
      <c r="AT159" s="179" t="s">
        <v>146</v>
      </c>
      <c r="AU159" s="179" t="s">
        <v>83</v>
      </c>
      <c r="AY159" s="15" t="s">
        <v>137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5" t="s">
        <v>81</v>
      </c>
      <c r="BK159" s="180">
        <f>ROUND(I159*H159,2)</f>
        <v>0</v>
      </c>
      <c r="BL159" s="15" t="s">
        <v>145</v>
      </c>
      <c r="BM159" s="179" t="s">
        <v>263</v>
      </c>
    </row>
    <row r="160" s="2" customFormat="1" ht="21.75" customHeight="1">
      <c r="A160" s="34"/>
      <c r="B160" s="167"/>
      <c r="C160" s="168" t="s">
        <v>264</v>
      </c>
      <c r="D160" s="168" t="s">
        <v>140</v>
      </c>
      <c r="E160" s="169" t="s">
        <v>763</v>
      </c>
      <c r="F160" s="170" t="s">
        <v>764</v>
      </c>
      <c r="G160" s="171" t="s">
        <v>143</v>
      </c>
      <c r="H160" s="172">
        <v>2</v>
      </c>
      <c r="I160" s="173"/>
      <c r="J160" s="174">
        <f>ROUND(I160*H160,2)</f>
        <v>0</v>
      </c>
      <c r="K160" s="170" t="s">
        <v>144</v>
      </c>
      <c r="L160" s="35"/>
      <c r="M160" s="175" t="s">
        <v>1</v>
      </c>
      <c r="N160" s="176" t="s">
        <v>38</v>
      </c>
      <c r="O160" s="73"/>
      <c r="P160" s="177">
        <f>O160*H160</f>
        <v>0</v>
      </c>
      <c r="Q160" s="177">
        <v>0</v>
      </c>
      <c r="R160" s="177">
        <f>Q160*H160</f>
        <v>0</v>
      </c>
      <c r="S160" s="177">
        <v>0</v>
      </c>
      <c r="T160" s="17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9" t="s">
        <v>145</v>
      </c>
      <c r="AT160" s="179" t="s">
        <v>140</v>
      </c>
      <c r="AU160" s="179" t="s">
        <v>83</v>
      </c>
      <c r="AY160" s="15" t="s">
        <v>137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5" t="s">
        <v>81</v>
      </c>
      <c r="BK160" s="180">
        <f>ROUND(I160*H160,2)</f>
        <v>0</v>
      </c>
      <c r="BL160" s="15" t="s">
        <v>145</v>
      </c>
      <c r="BM160" s="179" t="s">
        <v>267</v>
      </c>
    </row>
    <row r="161" s="2" customFormat="1" ht="24.15" customHeight="1">
      <c r="A161" s="34"/>
      <c r="B161" s="167"/>
      <c r="C161" s="181" t="s">
        <v>207</v>
      </c>
      <c r="D161" s="181" t="s">
        <v>146</v>
      </c>
      <c r="E161" s="182" t="s">
        <v>765</v>
      </c>
      <c r="F161" s="183" t="s">
        <v>766</v>
      </c>
      <c r="G161" s="184" t="s">
        <v>143</v>
      </c>
      <c r="H161" s="185">
        <v>2</v>
      </c>
      <c r="I161" s="186"/>
      <c r="J161" s="187">
        <f>ROUND(I161*H161,2)</f>
        <v>0</v>
      </c>
      <c r="K161" s="183" t="s">
        <v>144</v>
      </c>
      <c r="L161" s="188"/>
      <c r="M161" s="189" t="s">
        <v>1</v>
      </c>
      <c r="N161" s="190" t="s">
        <v>38</v>
      </c>
      <c r="O161" s="73"/>
      <c r="P161" s="177">
        <f>O161*H161</f>
        <v>0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149</v>
      </c>
      <c r="AT161" s="179" t="s">
        <v>146</v>
      </c>
      <c r="AU161" s="179" t="s">
        <v>83</v>
      </c>
      <c r="AY161" s="15" t="s">
        <v>137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5" t="s">
        <v>81</v>
      </c>
      <c r="BK161" s="180">
        <f>ROUND(I161*H161,2)</f>
        <v>0</v>
      </c>
      <c r="BL161" s="15" t="s">
        <v>145</v>
      </c>
      <c r="BM161" s="179" t="s">
        <v>270</v>
      </c>
    </row>
    <row r="162" s="2" customFormat="1" ht="21.75" customHeight="1">
      <c r="A162" s="34"/>
      <c r="B162" s="167"/>
      <c r="C162" s="168" t="s">
        <v>271</v>
      </c>
      <c r="D162" s="168" t="s">
        <v>140</v>
      </c>
      <c r="E162" s="169" t="s">
        <v>451</v>
      </c>
      <c r="F162" s="170" t="s">
        <v>452</v>
      </c>
      <c r="G162" s="171" t="s">
        <v>143</v>
      </c>
      <c r="H162" s="172">
        <v>2</v>
      </c>
      <c r="I162" s="173"/>
      <c r="J162" s="174">
        <f>ROUND(I162*H162,2)</f>
        <v>0</v>
      </c>
      <c r="K162" s="170" t="s">
        <v>144</v>
      </c>
      <c r="L162" s="35"/>
      <c r="M162" s="175" t="s">
        <v>1</v>
      </c>
      <c r="N162" s="176" t="s">
        <v>38</v>
      </c>
      <c r="O162" s="73"/>
      <c r="P162" s="177">
        <f>O162*H162</f>
        <v>0</v>
      </c>
      <c r="Q162" s="177">
        <v>0</v>
      </c>
      <c r="R162" s="177">
        <f>Q162*H162</f>
        <v>0</v>
      </c>
      <c r="S162" s="177">
        <v>0</v>
      </c>
      <c r="T162" s="17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9" t="s">
        <v>145</v>
      </c>
      <c r="AT162" s="179" t="s">
        <v>140</v>
      </c>
      <c r="AU162" s="179" t="s">
        <v>83</v>
      </c>
      <c r="AY162" s="15" t="s">
        <v>137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15" t="s">
        <v>81</v>
      </c>
      <c r="BK162" s="180">
        <f>ROUND(I162*H162,2)</f>
        <v>0</v>
      </c>
      <c r="BL162" s="15" t="s">
        <v>145</v>
      </c>
      <c r="BM162" s="179" t="s">
        <v>274</v>
      </c>
    </row>
    <row r="163" s="2" customFormat="1" ht="24.15" customHeight="1">
      <c r="A163" s="34"/>
      <c r="B163" s="167"/>
      <c r="C163" s="181" t="s">
        <v>211</v>
      </c>
      <c r="D163" s="181" t="s">
        <v>146</v>
      </c>
      <c r="E163" s="182" t="s">
        <v>454</v>
      </c>
      <c r="F163" s="183" t="s">
        <v>455</v>
      </c>
      <c r="G163" s="184" t="s">
        <v>143</v>
      </c>
      <c r="H163" s="185">
        <v>2</v>
      </c>
      <c r="I163" s="186"/>
      <c r="J163" s="187">
        <f>ROUND(I163*H163,2)</f>
        <v>0</v>
      </c>
      <c r="K163" s="183" t="s">
        <v>144</v>
      </c>
      <c r="L163" s="188"/>
      <c r="M163" s="189" t="s">
        <v>1</v>
      </c>
      <c r="N163" s="190" t="s">
        <v>38</v>
      </c>
      <c r="O163" s="73"/>
      <c r="P163" s="177">
        <f>O163*H163</f>
        <v>0</v>
      </c>
      <c r="Q163" s="177">
        <v>0</v>
      </c>
      <c r="R163" s="177">
        <f>Q163*H163</f>
        <v>0</v>
      </c>
      <c r="S163" s="177">
        <v>0</v>
      </c>
      <c r="T163" s="17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9" t="s">
        <v>149</v>
      </c>
      <c r="AT163" s="179" t="s">
        <v>146</v>
      </c>
      <c r="AU163" s="179" t="s">
        <v>83</v>
      </c>
      <c r="AY163" s="15" t="s">
        <v>137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5" t="s">
        <v>81</v>
      </c>
      <c r="BK163" s="180">
        <f>ROUND(I163*H163,2)</f>
        <v>0</v>
      </c>
      <c r="BL163" s="15" t="s">
        <v>145</v>
      </c>
      <c r="BM163" s="179" t="s">
        <v>277</v>
      </c>
    </row>
    <row r="164" s="2" customFormat="1" ht="21.75" customHeight="1">
      <c r="A164" s="34"/>
      <c r="B164" s="167"/>
      <c r="C164" s="168" t="s">
        <v>278</v>
      </c>
      <c r="D164" s="168" t="s">
        <v>140</v>
      </c>
      <c r="E164" s="169" t="s">
        <v>458</v>
      </c>
      <c r="F164" s="170" t="s">
        <v>459</v>
      </c>
      <c r="G164" s="171" t="s">
        <v>143</v>
      </c>
      <c r="H164" s="172">
        <v>4</v>
      </c>
      <c r="I164" s="173"/>
      <c r="J164" s="174">
        <f>ROUND(I164*H164,2)</f>
        <v>0</v>
      </c>
      <c r="K164" s="170" t="s">
        <v>144</v>
      </c>
      <c r="L164" s="35"/>
      <c r="M164" s="175" t="s">
        <v>1</v>
      </c>
      <c r="N164" s="176" t="s">
        <v>38</v>
      </c>
      <c r="O164" s="73"/>
      <c r="P164" s="177">
        <f>O164*H164</f>
        <v>0</v>
      </c>
      <c r="Q164" s="177">
        <v>0</v>
      </c>
      <c r="R164" s="177">
        <f>Q164*H164</f>
        <v>0</v>
      </c>
      <c r="S164" s="177">
        <v>0</v>
      </c>
      <c r="T164" s="17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9" t="s">
        <v>145</v>
      </c>
      <c r="AT164" s="179" t="s">
        <v>140</v>
      </c>
      <c r="AU164" s="179" t="s">
        <v>83</v>
      </c>
      <c r="AY164" s="15" t="s">
        <v>137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15" t="s">
        <v>81</v>
      </c>
      <c r="BK164" s="180">
        <f>ROUND(I164*H164,2)</f>
        <v>0</v>
      </c>
      <c r="BL164" s="15" t="s">
        <v>145</v>
      </c>
      <c r="BM164" s="179" t="s">
        <v>281</v>
      </c>
    </row>
    <row r="165" s="2" customFormat="1" ht="24.15" customHeight="1">
      <c r="A165" s="34"/>
      <c r="B165" s="167"/>
      <c r="C165" s="181" t="s">
        <v>215</v>
      </c>
      <c r="D165" s="181" t="s">
        <v>146</v>
      </c>
      <c r="E165" s="182" t="s">
        <v>461</v>
      </c>
      <c r="F165" s="183" t="s">
        <v>462</v>
      </c>
      <c r="G165" s="184" t="s">
        <v>143</v>
      </c>
      <c r="H165" s="185">
        <v>4</v>
      </c>
      <c r="I165" s="186"/>
      <c r="J165" s="187">
        <f>ROUND(I165*H165,2)</f>
        <v>0</v>
      </c>
      <c r="K165" s="183" t="s">
        <v>144</v>
      </c>
      <c r="L165" s="188"/>
      <c r="M165" s="189" t="s">
        <v>1</v>
      </c>
      <c r="N165" s="190" t="s">
        <v>38</v>
      </c>
      <c r="O165" s="73"/>
      <c r="P165" s="177">
        <f>O165*H165</f>
        <v>0</v>
      </c>
      <c r="Q165" s="177">
        <v>0</v>
      </c>
      <c r="R165" s="177">
        <f>Q165*H165</f>
        <v>0</v>
      </c>
      <c r="S165" s="177">
        <v>0</v>
      </c>
      <c r="T165" s="17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9" t="s">
        <v>149</v>
      </c>
      <c r="AT165" s="179" t="s">
        <v>146</v>
      </c>
      <c r="AU165" s="179" t="s">
        <v>83</v>
      </c>
      <c r="AY165" s="15" t="s">
        <v>137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15" t="s">
        <v>81</v>
      </c>
      <c r="BK165" s="180">
        <f>ROUND(I165*H165,2)</f>
        <v>0</v>
      </c>
      <c r="BL165" s="15" t="s">
        <v>145</v>
      </c>
      <c r="BM165" s="179" t="s">
        <v>284</v>
      </c>
    </row>
    <row r="166" s="2" customFormat="1" ht="49.05" customHeight="1">
      <c r="A166" s="34"/>
      <c r="B166" s="167"/>
      <c r="C166" s="168" t="s">
        <v>285</v>
      </c>
      <c r="D166" s="168" t="s">
        <v>140</v>
      </c>
      <c r="E166" s="169" t="s">
        <v>465</v>
      </c>
      <c r="F166" s="170" t="s">
        <v>466</v>
      </c>
      <c r="G166" s="171" t="s">
        <v>143</v>
      </c>
      <c r="H166" s="172">
        <v>1</v>
      </c>
      <c r="I166" s="173"/>
      <c r="J166" s="174">
        <f>ROUND(I166*H166,2)</f>
        <v>0</v>
      </c>
      <c r="K166" s="170" t="s">
        <v>144</v>
      </c>
      <c r="L166" s="35"/>
      <c r="M166" s="175" t="s">
        <v>1</v>
      </c>
      <c r="N166" s="176" t="s">
        <v>38</v>
      </c>
      <c r="O166" s="73"/>
      <c r="P166" s="177">
        <f>O166*H166</f>
        <v>0</v>
      </c>
      <c r="Q166" s="177">
        <v>0</v>
      </c>
      <c r="R166" s="177">
        <f>Q166*H166</f>
        <v>0</v>
      </c>
      <c r="S166" s="177">
        <v>0</v>
      </c>
      <c r="T166" s="17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9" t="s">
        <v>145</v>
      </c>
      <c r="AT166" s="179" t="s">
        <v>140</v>
      </c>
      <c r="AU166" s="179" t="s">
        <v>83</v>
      </c>
      <c r="AY166" s="15" t="s">
        <v>137</v>
      </c>
      <c r="BE166" s="180">
        <f>IF(N166="základní",J166,0)</f>
        <v>0</v>
      </c>
      <c r="BF166" s="180">
        <f>IF(N166="snížená",J166,0)</f>
        <v>0</v>
      </c>
      <c r="BG166" s="180">
        <f>IF(N166="zákl. přenesená",J166,0)</f>
        <v>0</v>
      </c>
      <c r="BH166" s="180">
        <f>IF(N166="sníž. přenesená",J166,0)</f>
        <v>0</v>
      </c>
      <c r="BI166" s="180">
        <f>IF(N166="nulová",J166,0)</f>
        <v>0</v>
      </c>
      <c r="BJ166" s="15" t="s">
        <v>81</v>
      </c>
      <c r="BK166" s="180">
        <f>ROUND(I166*H166,2)</f>
        <v>0</v>
      </c>
      <c r="BL166" s="15" t="s">
        <v>145</v>
      </c>
      <c r="BM166" s="179" t="s">
        <v>288</v>
      </c>
    </row>
    <row r="167" s="2" customFormat="1" ht="16.5" customHeight="1">
      <c r="A167" s="34"/>
      <c r="B167" s="167"/>
      <c r="C167" s="168" t="s">
        <v>218</v>
      </c>
      <c r="D167" s="168" t="s">
        <v>140</v>
      </c>
      <c r="E167" s="169" t="s">
        <v>472</v>
      </c>
      <c r="F167" s="170" t="s">
        <v>473</v>
      </c>
      <c r="G167" s="171" t="s">
        <v>176</v>
      </c>
      <c r="H167" s="172">
        <v>20</v>
      </c>
      <c r="I167" s="173"/>
      <c r="J167" s="174">
        <f>ROUND(I167*H167,2)</f>
        <v>0</v>
      </c>
      <c r="K167" s="170" t="s">
        <v>144</v>
      </c>
      <c r="L167" s="35"/>
      <c r="M167" s="175" t="s">
        <v>1</v>
      </c>
      <c r="N167" s="176" t="s">
        <v>38</v>
      </c>
      <c r="O167" s="73"/>
      <c r="P167" s="177">
        <f>O167*H167</f>
        <v>0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9" t="s">
        <v>145</v>
      </c>
      <c r="AT167" s="179" t="s">
        <v>140</v>
      </c>
      <c r="AU167" s="179" t="s">
        <v>83</v>
      </c>
      <c r="AY167" s="15" t="s">
        <v>137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5" t="s">
        <v>81</v>
      </c>
      <c r="BK167" s="180">
        <f>ROUND(I167*H167,2)</f>
        <v>0</v>
      </c>
      <c r="BL167" s="15" t="s">
        <v>145</v>
      </c>
      <c r="BM167" s="179" t="s">
        <v>291</v>
      </c>
    </row>
    <row r="168" s="2" customFormat="1" ht="49.05" customHeight="1">
      <c r="A168" s="34"/>
      <c r="B168" s="167"/>
      <c r="C168" s="168" t="s">
        <v>292</v>
      </c>
      <c r="D168" s="168" t="s">
        <v>140</v>
      </c>
      <c r="E168" s="169" t="s">
        <v>174</v>
      </c>
      <c r="F168" s="170" t="s">
        <v>175</v>
      </c>
      <c r="G168" s="171" t="s">
        <v>176</v>
      </c>
      <c r="H168" s="172">
        <v>56</v>
      </c>
      <c r="I168" s="173"/>
      <c r="J168" s="174">
        <f>ROUND(I168*H168,2)</f>
        <v>0</v>
      </c>
      <c r="K168" s="170" t="s">
        <v>144</v>
      </c>
      <c r="L168" s="35"/>
      <c r="M168" s="175" t="s">
        <v>1</v>
      </c>
      <c r="N168" s="176" t="s">
        <v>38</v>
      </c>
      <c r="O168" s="73"/>
      <c r="P168" s="177">
        <f>O168*H168</f>
        <v>0</v>
      </c>
      <c r="Q168" s="177">
        <v>0</v>
      </c>
      <c r="R168" s="177">
        <f>Q168*H168</f>
        <v>0</v>
      </c>
      <c r="S168" s="177">
        <v>0</v>
      </c>
      <c r="T168" s="17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9" t="s">
        <v>145</v>
      </c>
      <c r="AT168" s="179" t="s">
        <v>140</v>
      </c>
      <c r="AU168" s="179" t="s">
        <v>83</v>
      </c>
      <c r="AY168" s="15" t="s">
        <v>137</v>
      </c>
      <c r="BE168" s="180">
        <f>IF(N168="základní",J168,0)</f>
        <v>0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15" t="s">
        <v>81</v>
      </c>
      <c r="BK168" s="180">
        <f>ROUND(I168*H168,2)</f>
        <v>0</v>
      </c>
      <c r="BL168" s="15" t="s">
        <v>145</v>
      </c>
      <c r="BM168" s="179" t="s">
        <v>295</v>
      </c>
    </row>
    <row r="169" s="12" customFormat="1" ht="22.8" customHeight="1">
      <c r="A169" s="12"/>
      <c r="B169" s="154"/>
      <c r="C169" s="12"/>
      <c r="D169" s="155" t="s">
        <v>72</v>
      </c>
      <c r="E169" s="165" t="s">
        <v>476</v>
      </c>
      <c r="F169" s="165" t="s">
        <v>477</v>
      </c>
      <c r="G169" s="12"/>
      <c r="H169" s="12"/>
      <c r="I169" s="157"/>
      <c r="J169" s="166">
        <f>BK169</f>
        <v>0</v>
      </c>
      <c r="K169" s="12"/>
      <c r="L169" s="154"/>
      <c r="M169" s="159"/>
      <c r="N169" s="160"/>
      <c r="O169" s="160"/>
      <c r="P169" s="161">
        <f>SUM(P170:P179)</f>
        <v>0</v>
      </c>
      <c r="Q169" s="160"/>
      <c r="R169" s="161">
        <f>SUM(R170:R179)</f>
        <v>0</v>
      </c>
      <c r="S169" s="160"/>
      <c r="T169" s="162">
        <f>SUM(T170:T179)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5" t="s">
        <v>81</v>
      </c>
      <c r="AT169" s="163" t="s">
        <v>72</v>
      </c>
      <c r="AU169" s="163" t="s">
        <v>81</v>
      </c>
      <c r="AY169" s="155" t="s">
        <v>137</v>
      </c>
      <c r="BK169" s="164">
        <f>SUM(BK170:BK179)</f>
        <v>0</v>
      </c>
    </row>
    <row r="170" s="2" customFormat="1" ht="37.8" customHeight="1">
      <c r="A170" s="34"/>
      <c r="B170" s="167"/>
      <c r="C170" s="168" t="s">
        <v>221</v>
      </c>
      <c r="D170" s="168" t="s">
        <v>140</v>
      </c>
      <c r="E170" s="169" t="s">
        <v>518</v>
      </c>
      <c r="F170" s="170" t="s">
        <v>519</v>
      </c>
      <c r="G170" s="171" t="s">
        <v>143</v>
      </c>
      <c r="H170" s="172">
        <v>4</v>
      </c>
      <c r="I170" s="173"/>
      <c r="J170" s="174">
        <f>ROUND(I170*H170,2)</f>
        <v>0</v>
      </c>
      <c r="K170" s="170" t="s">
        <v>144</v>
      </c>
      <c r="L170" s="35"/>
      <c r="M170" s="175" t="s">
        <v>1</v>
      </c>
      <c r="N170" s="176" t="s">
        <v>38</v>
      </c>
      <c r="O170" s="73"/>
      <c r="P170" s="177">
        <f>O170*H170</f>
        <v>0</v>
      </c>
      <c r="Q170" s="177">
        <v>0</v>
      </c>
      <c r="R170" s="177">
        <f>Q170*H170</f>
        <v>0</v>
      </c>
      <c r="S170" s="177">
        <v>0</v>
      </c>
      <c r="T170" s="17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9" t="s">
        <v>145</v>
      </c>
      <c r="AT170" s="179" t="s">
        <v>140</v>
      </c>
      <c r="AU170" s="179" t="s">
        <v>83</v>
      </c>
      <c r="AY170" s="15" t="s">
        <v>137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5" t="s">
        <v>81</v>
      </c>
      <c r="BK170" s="180">
        <f>ROUND(I170*H170,2)</f>
        <v>0</v>
      </c>
      <c r="BL170" s="15" t="s">
        <v>145</v>
      </c>
      <c r="BM170" s="179" t="s">
        <v>298</v>
      </c>
    </row>
    <row r="171" s="2" customFormat="1" ht="55.5" customHeight="1">
      <c r="A171" s="34"/>
      <c r="B171" s="167"/>
      <c r="C171" s="168" t="s">
        <v>299</v>
      </c>
      <c r="D171" s="168" t="s">
        <v>140</v>
      </c>
      <c r="E171" s="169" t="s">
        <v>686</v>
      </c>
      <c r="F171" s="170" t="s">
        <v>687</v>
      </c>
      <c r="G171" s="171" t="s">
        <v>143</v>
      </c>
      <c r="H171" s="172">
        <v>2</v>
      </c>
      <c r="I171" s="173"/>
      <c r="J171" s="174">
        <f>ROUND(I171*H171,2)</f>
        <v>0</v>
      </c>
      <c r="K171" s="170" t="s">
        <v>144</v>
      </c>
      <c r="L171" s="35"/>
      <c r="M171" s="175" t="s">
        <v>1</v>
      </c>
      <c r="N171" s="176" t="s">
        <v>38</v>
      </c>
      <c r="O171" s="73"/>
      <c r="P171" s="177">
        <f>O171*H171</f>
        <v>0</v>
      </c>
      <c r="Q171" s="177">
        <v>0</v>
      </c>
      <c r="R171" s="177">
        <f>Q171*H171</f>
        <v>0</v>
      </c>
      <c r="S171" s="177">
        <v>0</v>
      </c>
      <c r="T171" s="17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9" t="s">
        <v>145</v>
      </c>
      <c r="AT171" s="179" t="s">
        <v>140</v>
      </c>
      <c r="AU171" s="179" t="s">
        <v>83</v>
      </c>
      <c r="AY171" s="15" t="s">
        <v>137</v>
      </c>
      <c r="BE171" s="180">
        <f>IF(N171="základní",J171,0)</f>
        <v>0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15" t="s">
        <v>81</v>
      </c>
      <c r="BK171" s="180">
        <f>ROUND(I171*H171,2)</f>
        <v>0</v>
      </c>
      <c r="BL171" s="15" t="s">
        <v>145</v>
      </c>
      <c r="BM171" s="179" t="s">
        <v>302</v>
      </c>
    </row>
    <row r="172" s="2" customFormat="1" ht="44.25" customHeight="1">
      <c r="A172" s="34"/>
      <c r="B172" s="167"/>
      <c r="C172" s="168" t="s">
        <v>225</v>
      </c>
      <c r="D172" s="168" t="s">
        <v>140</v>
      </c>
      <c r="E172" s="169" t="s">
        <v>847</v>
      </c>
      <c r="F172" s="170" t="s">
        <v>848</v>
      </c>
      <c r="G172" s="171" t="s">
        <v>214</v>
      </c>
      <c r="H172" s="172">
        <v>200</v>
      </c>
      <c r="I172" s="173"/>
      <c r="J172" s="174">
        <f>ROUND(I172*H172,2)</f>
        <v>0</v>
      </c>
      <c r="K172" s="170" t="s">
        <v>144</v>
      </c>
      <c r="L172" s="35"/>
      <c r="M172" s="175" t="s">
        <v>1</v>
      </c>
      <c r="N172" s="176" t="s">
        <v>38</v>
      </c>
      <c r="O172" s="73"/>
      <c r="P172" s="177">
        <f>O172*H172</f>
        <v>0</v>
      </c>
      <c r="Q172" s="177">
        <v>0</v>
      </c>
      <c r="R172" s="177">
        <f>Q172*H172</f>
        <v>0</v>
      </c>
      <c r="S172" s="177">
        <v>0</v>
      </c>
      <c r="T172" s="17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9" t="s">
        <v>145</v>
      </c>
      <c r="AT172" s="179" t="s">
        <v>140</v>
      </c>
      <c r="AU172" s="179" t="s">
        <v>83</v>
      </c>
      <c r="AY172" s="15" t="s">
        <v>137</v>
      </c>
      <c r="BE172" s="180">
        <f>IF(N172="základní",J172,0)</f>
        <v>0</v>
      </c>
      <c r="BF172" s="180">
        <f>IF(N172="snížená",J172,0)</f>
        <v>0</v>
      </c>
      <c r="BG172" s="180">
        <f>IF(N172="zákl. přenesená",J172,0)</f>
        <v>0</v>
      </c>
      <c r="BH172" s="180">
        <f>IF(N172="sníž. přenesená",J172,0)</f>
        <v>0</v>
      </c>
      <c r="BI172" s="180">
        <f>IF(N172="nulová",J172,0)</f>
        <v>0</v>
      </c>
      <c r="BJ172" s="15" t="s">
        <v>81</v>
      </c>
      <c r="BK172" s="180">
        <f>ROUND(I172*H172,2)</f>
        <v>0</v>
      </c>
      <c r="BL172" s="15" t="s">
        <v>145</v>
      </c>
      <c r="BM172" s="179" t="s">
        <v>305</v>
      </c>
    </row>
    <row r="173" s="2" customFormat="1" ht="49.05" customHeight="1">
      <c r="A173" s="34"/>
      <c r="B173" s="167"/>
      <c r="C173" s="168" t="s">
        <v>306</v>
      </c>
      <c r="D173" s="168" t="s">
        <v>140</v>
      </c>
      <c r="E173" s="169" t="s">
        <v>532</v>
      </c>
      <c r="F173" s="170" t="s">
        <v>533</v>
      </c>
      <c r="G173" s="171" t="s">
        <v>143</v>
      </c>
      <c r="H173" s="172">
        <v>2</v>
      </c>
      <c r="I173" s="173"/>
      <c r="J173" s="174">
        <f>ROUND(I173*H173,2)</f>
        <v>0</v>
      </c>
      <c r="K173" s="170" t="s">
        <v>144</v>
      </c>
      <c r="L173" s="35"/>
      <c r="M173" s="175" t="s">
        <v>1</v>
      </c>
      <c r="N173" s="176" t="s">
        <v>38</v>
      </c>
      <c r="O173" s="73"/>
      <c r="P173" s="177">
        <f>O173*H173</f>
        <v>0</v>
      </c>
      <c r="Q173" s="177">
        <v>0</v>
      </c>
      <c r="R173" s="177">
        <f>Q173*H173</f>
        <v>0</v>
      </c>
      <c r="S173" s="177">
        <v>0</v>
      </c>
      <c r="T173" s="17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9" t="s">
        <v>145</v>
      </c>
      <c r="AT173" s="179" t="s">
        <v>140</v>
      </c>
      <c r="AU173" s="179" t="s">
        <v>83</v>
      </c>
      <c r="AY173" s="15" t="s">
        <v>137</v>
      </c>
      <c r="BE173" s="180">
        <f>IF(N173="základní",J173,0)</f>
        <v>0</v>
      </c>
      <c r="BF173" s="180">
        <f>IF(N173="snížená",J173,0)</f>
        <v>0</v>
      </c>
      <c r="BG173" s="180">
        <f>IF(N173="zákl. přenesená",J173,0)</f>
        <v>0</v>
      </c>
      <c r="BH173" s="180">
        <f>IF(N173="sníž. přenesená",J173,0)</f>
        <v>0</v>
      </c>
      <c r="BI173" s="180">
        <f>IF(N173="nulová",J173,0)</f>
        <v>0</v>
      </c>
      <c r="BJ173" s="15" t="s">
        <v>81</v>
      </c>
      <c r="BK173" s="180">
        <f>ROUND(I173*H173,2)</f>
        <v>0</v>
      </c>
      <c r="BL173" s="15" t="s">
        <v>145</v>
      </c>
      <c r="BM173" s="179" t="s">
        <v>309</v>
      </c>
    </row>
    <row r="174" s="2" customFormat="1" ht="49.05" customHeight="1">
      <c r="A174" s="34"/>
      <c r="B174" s="167"/>
      <c r="C174" s="168" t="s">
        <v>228</v>
      </c>
      <c r="D174" s="168" t="s">
        <v>140</v>
      </c>
      <c r="E174" s="169" t="s">
        <v>849</v>
      </c>
      <c r="F174" s="170" t="s">
        <v>850</v>
      </c>
      <c r="G174" s="171" t="s">
        <v>143</v>
      </c>
      <c r="H174" s="172">
        <v>4</v>
      </c>
      <c r="I174" s="173"/>
      <c r="J174" s="174">
        <f>ROUND(I174*H174,2)</f>
        <v>0</v>
      </c>
      <c r="K174" s="170" t="s">
        <v>144</v>
      </c>
      <c r="L174" s="35"/>
      <c r="M174" s="175" t="s">
        <v>1</v>
      </c>
      <c r="N174" s="176" t="s">
        <v>38</v>
      </c>
      <c r="O174" s="73"/>
      <c r="P174" s="177">
        <f>O174*H174</f>
        <v>0</v>
      </c>
      <c r="Q174" s="177">
        <v>0</v>
      </c>
      <c r="R174" s="177">
        <f>Q174*H174</f>
        <v>0</v>
      </c>
      <c r="S174" s="177">
        <v>0</v>
      </c>
      <c r="T174" s="17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9" t="s">
        <v>145</v>
      </c>
      <c r="AT174" s="179" t="s">
        <v>140</v>
      </c>
      <c r="AU174" s="179" t="s">
        <v>83</v>
      </c>
      <c r="AY174" s="15" t="s">
        <v>137</v>
      </c>
      <c r="BE174" s="180">
        <f>IF(N174="základní",J174,0)</f>
        <v>0</v>
      </c>
      <c r="BF174" s="180">
        <f>IF(N174="snížená",J174,0)</f>
        <v>0</v>
      </c>
      <c r="BG174" s="180">
        <f>IF(N174="zákl. přenesená",J174,0)</f>
        <v>0</v>
      </c>
      <c r="BH174" s="180">
        <f>IF(N174="sníž. přenesená",J174,0)</f>
        <v>0</v>
      </c>
      <c r="BI174" s="180">
        <f>IF(N174="nulová",J174,0)</f>
        <v>0</v>
      </c>
      <c r="BJ174" s="15" t="s">
        <v>81</v>
      </c>
      <c r="BK174" s="180">
        <f>ROUND(I174*H174,2)</f>
        <v>0</v>
      </c>
      <c r="BL174" s="15" t="s">
        <v>145</v>
      </c>
      <c r="BM174" s="179" t="s">
        <v>312</v>
      </c>
    </row>
    <row r="175" s="2" customFormat="1" ht="37.8" customHeight="1">
      <c r="A175" s="34"/>
      <c r="B175" s="167"/>
      <c r="C175" s="168" t="s">
        <v>313</v>
      </c>
      <c r="D175" s="168" t="s">
        <v>140</v>
      </c>
      <c r="E175" s="169" t="s">
        <v>773</v>
      </c>
      <c r="F175" s="170" t="s">
        <v>774</v>
      </c>
      <c r="G175" s="171" t="s">
        <v>143</v>
      </c>
      <c r="H175" s="172">
        <v>2</v>
      </c>
      <c r="I175" s="173"/>
      <c r="J175" s="174">
        <f>ROUND(I175*H175,2)</f>
        <v>0</v>
      </c>
      <c r="K175" s="170" t="s">
        <v>144</v>
      </c>
      <c r="L175" s="35"/>
      <c r="M175" s="175" t="s">
        <v>1</v>
      </c>
      <c r="N175" s="176" t="s">
        <v>38</v>
      </c>
      <c r="O175" s="73"/>
      <c r="P175" s="177">
        <f>O175*H175</f>
        <v>0</v>
      </c>
      <c r="Q175" s="177">
        <v>0</v>
      </c>
      <c r="R175" s="177">
        <f>Q175*H175</f>
        <v>0</v>
      </c>
      <c r="S175" s="177">
        <v>0</v>
      </c>
      <c r="T175" s="17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9" t="s">
        <v>145</v>
      </c>
      <c r="AT175" s="179" t="s">
        <v>140</v>
      </c>
      <c r="AU175" s="179" t="s">
        <v>83</v>
      </c>
      <c r="AY175" s="15" t="s">
        <v>137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15" t="s">
        <v>81</v>
      </c>
      <c r="BK175" s="180">
        <f>ROUND(I175*H175,2)</f>
        <v>0</v>
      </c>
      <c r="BL175" s="15" t="s">
        <v>145</v>
      </c>
      <c r="BM175" s="179" t="s">
        <v>316</v>
      </c>
    </row>
    <row r="176" s="2" customFormat="1" ht="44.25" customHeight="1">
      <c r="A176" s="34"/>
      <c r="B176" s="167"/>
      <c r="C176" s="168" t="s">
        <v>230</v>
      </c>
      <c r="D176" s="168" t="s">
        <v>140</v>
      </c>
      <c r="E176" s="169" t="s">
        <v>716</v>
      </c>
      <c r="F176" s="170" t="s">
        <v>717</v>
      </c>
      <c r="G176" s="171" t="s">
        <v>143</v>
      </c>
      <c r="H176" s="172">
        <v>2</v>
      </c>
      <c r="I176" s="173"/>
      <c r="J176" s="174">
        <f>ROUND(I176*H176,2)</f>
        <v>0</v>
      </c>
      <c r="K176" s="170" t="s">
        <v>144</v>
      </c>
      <c r="L176" s="35"/>
      <c r="M176" s="175" t="s">
        <v>1</v>
      </c>
      <c r="N176" s="176" t="s">
        <v>38</v>
      </c>
      <c r="O176" s="73"/>
      <c r="P176" s="177">
        <f>O176*H176</f>
        <v>0</v>
      </c>
      <c r="Q176" s="177">
        <v>0</v>
      </c>
      <c r="R176" s="177">
        <f>Q176*H176</f>
        <v>0</v>
      </c>
      <c r="S176" s="177">
        <v>0</v>
      </c>
      <c r="T176" s="17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9" t="s">
        <v>145</v>
      </c>
      <c r="AT176" s="179" t="s">
        <v>140</v>
      </c>
      <c r="AU176" s="179" t="s">
        <v>83</v>
      </c>
      <c r="AY176" s="15" t="s">
        <v>137</v>
      </c>
      <c r="BE176" s="180">
        <f>IF(N176="základní",J176,0)</f>
        <v>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15" t="s">
        <v>81</v>
      </c>
      <c r="BK176" s="180">
        <f>ROUND(I176*H176,2)</f>
        <v>0</v>
      </c>
      <c r="BL176" s="15" t="s">
        <v>145</v>
      </c>
      <c r="BM176" s="179" t="s">
        <v>319</v>
      </c>
    </row>
    <row r="177" s="2" customFormat="1" ht="44.25" customHeight="1">
      <c r="A177" s="34"/>
      <c r="B177" s="167"/>
      <c r="C177" s="168" t="s">
        <v>320</v>
      </c>
      <c r="D177" s="168" t="s">
        <v>140</v>
      </c>
      <c r="E177" s="169" t="s">
        <v>851</v>
      </c>
      <c r="F177" s="170" t="s">
        <v>852</v>
      </c>
      <c r="G177" s="171" t="s">
        <v>214</v>
      </c>
      <c r="H177" s="172">
        <v>168</v>
      </c>
      <c r="I177" s="173"/>
      <c r="J177" s="174">
        <f>ROUND(I177*H177,2)</f>
        <v>0</v>
      </c>
      <c r="K177" s="170" t="s">
        <v>144</v>
      </c>
      <c r="L177" s="35"/>
      <c r="M177" s="175" t="s">
        <v>1</v>
      </c>
      <c r="N177" s="176" t="s">
        <v>38</v>
      </c>
      <c r="O177" s="73"/>
      <c r="P177" s="177">
        <f>O177*H177</f>
        <v>0</v>
      </c>
      <c r="Q177" s="177">
        <v>0</v>
      </c>
      <c r="R177" s="177">
        <f>Q177*H177</f>
        <v>0</v>
      </c>
      <c r="S177" s="177">
        <v>0</v>
      </c>
      <c r="T177" s="17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9" t="s">
        <v>145</v>
      </c>
      <c r="AT177" s="179" t="s">
        <v>140</v>
      </c>
      <c r="AU177" s="179" t="s">
        <v>83</v>
      </c>
      <c r="AY177" s="15" t="s">
        <v>137</v>
      </c>
      <c r="BE177" s="180">
        <f>IF(N177="základní",J177,0)</f>
        <v>0</v>
      </c>
      <c r="BF177" s="180">
        <f>IF(N177="snížená",J177,0)</f>
        <v>0</v>
      </c>
      <c r="BG177" s="180">
        <f>IF(N177="zákl. přenesená",J177,0)</f>
        <v>0</v>
      </c>
      <c r="BH177" s="180">
        <f>IF(N177="sníž. přenesená",J177,0)</f>
        <v>0</v>
      </c>
      <c r="BI177" s="180">
        <f>IF(N177="nulová",J177,0)</f>
        <v>0</v>
      </c>
      <c r="BJ177" s="15" t="s">
        <v>81</v>
      </c>
      <c r="BK177" s="180">
        <f>ROUND(I177*H177,2)</f>
        <v>0</v>
      </c>
      <c r="BL177" s="15" t="s">
        <v>145</v>
      </c>
      <c r="BM177" s="179" t="s">
        <v>323</v>
      </c>
    </row>
    <row r="178" s="2" customFormat="1" ht="44.25" customHeight="1">
      <c r="A178" s="34"/>
      <c r="B178" s="167"/>
      <c r="C178" s="168" t="s">
        <v>235</v>
      </c>
      <c r="D178" s="168" t="s">
        <v>140</v>
      </c>
      <c r="E178" s="169" t="s">
        <v>853</v>
      </c>
      <c r="F178" s="170" t="s">
        <v>854</v>
      </c>
      <c r="G178" s="171" t="s">
        <v>143</v>
      </c>
      <c r="H178" s="172">
        <v>1</v>
      </c>
      <c r="I178" s="173"/>
      <c r="J178" s="174">
        <f>ROUND(I178*H178,2)</f>
        <v>0</v>
      </c>
      <c r="K178" s="170" t="s">
        <v>144</v>
      </c>
      <c r="L178" s="35"/>
      <c r="M178" s="175" t="s">
        <v>1</v>
      </c>
      <c r="N178" s="176" t="s">
        <v>38</v>
      </c>
      <c r="O178" s="73"/>
      <c r="P178" s="177">
        <f>O178*H178</f>
        <v>0</v>
      </c>
      <c r="Q178" s="177">
        <v>0</v>
      </c>
      <c r="R178" s="177">
        <f>Q178*H178</f>
        <v>0</v>
      </c>
      <c r="S178" s="177">
        <v>0</v>
      </c>
      <c r="T178" s="17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9" t="s">
        <v>145</v>
      </c>
      <c r="AT178" s="179" t="s">
        <v>140</v>
      </c>
      <c r="AU178" s="179" t="s">
        <v>83</v>
      </c>
      <c r="AY178" s="15" t="s">
        <v>137</v>
      </c>
      <c r="BE178" s="180">
        <f>IF(N178="základní",J178,0)</f>
        <v>0</v>
      </c>
      <c r="BF178" s="180">
        <f>IF(N178="snížená",J178,0)</f>
        <v>0</v>
      </c>
      <c r="BG178" s="180">
        <f>IF(N178="zákl. přenesená",J178,0)</f>
        <v>0</v>
      </c>
      <c r="BH178" s="180">
        <f>IF(N178="sníž. přenesená",J178,0)</f>
        <v>0</v>
      </c>
      <c r="BI178" s="180">
        <f>IF(N178="nulová",J178,0)</f>
        <v>0</v>
      </c>
      <c r="BJ178" s="15" t="s">
        <v>81</v>
      </c>
      <c r="BK178" s="180">
        <f>ROUND(I178*H178,2)</f>
        <v>0</v>
      </c>
      <c r="BL178" s="15" t="s">
        <v>145</v>
      </c>
      <c r="BM178" s="179" t="s">
        <v>326</v>
      </c>
    </row>
    <row r="179" s="2" customFormat="1" ht="49.05" customHeight="1">
      <c r="A179" s="34"/>
      <c r="B179" s="167"/>
      <c r="C179" s="168" t="s">
        <v>327</v>
      </c>
      <c r="D179" s="168" t="s">
        <v>140</v>
      </c>
      <c r="E179" s="169" t="s">
        <v>174</v>
      </c>
      <c r="F179" s="170" t="s">
        <v>175</v>
      </c>
      <c r="G179" s="171" t="s">
        <v>176</v>
      </c>
      <c r="H179" s="172">
        <v>14</v>
      </c>
      <c r="I179" s="173"/>
      <c r="J179" s="174">
        <f>ROUND(I179*H179,2)</f>
        <v>0</v>
      </c>
      <c r="K179" s="170" t="s">
        <v>144</v>
      </c>
      <c r="L179" s="35"/>
      <c r="M179" s="175" t="s">
        <v>1</v>
      </c>
      <c r="N179" s="176" t="s">
        <v>38</v>
      </c>
      <c r="O179" s="73"/>
      <c r="P179" s="177">
        <f>O179*H179</f>
        <v>0</v>
      </c>
      <c r="Q179" s="177">
        <v>0</v>
      </c>
      <c r="R179" s="177">
        <f>Q179*H179</f>
        <v>0</v>
      </c>
      <c r="S179" s="177">
        <v>0</v>
      </c>
      <c r="T179" s="17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9" t="s">
        <v>145</v>
      </c>
      <c r="AT179" s="179" t="s">
        <v>140</v>
      </c>
      <c r="AU179" s="179" t="s">
        <v>83</v>
      </c>
      <c r="AY179" s="15" t="s">
        <v>137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15" t="s">
        <v>81</v>
      </c>
      <c r="BK179" s="180">
        <f>ROUND(I179*H179,2)</f>
        <v>0</v>
      </c>
      <c r="BL179" s="15" t="s">
        <v>145</v>
      </c>
      <c r="BM179" s="179" t="s">
        <v>330</v>
      </c>
    </row>
    <row r="180" s="12" customFormat="1" ht="22.8" customHeight="1">
      <c r="A180" s="12"/>
      <c r="B180" s="154"/>
      <c r="C180" s="12"/>
      <c r="D180" s="155" t="s">
        <v>72</v>
      </c>
      <c r="E180" s="165" t="s">
        <v>855</v>
      </c>
      <c r="F180" s="165" t="s">
        <v>856</v>
      </c>
      <c r="G180" s="12"/>
      <c r="H180" s="12"/>
      <c r="I180" s="157"/>
      <c r="J180" s="166">
        <f>BK180</f>
        <v>0</v>
      </c>
      <c r="K180" s="12"/>
      <c r="L180" s="154"/>
      <c r="M180" s="159"/>
      <c r="N180" s="160"/>
      <c r="O180" s="160"/>
      <c r="P180" s="161">
        <f>SUM(P181:P204)</f>
        <v>0</v>
      </c>
      <c r="Q180" s="160"/>
      <c r="R180" s="161">
        <f>SUM(R181:R204)</f>
        <v>0.19620000000000001</v>
      </c>
      <c r="S180" s="160"/>
      <c r="T180" s="162">
        <f>SUM(T181:T204)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55" t="s">
        <v>81</v>
      </c>
      <c r="AT180" s="163" t="s">
        <v>72</v>
      </c>
      <c r="AU180" s="163" t="s">
        <v>81</v>
      </c>
      <c r="AY180" s="155" t="s">
        <v>137</v>
      </c>
      <c r="BK180" s="164">
        <f>SUM(BK181:BK204)</f>
        <v>0</v>
      </c>
    </row>
    <row r="181" s="2" customFormat="1" ht="33" customHeight="1">
      <c r="A181" s="34"/>
      <c r="B181" s="167"/>
      <c r="C181" s="168" t="s">
        <v>239</v>
      </c>
      <c r="D181" s="168" t="s">
        <v>140</v>
      </c>
      <c r="E181" s="169" t="s">
        <v>857</v>
      </c>
      <c r="F181" s="170" t="s">
        <v>858</v>
      </c>
      <c r="G181" s="171" t="s">
        <v>214</v>
      </c>
      <c r="H181" s="172">
        <v>120</v>
      </c>
      <c r="I181" s="173"/>
      <c r="J181" s="174">
        <f>ROUND(I181*H181,2)</f>
        <v>0</v>
      </c>
      <c r="K181" s="170" t="s">
        <v>144</v>
      </c>
      <c r="L181" s="35"/>
      <c r="M181" s="175" t="s">
        <v>1</v>
      </c>
      <c r="N181" s="176" t="s">
        <v>38</v>
      </c>
      <c r="O181" s="73"/>
      <c r="P181" s="177">
        <f>O181*H181</f>
        <v>0</v>
      </c>
      <c r="Q181" s="177">
        <v>0</v>
      </c>
      <c r="R181" s="177">
        <f>Q181*H181</f>
        <v>0</v>
      </c>
      <c r="S181" s="177">
        <v>0</v>
      </c>
      <c r="T181" s="17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9" t="s">
        <v>145</v>
      </c>
      <c r="AT181" s="179" t="s">
        <v>140</v>
      </c>
      <c r="AU181" s="179" t="s">
        <v>83</v>
      </c>
      <c r="AY181" s="15" t="s">
        <v>137</v>
      </c>
      <c r="BE181" s="180">
        <f>IF(N181="základní",J181,0)</f>
        <v>0</v>
      </c>
      <c r="BF181" s="180">
        <f>IF(N181="snížená",J181,0)</f>
        <v>0</v>
      </c>
      <c r="BG181" s="180">
        <f>IF(N181="zákl. přenesená",J181,0)</f>
        <v>0</v>
      </c>
      <c r="BH181" s="180">
        <f>IF(N181="sníž. přenesená",J181,0)</f>
        <v>0</v>
      </c>
      <c r="BI181" s="180">
        <f>IF(N181="nulová",J181,0)</f>
        <v>0</v>
      </c>
      <c r="BJ181" s="15" t="s">
        <v>81</v>
      </c>
      <c r="BK181" s="180">
        <f>ROUND(I181*H181,2)</f>
        <v>0</v>
      </c>
      <c r="BL181" s="15" t="s">
        <v>145</v>
      </c>
      <c r="BM181" s="179" t="s">
        <v>333</v>
      </c>
    </row>
    <row r="182" s="2" customFormat="1" ht="37.8" customHeight="1">
      <c r="A182" s="34"/>
      <c r="B182" s="167"/>
      <c r="C182" s="181" t="s">
        <v>334</v>
      </c>
      <c r="D182" s="181" t="s">
        <v>146</v>
      </c>
      <c r="E182" s="182" t="s">
        <v>859</v>
      </c>
      <c r="F182" s="183" t="s">
        <v>860</v>
      </c>
      <c r="G182" s="184" t="s">
        <v>214</v>
      </c>
      <c r="H182" s="185">
        <v>120</v>
      </c>
      <c r="I182" s="186"/>
      <c r="J182" s="187">
        <f>ROUND(I182*H182,2)</f>
        <v>0</v>
      </c>
      <c r="K182" s="183" t="s">
        <v>144</v>
      </c>
      <c r="L182" s="188"/>
      <c r="M182" s="189" t="s">
        <v>1</v>
      </c>
      <c r="N182" s="190" t="s">
        <v>38</v>
      </c>
      <c r="O182" s="73"/>
      <c r="P182" s="177">
        <f>O182*H182</f>
        <v>0</v>
      </c>
      <c r="Q182" s="177">
        <v>0</v>
      </c>
      <c r="R182" s="177">
        <f>Q182*H182</f>
        <v>0</v>
      </c>
      <c r="S182" s="177">
        <v>0</v>
      </c>
      <c r="T182" s="17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9" t="s">
        <v>149</v>
      </c>
      <c r="AT182" s="179" t="s">
        <v>146</v>
      </c>
      <c r="AU182" s="179" t="s">
        <v>83</v>
      </c>
      <c r="AY182" s="15" t="s">
        <v>137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15" t="s">
        <v>81</v>
      </c>
      <c r="BK182" s="180">
        <f>ROUND(I182*H182,2)</f>
        <v>0</v>
      </c>
      <c r="BL182" s="15" t="s">
        <v>145</v>
      </c>
      <c r="BM182" s="179" t="s">
        <v>337</v>
      </c>
    </row>
    <row r="183" s="2" customFormat="1" ht="37.8" customHeight="1">
      <c r="A183" s="34"/>
      <c r="B183" s="167"/>
      <c r="C183" s="168" t="s">
        <v>242</v>
      </c>
      <c r="D183" s="168" t="s">
        <v>140</v>
      </c>
      <c r="E183" s="169" t="s">
        <v>861</v>
      </c>
      <c r="F183" s="170" t="s">
        <v>862</v>
      </c>
      <c r="G183" s="171" t="s">
        <v>214</v>
      </c>
      <c r="H183" s="172">
        <v>60</v>
      </c>
      <c r="I183" s="173"/>
      <c r="J183" s="174">
        <f>ROUND(I183*H183,2)</f>
        <v>0</v>
      </c>
      <c r="K183" s="170" t="s">
        <v>144</v>
      </c>
      <c r="L183" s="35"/>
      <c r="M183" s="175" t="s">
        <v>1</v>
      </c>
      <c r="N183" s="176" t="s">
        <v>38</v>
      </c>
      <c r="O183" s="73"/>
      <c r="P183" s="177">
        <f>O183*H183</f>
        <v>0</v>
      </c>
      <c r="Q183" s="177">
        <v>0</v>
      </c>
      <c r="R183" s="177">
        <f>Q183*H183</f>
        <v>0</v>
      </c>
      <c r="S183" s="177">
        <v>0</v>
      </c>
      <c r="T183" s="17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9" t="s">
        <v>145</v>
      </c>
      <c r="AT183" s="179" t="s">
        <v>140</v>
      </c>
      <c r="AU183" s="179" t="s">
        <v>83</v>
      </c>
      <c r="AY183" s="15" t="s">
        <v>137</v>
      </c>
      <c r="BE183" s="180">
        <f>IF(N183="základní",J183,0)</f>
        <v>0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15" t="s">
        <v>81</v>
      </c>
      <c r="BK183" s="180">
        <f>ROUND(I183*H183,2)</f>
        <v>0</v>
      </c>
      <c r="BL183" s="15" t="s">
        <v>145</v>
      </c>
      <c r="BM183" s="179" t="s">
        <v>340</v>
      </c>
    </row>
    <row r="184" s="2" customFormat="1" ht="44.25" customHeight="1">
      <c r="A184" s="34"/>
      <c r="B184" s="167"/>
      <c r="C184" s="181" t="s">
        <v>341</v>
      </c>
      <c r="D184" s="181" t="s">
        <v>146</v>
      </c>
      <c r="E184" s="182" t="s">
        <v>863</v>
      </c>
      <c r="F184" s="183" t="s">
        <v>864</v>
      </c>
      <c r="G184" s="184" t="s">
        <v>214</v>
      </c>
      <c r="H184" s="185">
        <v>60</v>
      </c>
      <c r="I184" s="186"/>
      <c r="J184" s="187">
        <f>ROUND(I184*H184,2)</f>
        <v>0</v>
      </c>
      <c r="K184" s="183" t="s">
        <v>481</v>
      </c>
      <c r="L184" s="188"/>
      <c r="M184" s="189" t="s">
        <v>1</v>
      </c>
      <c r="N184" s="190" t="s">
        <v>38</v>
      </c>
      <c r="O184" s="73"/>
      <c r="P184" s="177">
        <f>O184*H184</f>
        <v>0</v>
      </c>
      <c r="Q184" s="177">
        <v>0.0028500000000000001</v>
      </c>
      <c r="R184" s="177">
        <f>Q184*H184</f>
        <v>0.17100000000000001</v>
      </c>
      <c r="S184" s="177">
        <v>0</v>
      </c>
      <c r="T184" s="17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9" t="s">
        <v>149</v>
      </c>
      <c r="AT184" s="179" t="s">
        <v>146</v>
      </c>
      <c r="AU184" s="179" t="s">
        <v>83</v>
      </c>
      <c r="AY184" s="15" t="s">
        <v>137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15" t="s">
        <v>81</v>
      </c>
      <c r="BK184" s="180">
        <f>ROUND(I184*H184,2)</f>
        <v>0</v>
      </c>
      <c r="BL184" s="15" t="s">
        <v>145</v>
      </c>
      <c r="BM184" s="179" t="s">
        <v>344</v>
      </c>
    </row>
    <row r="185" s="2" customFormat="1" ht="37.8" customHeight="1">
      <c r="A185" s="34"/>
      <c r="B185" s="167"/>
      <c r="C185" s="168" t="s">
        <v>246</v>
      </c>
      <c r="D185" s="168" t="s">
        <v>140</v>
      </c>
      <c r="E185" s="169" t="s">
        <v>865</v>
      </c>
      <c r="F185" s="170" t="s">
        <v>866</v>
      </c>
      <c r="G185" s="171" t="s">
        <v>143</v>
      </c>
      <c r="H185" s="172">
        <v>8</v>
      </c>
      <c r="I185" s="173"/>
      <c r="J185" s="174">
        <f>ROUND(I185*H185,2)</f>
        <v>0</v>
      </c>
      <c r="K185" s="170" t="s">
        <v>144</v>
      </c>
      <c r="L185" s="35"/>
      <c r="M185" s="175" t="s">
        <v>1</v>
      </c>
      <c r="N185" s="176" t="s">
        <v>38</v>
      </c>
      <c r="O185" s="73"/>
      <c r="P185" s="177">
        <f>O185*H185</f>
        <v>0</v>
      </c>
      <c r="Q185" s="177">
        <v>0</v>
      </c>
      <c r="R185" s="177">
        <f>Q185*H185</f>
        <v>0</v>
      </c>
      <c r="S185" s="177">
        <v>0</v>
      </c>
      <c r="T185" s="17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9" t="s">
        <v>145</v>
      </c>
      <c r="AT185" s="179" t="s">
        <v>140</v>
      </c>
      <c r="AU185" s="179" t="s">
        <v>83</v>
      </c>
      <c r="AY185" s="15" t="s">
        <v>137</v>
      </c>
      <c r="BE185" s="180">
        <f>IF(N185="základní",J185,0)</f>
        <v>0</v>
      </c>
      <c r="BF185" s="180">
        <f>IF(N185="snížená",J185,0)</f>
        <v>0</v>
      </c>
      <c r="BG185" s="180">
        <f>IF(N185="zákl. přenesená",J185,0)</f>
        <v>0</v>
      </c>
      <c r="BH185" s="180">
        <f>IF(N185="sníž. přenesená",J185,0)</f>
        <v>0</v>
      </c>
      <c r="BI185" s="180">
        <f>IF(N185="nulová",J185,0)</f>
        <v>0</v>
      </c>
      <c r="BJ185" s="15" t="s">
        <v>81</v>
      </c>
      <c r="BK185" s="180">
        <f>ROUND(I185*H185,2)</f>
        <v>0</v>
      </c>
      <c r="BL185" s="15" t="s">
        <v>145</v>
      </c>
      <c r="BM185" s="179" t="s">
        <v>347</v>
      </c>
    </row>
    <row r="186" s="2" customFormat="1" ht="21.75" customHeight="1">
      <c r="A186" s="34"/>
      <c r="B186" s="167"/>
      <c r="C186" s="181" t="s">
        <v>348</v>
      </c>
      <c r="D186" s="181" t="s">
        <v>146</v>
      </c>
      <c r="E186" s="182" t="s">
        <v>867</v>
      </c>
      <c r="F186" s="183" t="s">
        <v>868</v>
      </c>
      <c r="G186" s="184" t="s">
        <v>143</v>
      </c>
      <c r="H186" s="185">
        <v>4</v>
      </c>
      <c r="I186" s="186"/>
      <c r="J186" s="187">
        <f>ROUND(I186*H186,2)</f>
        <v>0</v>
      </c>
      <c r="K186" s="183" t="s">
        <v>481</v>
      </c>
      <c r="L186" s="188"/>
      <c r="M186" s="189" t="s">
        <v>1</v>
      </c>
      <c r="N186" s="190" t="s">
        <v>38</v>
      </c>
      <c r="O186" s="73"/>
      <c r="P186" s="177">
        <f>O186*H186</f>
        <v>0</v>
      </c>
      <c r="Q186" s="177">
        <v>0.0020999999999999999</v>
      </c>
      <c r="R186" s="177">
        <f>Q186*H186</f>
        <v>0.0083999999999999995</v>
      </c>
      <c r="S186" s="177">
        <v>0</v>
      </c>
      <c r="T186" s="17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9" t="s">
        <v>149</v>
      </c>
      <c r="AT186" s="179" t="s">
        <v>146</v>
      </c>
      <c r="AU186" s="179" t="s">
        <v>83</v>
      </c>
      <c r="AY186" s="15" t="s">
        <v>137</v>
      </c>
      <c r="BE186" s="180">
        <f>IF(N186="základní",J186,0)</f>
        <v>0</v>
      </c>
      <c r="BF186" s="180">
        <f>IF(N186="snížená",J186,0)</f>
        <v>0</v>
      </c>
      <c r="BG186" s="180">
        <f>IF(N186="zákl. přenesená",J186,0)</f>
        <v>0</v>
      </c>
      <c r="BH186" s="180">
        <f>IF(N186="sníž. přenesená",J186,0)</f>
        <v>0</v>
      </c>
      <c r="BI186" s="180">
        <f>IF(N186="nulová",J186,0)</f>
        <v>0</v>
      </c>
      <c r="BJ186" s="15" t="s">
        <v>81</v>
      </c>
      <c r="BK186" s="180">
        <f>ROUND(I186*H186,2)</f>
        <v>0</v>
      </c>
      <c r="BL186" s="15" t="s">
        <v>145</v>
      </c>
      <c r="BM186" s="179" t="s">
        <v>351</v>
      </c>
    </row>
    <row r="187" s="2" customFormat="1" ht="44.25" customHeight="1">
      <c r="A187" s="34"/>
      <c r="B187" s="167"/>
      <c r="C187" s="181" t="s">
        <v>249</v>
      </c>
      <c r="D187" s="181" t="s">
        <v>146</v>
      </c>
      <c r="E187" s="182" t="s">
        <v>869</v>
      </c>
      <c r="F187" s="183" t="s">
        <v>870</v>
      </c>
      <c r="G187" s="184" t="s">
        <v>143</v>
      </c>
      <c r="H187" s="185">
        <v>4</v>
      </c>
      <c r="I187" s="186"/>
      <c r="J187" s="187">
        <f>ROUND(I187*H187,2)</f>
        <v>0</v>
      </c>
      <c r="K187" s="183" t="s">
        <v>144</v>
      </c>
      <c r="L187" s="188"/>
      <c r="M187" s="189" t="s">
        <v>1</v>
      </c>
      <c r="N187" s="190" t="s">
        <v>38</v>
      </c>
      <c r="O187" s="73"/>
      <c r="P187" s="177">
        <f>O187*H187</f>
        <v>0</v>
      </c>
      <c r="Q187" s="177">
        <v>0</v>
      </c>
      <c r="R187" s="177">
        <f>Q187*H187</f>
        <v>0</v>
      </c>
      <c r="S187" s="177">
        <v>0</v>
      </c>
      <c r="T187" s="17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9" t="s">
        <v>149</v>
      </c>
      <c r="AT187" s="179" t="s">
        <v>146</v>
      </c>
      <c r="AU187" s="179" t="s">
        <v>83</v>
      </c>
      <c r="AY187" s="15" t="s">
        <v>137</v>
      </c>
      <c r="BE187" s="180">
        <f>IF(N187="základní",J187,0)</f>
        <v>0</v>
      </c>
      <c r="BF187" s="180">
        <f>IF(N187="snížená",J187,0)</f>
        <v>0</v>
      </c>
      <c r="BG187" s="180">
        <f>IF(N187="zákl. přenesená",J187,0)</f>
        <v>0</v>
      </c>
      <c r="BH187" s="180">
        <f>IF(N187="sníž. přenesená",J187,0)</f>
        <v>0</v>
      </c>
      <c r="BI187" s="180">
        <f>IF(N187="nulová",J187,0)</f>
        <v>0</v>
      </c>
      <c r="BJ187" s="15" t="s">
        <v>81</v>
      </c>
      <c r="BK187" s="180">
        <f>ROUND(I187*H187,2)</f>
        <v>0</v>
      </c>
      <c r="BL187" s="15" t="s">
        <v>145</v>
      </c>
      <c r="BM187" s="179" t="s">
        <v>354</v>
      </c>
    </row>
    <row r="188" s="2" customFormat="1" ht="24.15" customHeight="1">
      <c r="A188" s="34"/>
      <c r="B188" s="167"/>
      <c r="C188" s="168" t="s">
        <v>355</v>
      </c>
      <c r="D188" s="168" t="s">
        <v>140</v>
      </c>
      <c r="E188" s="169" t="s">
        <v>871</v>
      </c>
      <c r="F188" s="170" t="s">
        <v>872</v>
      </c>
      <c r="G188" s="171" t="s">
        <v>143</v>
      </c>
      <c r="H188" s="172">
        <v>8</v>
      </c>
      <c r="I188" s="173"/>
      <c r="J188" s="174">
        <f>ROUND(I188*H188,2)</f>
        <v>0</v>
      </c>
      <c r="K188" s="170" t="s">
        <v>144</v>
      </c>
      <c r="L188" s="35"/>
      <c r="M188" s="175" t="s">
        <v>1</v>
      </c>
      <c r="N188" s="176" t="s">
        <v>38</v>
      </c>
      <c r="O188" s="73"/>
      <c r="P188" s="177">
        <f>O188*H188</f>
        <v>0</v>
      </c>
      <c r="Q188" s="177">
        <v>0</v>
      </c>
      <c r="R188" s="177">
        <f>Q188*H188</f>
        <v>0</v>
      </c>
      <c r="S188" s="177">
        <v>0</v>
      </c>
      <c r="T188" s="17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9" t="s">
        <v>145</v>
      </c>
      <c r="AT188" s="179" t="s">
        <v>140</v>
      </c>
      <c r="AU188" s="179" t="s">
        <v>83</v>
      </c>
      <c r="AY188" s="15" t="s">
        <v>137</v>
      </c>
      <c r="BE188" s="180">
        <f>IF(N188="základní",J188,0)</f>
        <v>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15" t="s">
        <v>81</v>
      </c>
      <c r="BK188" s="180">
        <f>ROUND(I188*H188,2)</f>
        <v>0</v>
      </c>
      <c r="BL188" s="15" t="s">
        <v>145</v>
      </c>
      <c r="BM188" s="179" t="s">
        <v>358</v>
      </c>
    </row>
    <row r="189" s="2" customFormat="1" ht="21.75" customHeight="1">
      <c r="A189" s="34"/>
      <c r="B189" s="167"/>
      <c r="C189" s="181" t="s">
        <v>253</v>
      </c>
      <c r="D189" s="181" t="s">
        <v>146</v>
      </c>
      <c r="E189" s="182" t="s">
        <v>873</v>
      </c>
      <c r="F189" s="183" t="s">
        <v>874</v>
      </c>
      <c r="G189" s="184" t="s">
        <v>143</v>
      </c>
      <c r="H189" s="185">
        <v>8</v>
      </c>
      <c r="I189" s="186"/>
      <c r="J189" s="187">
        <f>ROUND(I189*H189,2)</f>
        <v>0</v>
      </c>
      <c r="K189" s="183" t="s">
        <v>481</v>
      </c>
      <c r="L189" s="188"/>
      <c r="M189" s="189" t="s">
        <v>1</v>
      </c>
      <c r="N189" s="190" t="s">
        <v>38</v>
      </c>
      <c r="O189" s="73"/>
      <c r="P189" s="177">
        <f>O189*H189</f>
        <v>0</v>
      </c>
      <c r="Q189" s="177">
        <v>0.0020999999999999999</v>
      </c>
      <c r="R189" s="177">
        <f>Q189*H189</f>
        <v>0.016799999999999999</v>
      </c>
      <c r="S189" s="177">
        <v>0</v>
      </c>
      <c r="T189" s="17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9" t="s">
        <v>149</v>
      </c>
      <c r="AT189" s="179" t="s">
        <v>146</v>
      </c>
      <c r="AU189" s="179" t="s">
        <v>83</v>
      </c>
      <c r="AY189" s="15" t="s">
        <v>137</v>
      </c>
      <c r="BE189" s="180">
        <f>IF(N189="základní",J189,0)</f>
        <v>0</v>
      </c>
      <c r="BF189" s="180">
        <f>IF(N189="snížená",J189,0)</f>
        <v>0</v>
      </c>
      <c r="BG189" s="180">
        <f>IF(N189="zákl. přenesená",J189,0)</f>
        <v>0</v>
      </c>
      <c r="BH189" s="180">
        <f>IF(N189="sníž. přenesená",J189,0)</f>
        <v>0</v>
      </c>
      <c r="BI189" s="180">
        <f>IF(N189="nulová",J189,0)</f>
        <v>0</v>
      </c>
      <c r="BJ189" s="15" t="s">
        <v>81</v>
      </c>
      <c r="BK189" s="180">
        <f>ROUND(I189*H189,2)</f>
        <v>0</v>
      </c>
      <c r="BL189" s="15" t="s">
        <v>145</v>
      </c>
      <c r="BM189" s="179" t="s">
        <v>361</v>
      </c>
    </row>
    <row r="190" s="2" customFormat="1" ht="24.15" customHeight="1">
      <c r="A190" s="34"/>
      <c r="B190" s="167"/>
      <c r="C190" s="181" t="s">
        <v>362</v>
      </c>
      <c r="D190" s="181" t="s">
        <v>146</v>
      </c>
      <c r="E190" s="182" t="s">
        <v>875</v>
      </c>
      <c r="F190" s="183" t="s">
        <v>876</v>
      </c>
      <c r="G190" s="184" t="s">
        <v>877</v>
      </c>
      <c r="H190" s="185">
        <v>4</v>
      </c>
      <c r="I190" s="186"/>
      <c r="J190" s="187">
        <f>ROUND(I190*H190,2)</f>
        <v>0</v>
      </c>
      <c r="K190" s="183" t="s">
        <v>144</v>
      </c>
      <c r="L190" s="188"/>
      <c r="M190" s="189" t="s">
        <v>1</v>
      </c>
      <c r="N190" s="190" t="s">
        <v>38</v>
      </c>
      <c r="O190" s="73"/>
      <c r="P190" s="177">
        <f>O190*H190</f>
        <v>0</v>
      </c>
      <c r="Q190" s="177">
        <v>0</v>
      </c>
      <c r="R190" s="177">
        <f>Q190*H190</f>
        <v>0</v>
      </c>
      <c r="S190" s="177">
        <v>0</v>
      </c>
      <c r="T190" s="17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9" t="s">
        <v>149</v>
      </c>
      <c r="AT190" s="179" t="s">
        <v>146</v>
      </c>
      <c r="AU190" s="179" t="s">
        <v>83</v>
      </c>
      <c r="AY190" s="15" t="s">
        <v>137</v>
      </c>
      <c r="BE190" s="180">
        <f>IF(N190="základní",J190,0)</f>
        <v>0</v>
      </c>
      <c r="BF190" s="180">
        <f>IF(N190="snížená",J190,0)</f>
        <v>0</v>
      </c>
      <c r="BG190" s="180">
        <f>IF(N190="zákl. přenesená",J190,0)</f>
        <v>0</v>
      </c>
      <c r="BH190" s="180">
        <f>IF(N190="sníž. přenesená",J190,0)</f>
        <v>0</v>
      </c>
      <c r="BI190" s="180">
        <f>IF(N190="nulová",J190,0)</f>
        <v>0</v>
      </c>
      <c r="BJ190" s="15" t="s">
        <v>81</v>
      </c>
      <c r="BK190" s="180">
        <f>ROUND(I190*H190,2)</f>
        <v>0</v>
      </c>
      <c r="BL190" s="15" t="s">
        <v>145</v>
      </c>
      <c r="BM190" s="179" t="s">
        <v>365</v>
      </c>
    </row>
    <row r="191" s="2" customFormat="1" ht="66.75" customHeight="1">
      <c r="A191" s="34"/>
      <c r="B191" s="167"/>
      <c r="C191" s="168" t="s">
        <v>256</v>
      </c>
      <c r="D191" s="168" t="s">
        <v>140</v>
      </c>
      <c r="E191" s="169" t="s">
        <v>878</v>
      </c>
      <c r="F191" s="170" t="s">
        <v>879</v>
      </c>
      <c r="G191" s="171" t="s">
        <v>214</v>
      </c>
      <c r="H191" s="172">
        <v>96</v>
      </c>
      <c r="I191" s="173"/>
      <c r="J191" s="174">
        <f>ROUND(I191*H191,2)</f>
        <v>0</v>
      </c>
      <c r="K191" s="170" t="s">
        <v>144</v>
      </c>
      <c r="L191" s="35"/>
      <c r="M191" s="175" t="s">
        <v>1</v>
      </c>
      <c r="N191" s="176" t="s">
        <v>38</v>
      </c>
      <c r="O191" s="73"/>
      <c r="P191" s="177">
        <f>O191*H191</f>
        <v>0</v>
      </c>
      <c r="Q191" s="177">
        <v>0</v>
      </c>
      <c r="R191" s="177">
        <f>Q191*H191</f>
        <v>0</v>
      </c>
      <c r="S191" s="177">
        <v>0</v>
      </c>
      <c r="T191" s="17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9" t="s">
        <v>145</v>
      </c>
      <c r="AT191" s="179" t="s">
        <v>140</v>
      </c>
      <c r="AU191" s="179" t="s">
        <v>83</v>
      </c>
      <c r="AY191" s="15" t="s">
        <v>137</v>
      </c>
      <c r="BE191" s="180">
        <f>IF(N191="základní",J191,0)</f>
        <v>0</v>
      </c>
      <c r="BF191" s="180">
        <f>IF(N191="snížená",J191,0)</f>
        <v>0</v>
      </c>
      <c r="BG191" s="180">
        <f>IF(N191="zákl. přenesená",J191,0)</f>
        <v>0</v>
      </c>
      <c r="BH191" s="180">
        <f>IF(N191="sníž. přenesená",J191,0)</f>
        <v>0</v>
      </c>
      <c r="BI191" s="180">
        <f>IF(N191="nulová",J191,0)</f>
        <v>0</v>
      </c>
      <c r="BJ191" s="15" t="s">
        <v>81</v>
      </c>
      <c r="BK191" s="180">
        <f>ROUND(I191*H191,2)</f>
        <v>0</v>
      </c>
      <c r="BL191" s="15" t="s">
        <v>145</v>
      </c>
      <c r="BM191" s="179" t="s">
        <v>368</v>
      </c>
    </row>
    <row r="192" s="2" customFormat="1" ht="24.15" customHeight="1">
      <c r="A192" s="34"/>
      <c r="B192" s="167"/>
      <c r="C192" s="181" t="s">
        <v>369</v>
      </c>
      <c r="D192" s="181" t="s">
        <v>146</v>
      </c>
      <c r="E192" s="182" t="s">
        <v>880</v>
      </c>
      <c r="F192" s="183" t="s">
        <v>881</v>
      </c>
      <c r="G192" s="184" t="s">
        <v>214</v>
      </c>
      <c r="H192" s="185">
        <v>96</v>
      </c>
      <c r="I192" s="186"/>
      <c r="J192" s="187">
        <f>ROUND(I192*H192,2)</f>
        <v>0</v>
      </c>
      <c r="K192" s="183" t="s">
        <v>144</v>
      </c>
      <c r="L192" s="188"/>
      <c r="M192" s="189" t="s">
        <v>1</v>
      </c>
      <c r="N192" s="190" t="s">
        <v>38</v>
      </c>
      <c r="O192" s="73"/>
      <c r="P192" s="177">
        <f>O192*H192</f>
        <v>0</v>
      </c>
      <c r="Q192" s="177">
        <v>0</v>
      </c>
      <c r="R192" s="177">
        <f>Q192*H192</f>
        <v>0</v>
      </c>
      <c r="S192" s="177">
        <v>0</v>
      </c>
      <c r="T192" s="17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79" t="s">
        <v>149</v>
      </c>
      <c r="AT192" s="179" t="s">
        <v>146</v>
      </c>
      <c r="AU192" s="179" t="s">
        <v>83</v>
      </c>
      <c r="AY192" s="15" t="s">
        <v>137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15" t="s">
        <v>81</v>
      </c>
      <c r="BK192" s="180">
        <f>ROUND(I192*H192,2)</f>
        <v>0</v>
      </c>
      <c r="BL192" s="15" t="s">
        <v>145</v>
      </c>
      <c r="BM192" s="179" t="s">
        <v>370</v>
      </c>
    </row>
    <row r="193" s="2" customFormat="1" ht="55.5" customHeight="1">
      <c r="A193" s="34"/>
      <c r="B193" s="167"/>
      <c r="C193" s="168" t="s">
        <v>260</v>
      </c>
      <c r="D193" s="168" t="s">
        <v>140</v>
      </c>
      <c r="E193" s="169" t="s">
        <v>882</v>
      </c>
      <c r="F193" s="170" t="s">
        <v>883</v>
      </c>
      <c r="G193" s="171" t="s">
        <v>214</v>
      </c>
      <c r="H193" s="172">
        <v>8</v>
      </c>
      <c r="I193" s="173"/>
      <c r="J193" s="174">
        <f>ROUND(I193*H193,2)</f>
        <v>0</v>
      </c>
      <c r="K193" s="170" t="s">
        <v>144</v>
      </c>
      <c r="L193" s="35"/>
      <c r="M193" s="175" t="s">
        <v>1</v>
      </c>
      <c r="N193" s="176" t="s">
        <v>38</v>
      </c>
      <c r="O193" s="73"/>
      <c r="P193" s="177">
        <f>O193*H193</f>
        <v>0</v>
      </c>
      <c r="Q193" s="177">
        <v>0</v>
      </c>
      <c r="R193" s="177">
        <f>Q193*H193</f>
        <v>0</v>
      </c>
      <c r="S193" s="177">
        <v>0</v>
      </c>
      <c r="T193" s="17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79" t="s">
        <v>145</v>
      </c>
      <c r="AT193" s="179" t="s">
        <v>140</v>
      </c>
      <c r="AU193" s="179" t="s">
        <v>83</v>
      </c>
      <c r="AY193" s="15" t="s">
        <v>137</v>
      </c>
      <c r="BE193" s="180">
        <f>IF(N193="základní",J193,0)</f>
        <v>0</v>
      </c>
      <c r="BF193" s="180">
        <f>IF(N193="snížená",J193,0)</f>
        <v>0</v>
      </c>
      <c r="BG193" s="180">
        <f>IF(N193="zákl. přenesená",J193,0)</f>
        <v>0</v>
      </c>
      <c r="BH193" s="180">
        <f>IF(N193="sníž. přenesená",J193,0)</f>
        <v>0</v>
      </c>
      <c r="BI193" s="180">
        <f>IF(N193="nulová",J193,0)</f>
        <v>0</v>
      </c>
      <c r="BJ193" s="15" t="s">
        <v>81</v>
      </c>
      <c r="BK193" s="180">
        <f>ROUND(I193*H193,2)</f>
        <v>0</v>
      </c>
      <c r="BL193" s="15" t="s">
        <v>145</v>
      </c>
      <c r="BM193" s="179" t="s">
        <v>371</v>
      </c>
    </row>
    <row r="194" s="2" customFormat="1" ht="24.15" customHeight="1">
      <c r="A194" s="34"/>
      <c r="B194" s="167"/>
      <c r="C194" s="181" t="s">
        <v>372</v>
      </c>
      <c r="D194" s="181" t="s">
        <v>146</v>
      </c>
      <c r="E194" s="182" t="s">
        <v>884</v>
      </c>
      <c r="F194" s="183" t="s">
        <v>885</v>
      </c>
      <c r="G194" s="184" t="s">
        <v>214</v>
      </c>
      <c r="H194" s="185">
        <v>8</v>
      </c>
      <c r="I194" s="186"/>
      <c r="J194" s="187">
        <f>ROUND(I194*H194,2)</f>
        <v>0</v>
      </c>
      <c r="K194" s="183" t="s">
        <v>144</v>
      </c>
      <c r="L194" s="188"/>
      <c r="M194" s="189" t="s">
        <v>1</v>
      </c>
      <c r="N194" s="190" t="s">
        <v>38</v>
      </c>
      <c r="O194" s="73"/>
      <c r="P194" s="177">
        <f>O194*H194</f>
        <v>0</v>
      </c>
      <c r="Q194" s="177">
        <v>0</v>
      </c>
      <c r="R194" s="177">
        <f>Q194*H194</f>
        <v>0</v>
      </c>
      <c r="S194" s="177">
        <v>0</v>
      </c>
      <c r="T194" s="17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9" t="s">
        <v>149</v>
      </c>
      <c r="AT194" s="179" t="s">
        <v>146</v>
      </c>
      <c r="AU194" s="179" t="s">
        <v>83</v>
      </c>
      <c r="AY194" s="15" t="s">
        <v>137</v>
      </c>
      <c r="BE194" s="180">
        <f>IF(N194="základní",J194,0)</f>
        <v>0</v>
      </c>
      <c r="BF194" s="180">
        <f>IF(N194="snížená",J194,0)</f>
        <v>0</v>
      </c>
      <c r="BG194" s="180">
        <f>IF(N194="zákl. přenesená",J194,0)</f>
        <v>0</v>
      </c>
      <c r="BH194" s="180">
        <f>IF(N194="sníž. přenesená",J194,0)</f>
        <v>0</v>
      </c>
      <c r="BI194" s="180">
        <f>IF(N194="nulová",J194,0)</f>
        <v>0</v>
      </c>
      <c r="BJ194" s="15" t="s">
        <v>81</v>
      </c>
      <c r="BK194" s="180">
        <f>ROUND(I194*H194,2)</f>
        <v>0</v>
      </c>
      <c r="BL194" s="15" t="s">
        <v>145</v>
      </c>
      <c r="BM194" s="179" t="s">
        <v>375</v>
      </c>
    </row>
    <row r="195" s="2" customFormat="1" ht="24.15" customHeight="1">
      <c r="A195" s="34"/>
      <c r="B195" s="167"/>
      <c r="C195" s="168" t="s">
        <v>263</v>
      </c>
      <c r="D195" s="168" t="s">
        <v>140</v>
      </c>
      <c r="E195" s="169" t="s">
        <v>886</v>
      </c>
      <c r="F195" s="170" t="s">
        <v>887</v>
      </c>
      <c r="G195" s="171" t="s">
        <v>214</v>
      </c>
      <c r="H195" s="172">
        <v>96</v>
      </c>
      <c r="I195" s="173"/>
      <c r="J195" s="174">
        <f>ROUND(I195*H195,2)</f>
        <v>0</v>
      </c>
      <c r="K195" s="170" t="s">
        <v>144</v>
      </c>
      <c r="L195" s="35"/>
      <c r="M195" s="175" t="s">
        <v>1</v>
      </c>
      <c r="N195" s="176" t="s">
        <v>38</v>
      </c>
      <c r="O195" s="73"/>
      <c r="P195" s="177">
        <f>O195*H195</f>
        <v>0</v>
      </c>
      <c r="Q195" s="177">
        <v>0</v>
      </c>
      <c r="R195" s="177">
        <f>Q195*H195</f>
        <v>0</v>
      </c>
      <c r="S195" s="177">
        <v>0</v>
      </c>
      <c r="T195" s="17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9" t="s">
        <v>145</v>
      </c>
      <c r="AT195" s="179" t="s">
        <v>140</v>
      </c>
      <c r="AU195" s="179" t="s">
        <v>83</v>
      </c>
      <c r="AY195" s="15" t="s">
        <v>137</v>
      </c>
      <c r="BE195" s="180">
        <f>IF(N195="základní",J195,0)</f>
        <v>0</v>
      </c>
      <c r="BF195" s="180">
        <f>IF(N195="snížená",J195,0)</f>
        <v>0</v>
      </c>
      <c r="BG195" s="180">
        <f>IF(N195="zákl. přenesená",J195,0)</f>
        <v>0</v>
      </c>
      <c r="BH195" s="180">
        <f>IF(N195="sníž. přenesená",J195,0)</f>
        <v>0</v>
      </c>
      <c r="BI195" s="180">
        <f>IF(N195="nulová",J195,0)</f>
        <v>0</v>
      </c>
      <c r="BJ195" s="15" t="s">
        <v>81</v>
      </c>
      <c r="BK195" s="180">
        <f>ROUND(I195*H195,2)</f>
        <v>0</v>
      </c>
      <c r="BL195" s="15" t="s">
        <v>145</v>
      </c>
      <c r="BM195" s="179" t="s">
        <v>378</v>
      </c>
    </row>
    <row r="196" s="2" customFormat="1" ht="24.15" customHeight="1">
      <c r="A196" s="34"/>
      <c r="B196" s="167"/>
      <c r="C196" s="168" t="s">
        <v>379</v>
      </c>
      <c r="D196" s="168" t="s">
        <v>140</v>
      </c>
      <c r="E196" s="169" t="s">
        <v>888</v>
      </c>
      <c r="F196" s="170" t="s">
        <v>889</v>
      </c>
      <c r="G196" s="171" t="s">
        <v>214</v>
      </c>
      <c r="H196" s="172">
        <v>8</v>
      </c>
      <c r="I196" s="173"/>
      <c r="J196" s="174">
        <f>ROUND(I196*H196,2)</f>
        <v>0</v>
      </c>
      <c r="K196" s="170" t="s">
        <v>144</v>
      </c>
      <c r="L196" s="35"/>
      <c r="M196" s="175" t="s">
        <v>1</v>
      </c>
      <c r="N196" s="176" t="s">
        <v>38</v>
      </c>
      <c r="O196" s="73"/>
      <c r="P196" s="177">
        <f>O196*H196</f>
        <v>0</v>
      </c>
      <c r="Q196" s="177">
        <v>0</v>
      </c>
      <c r="R196" s="177">
        <f>Q196*H196</f>
        <v>0</v>
      </c>
      <c r="S196" s="177">
        <v>0</v>
      </c>
      <c r="T196" s="17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9" t="s">
        <v>145</v>
      </c>
      <c r="AT196" s="179" t="s">
        <v>140</v>
      </c>
      <c r="AU196" s="179" t="s">
        <v>83</v>
      </c>
      <c r="AY196" s="15" t="s">
        <v>137</v>
      </c>
      <c r="BE196" s="180">
        <f>IF(N196="základní",J196,0)</f>
        <v>0</v>
      </c>
      <c r="BF196" s="180">
        <f>IF(N196="snížená",J196,0)</f>
        <v>0</v>
      </c>
      <c r="BG196" s="180">
        <f>IF(N196="zákl. přenesená",J196,0)</f>
        <v>0</v>
      </c>
      <c r="BH196" s="180">
        <f>IF(N196="sníž. přenesená",J196,0)</f>
        <v>0</v>
      </c>
      <c r="BI196" s="180">
        <f>IF(N196="nulová",J196,0)</f>
        <v>0</v>
      </c>
      <c r="BJ196" s="15" t="s">
        <v>81</v>
      </c>
      <c r="BK196" s="180">
        <f>ROUND(I196*H196,2)</f>
        <v>0</v>
      </c>
      <c r="BL196" s="15" t="s">
        <v>145</v>
      </c>
      <c r="BM196" s="179" t="s">
        <v>382</v>
      </c>
    </row>
    <row r="197" s="2" customFormat="1" ht="16.5" customHeight="1">
      <c r="A197" s="34"/>
      <c r="B197" s="167"/>
      <c r="C197" s="168" t="s">
        <v>267</v>
      </c>
      <c r="D197" s="168" t="s">
        <v>140</v>
      </c>
      <c r="E197" s="169" t="s">
        <v>890</v>
      </c>
      <c r="F197" s="170" t="s">
        <v>891</v>
      </c>
      <c r="G197" s="171" t="s">
        <v>143</v>
      </c>
      <c r="H197" s="172">
        <v>1</v>
      </c>
      <c r="I197" s="173"/>
      <c r="J197" s="174">
        <f>ROUND(I197*H197,2)</f>
        <v>0</v>
      </c>
      <c r="K197" s="170" t="s">
        <v>144</v>
      </c>
      <c r="L197" s="35"/>
      <c r="M197" s="175" t="s">
        <v>1</v>
      </c>
      <c r="N197" s="176" t="s">
        <v>38</v>
      </c>
      <c r="O197" s="73"/>
      <c r="P197" s="177">
        <f>O197*H197</f>
        <v>0</v>
      </c>
      <c r="Q197" s="177">
        <v>0</v>
      </c>
      <c r="R197" s="177">
        <f>Q197*H197</f>
        <v>0</v>
      </c>
      <c r="S197" s="177">
        <v>0</v>
      </c>
      <c r="T197" s="17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79" t="s">
        <v>145</v>
      </c>
      <c r="AT197" s="179" t="s">
        <v>140</v>
      </c>
      <c r="AU197" s="179" t="s">
        <v>83</v>
      </c>
      <c r="AY197" s="15" t="s">
        <v>137</v>
      </c>
      <c r="BE197" s="180">
        <f>IF(N197="základní",J197,0)</f>
        <v>0</v>
      </c>
      <c r="BF197" s="180">
        <f>IF(N197="snížená",J197,0)</f>
        <v>0</v>
      </c>
      <c r="BG197" s="180">
        <f>IF(N197="zákl. přenesená",J197,0)</f>
        <v>0</v>
      </c>
      <c r="BH197" s="180">
        <f>IF(N197="sníž. přenesená",J197,0)</f>
        <v>0</v>
      </c>
      <c r="BI197" s="180">
        <f>IF(N197="nulová",J197,0)</f>
        <v>0</v>
      </c>
      <c r="BJ197" s="15" t="s">
        <v>81</v>
      </c>
      <c r="BK197" s="180">
        <f>ROUND(I197*H197,2)</f>
        <v>0</v>
      </c>
      <c r="BL197" s="15" t="s">
        <v>145</v>
      </c>
      <c r="BM197" s="179" t="s">
        <v>385</v>
      </c>
    </row>
    <row r="198" s="2" customFormat="1" ht="21.75" customHeight="1">
      <c r="A198" s="34"/>
      <c r="B198" s="167"/>
      <c r="C198" s="181" t="s">
        <v>386</v>
      </c>
      <c r="D198" s="181" t="s">
        <v>146</v>
      </c>
      <c r="E198" s="182" t="s">
        <v>892</v>
      </c>
      <c r="F198" s="183" t="s">
        <v>893</v>
      </c>
      <c r="G198" s="184" t="s">
        <v>143</v>
      </c>
      <c r="H198" s="185">
        <v>1</v>
      </c>
      <c r="I198" s="186"/>
      <c r="J198" s="187">
        <f>ROUND(I198*H198,2)</f>
        <v>0</v>
      </c>
      <c r="K198" s="183" t="s">
        <v>144</v>
      </c>
      <c r="L198" s="188"/>
      <c r="M198" s="189" t="s">
        <v>1</v>
      </c>
      <c r="N198" s="190" t="s">
        <v>38</v>
      </c>
      <c r="O198" s="73"/>
      <c r="P198" s="177">
        <f>O198*H198</f>
        <v>0</v>
      </c>
      <c r="Q198" s="177">
        <v>0</v>
      </c>
      <c r="R198" s="177">
        <f>Q198*H198</f>
        <v>0</v>
      </c>
      <c r="S198" s="177">
        <v>0</v>
      </c>
      <c r="T198" s="17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9" t="s">
        <v>149</v>
      </c>
      <c r="AT198" s="179" t="s">
        <v>146</v>
      </c>
      <c r="AU198" s="179" t="s">
        <v>83</v>
      </c>
      <c r="AY198" s="15" t="s">
        <v>137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15" t="s">
        <v>81</v>
      </c>
      <c r="BK198" s="180">
        <f>ROUND(I198*H198,2)</f>
        <v>0</v>
      </c>
      <c r="BL198" s="15" t="s">
        <v>145</v>
      </c>
      <c r="BM198" s="179" t="s">
        <v>389</v>
      </c>
    </row>
    <row r="199" s="2" customFormat="1" ht="16.5" customHeight="1">
      <c r="A199" s="34"/>
      <c r="B199" s="167"/>
      <c r="C199" s="168" t="s">
        <v>270</v>
      </c>
      <c r="D199" s="168" t="s">
        <v>140</v>
      </c>
      <c r="E199" s="169" t="s">
        <v>894</v>
      </c>
      <c r="F199" s="170" t="s">
        <v>895</v>
      </c>
      <c r="G199" s="171" t="s">
        <v>143</v>
      </c>
      <c r="H199" s="172">
        <v>1</v>
      </c>
      <c r="I199" s="173"/>
      <c r="J199" s="174">
        <f>ROUND(I199*H199,2)</f>
        <v>0</v>
      </c>
      <c r="K199" s="170" t="s">
        <v>144</v>
      </c>
      <c r="L199" s="35"/>
      <c r="M199" s="175" t="s">
        <v>1</v>
      </c>
      <c r="N199" s="176" t="s">
        <v>38</v>
      </c>
      <c r="O199" s="73"/>
      <c r="P199" s="177">
        <f>O199*H199</f>
        <v>0</v>
      </c>
      <c r="Q199" s="177">
        <v>0</v>
      </c>
      <c r="R199" s="177">
        <f>Q199*H199</f>
        <v>0</v>
      </c>
      <c r="S199" s="177">
        <v>0</v>
      </c>
      <c r="T199" s="17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9" t="s">
        <v>145</v>
      </c>
      <c r="AT199" s="179" t="s">
        <v>140</v>
      </c>
      <c r="AU199" s="179" t="s">
        <v>83</v>
      </c>
      <c r="AY199" s="15" t="s">
        <v>137</v>
      </c>
      <c r="BE199" s="180">
        <f>IF(N199="základní",J199,0)</f>
        <v>0</v>
      </c>
      <c r="BF199" s="180">
        <f>IF(N199="snížená",J199,0)</f>
        <v>0</v>
      </c>
      <c r="BG199" s="180">
        <f>IF(N199="zákl. přenesená",J199,0)</f>
        <v>0</v>
      </c>
      <c r="BH199" s="180">
        <f>IF(N199="sníž. přenesená",J199,0)</f>
        <v>0</v>
      </c>
      <c r="BI199" s="180">
        <f>IF(N199="nulová",J199,0)</f>
        <v>0</v>
      </c>
      <c r="BJ199" s="15" t="s">
        <v>81</v>
      </c>
      <c r="BK199" s="180">
        <f>ROUND(I199*H199,2)</f>
        <v>0</v>
      </c>
      <c r="BL199" s="15" t="s">
        <v>145</v>
      </c>
      <c r="BM199" s="179" t="s">
        <v>392</v>
      </c>
    </row>
    <row r="200" s="2" customFormat="1" ht="55.5" customHeight="1">
      <c r="A200" s="34"/>
      <c r="B200" s="167"/>
      <c r="C200" s="168" t="s">
        <v>393</v>
      </c>
      <c r="D200" s="168" t="s">
        <v>140</v>
      </c>
      <c r="E200" s="169" t="s">
        <v>896</v>
      </c>
      <c r="F200" s="170" t="s">
        <v>897</v>
      </c>
      <c r="G200" s="171" t="s">
        <v>214</v>
      </c>
      <c r="H200" s="172">
        <v>6</v>
      </c>
      <c r="I200" s="173"/>
      <c r="J200" s="174">
        <f>ROUND(I200*H200,2)</f>
        <v>0</v>
      </c>
      <c r="K200" s="170" t="s">
        <v>144</v>
      </c>
      <c r="L200" s="35"/>
      <c r="M200" s="175" t="s">
        <v>1</v>
      </c>
      <c r="N200" s="176" t="s">
        <v>38</v>
      </c>
      <c r="O200" s="73"/>
      <c r="P200" s="177">
        <f>O200*H200</f>
        <v>0</v>
      </c>
      <c r="Q200" s="177">
        <v>0</v>
      </c>
      <c r="R200" s="177">
        <f>Q200*H200</f>
        <v>0</v>
      </c>
      <c r="S200" s="177">
        <v>0</v>
      </c>
      <c r="T200" s="17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79" t="s">
        <v>145</v>
      </c>
      <c r="AT200" s="179" t="s">
        <v>140</v>
      </c>
      <c r="AU200" s="179" t="s">
        <v>83</v>
      </c>
      <c r="AY200" s="15" t="s">
        <v>137</v>
      </c>
      <c r="BE200" s="180">
        <f>IF(N200="základní",J200,0)</f>
        <v>0</v>
      </c>
      <c r="BF200" s="180">
        <f>IF(N200="snížená",J200,0)</f>
        <v>0</v>
      </c>
      <c r="BG200" s="180">
        <f>IF(N200="zákl. přenesená",J200,0)</f>
        <v>0</v>
      </c>
      <c r="BH200" s="180">
        <f>IF(N200="sníž. přenesená",J200,0)</f>
        <v>0</v>
      </c>
      <c r="BI200" s="180">
        <f>IF(N200="nulová",J200,0)</f>
        <v>0</v>
      </c>
      <c r="BJ200" s="15" t="s">
        <v>81</v>
      </c>
      <c r="BK200" s="180">
        <f>ROUND(I200*H200,2)</f>
        <v>0</v>
      </c>
      <c r="BL200" s="15" t="s">
        <v>145</v>
      </c>
      <c r="BM200" s="179" t="s">
        <v>396</v>
      </c>
    </row>
    <row r="201" s="2" customFormat="1" ht="24.15" customHeight="1">
      <c r="A201" s="34"/>
      <c r="B201" s="167"/>
      <c r="C201" s="181" t="s">
        <v>274</v>
      </c>
      <c r="D201" s="181" t="s">
        <v>146</v>
      </c>
      <c r="E201" s="182" t="s">
        <v>898</v>
      </c>
      <c r="F201" s="183" t="s">
        <v>899</v>
      </c>
      <c r="G201" s="184" t="s">
        <v>214</v>
      </c>
      <c r="H201" s="185">
        <v>6</v>
      </c>
      <c r="I201" s="186"/>
      <c r="J201" s="187">
        <f>ROUND(I201*H201,2)</f>
        <v>0</v>
      </c>
      <c r="K201" s="183" t="s">
        <v>144</v>
      </c>
      <c r="L201" s="188"/>
      <c r="M201" s="189" t="s">
        <v>1</v>
      </c>
      <c r="N201" s="190" t="s">
        <v>38</v>
      </c>
      <c r="O201" s="73"/>
      <c r="P201" s="177">
        <f>O201*H201</f>
        <v>0</v>
      </c>
      <c r="Q201" s="177">
        <v>0</v>
      </c>
      <c r="R201" s="177">
        <f>Q201*H201</f>
        <v>0</v>
      </c>
      <c r="S201" s="177">
        <v>0</v>
      </c>
      <c r="T201" s="17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9" t="s">
        <v>149</v>
      </c>
      <c r="AT201" s="179" t="s">
        <v>146</v>
      </c>
      <c r="AU201" s="179" t="s">
        <v>83</v>
      </c>
      <c r="AY201" s="15" t="s">
        <v>137</v>
      </c>
      <c r="BE201" s="180">
        <f>IF(N201="základní",J201,0)</f>
        <v>0</v>
      </c>
      <c r="BF201" s="180">
        <f>IF(N201="snížená",J201,0)</f>
        <v>0</v>
      </c>
      <c r="BG201" s="180">
        <f>IF(N201="zákl. přenesená",J201,0)</f>
        <v>0</v>
      </c>
      <c r="BH201" s="180">
        <f>IF(N201="sníž. přenesená",J201,0)</f>
        <v>0</v>
      </c>
      <c r="BI201" s="180">
        <f>IF(N201="nulová",J201,0)</f>
        <v>0</v>
      </c>
      <c r="BJ201" s="15" t="s">
        <v>81</v>
      </c>
      <c r="BK201" s="180">
        <f>ROUND(I201*H201,2)</f>
        <v>0</v>
      </c>
      <c r="BL201" s="15" t="s">
        <v>145</v>
      </c>
      <c r="BM201" s="179" t="s">
        <v>399</v>
      </c>
    </row>
    <row r="202" s="2" customFormat="1" ht="33" customHeight="1">
      <c r="A202" s="34"/>
      <c r="B202" s="167"/>
      <c r="C202" s="168" t="s">
        <v>400</v>
      </c>
      <c r="D202" s="168" t="s">
        <v>140</v>
      </c>
      <c r="E202" s="169" t="s">
        <v>900</v>
      </c>
      <c r="F202" s="170" t="s">
        <v>901</v>
      </c>
      <c r="G202" s="171" t="s">
        <v>214</v>
      </c>
      <c r="H202" s="172">
        <v>32</v>
      </c>
      <c r="I202" s="173"/>
      <c r="J202" s="174">
        <f>ROUND(I202*H202,2)</f>
        <v>0</v>
      </c>
      <c r="K202" s="170" t="s">
        <v>144</v>
      </c>
      <c r="L202" s="35"/>
      <c r="M202" s="175" t="s">
        <v>1</v>
      </c>
      <c r="N202" s="176" t="s">
        <v>38</v>
      </c>
      <c r="O202" s="73"/>
      <c r="P202" s="177">
        <f>O202*H202</f>
        <v>0</v>
      </c>
      <c r="Q202" s="177">
        <v>0</v>
      </c>
      <c r="R202" s="177">
        <f>Q202*H202</f>
        <v>0</v>
      </c>
      <c r="S202" s="177">
        <v>0</v>
      </c>
      <c r="T202" s="17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9" t="s">
        <v>145</v>
      </c>
      <c r="AT202" s="179" t="s">
        <v>140</v>
      </c>
      <c r="AU202" s="179" t="s">
        <v>83</v>
      </c>
      <c r="AY202" s="15" t="s">
        <v>137</v>
      </c>
      <c r="BE202" s="180">
        <f>IF(N202="základní",J202,0)</f>
        <v>0</v>
      </c>
      <c r="BF202" s="180">
        <f>IF(N202="snížená",J202,0)</f>
        <v>0</v>
      </c>
      <c r="BG202" s="180">
        <f>IF(N202="zákl. přenesená",J202,0)</f>
        <v>0</v>
      </c>
      <c r="BH202" s="180">
        <f>IF(N202="sníž. přenesená",J202,0)</f>
        <v>0</v>
      </c>
      <c r="BI202" s="180">
        <f>IF(N202="nulová",J202,0)</f>
        <v>0</v>
      </c>
      <c r="BJ202" s="15" t="s">
        <v>81</v>
      </c>
      <c r="BK202" s="180">
        <f>ROUND(I202*H202,2)</f>
        <v>0</v>
      </c>
      <c r="BL202" s="15" t="s">
        <v>145</v>
      </c>
      <c r="BM202" s="179" t="s">
        <v>404</v>
      </c>
    </row>
    <row r="203" s="2" customFormat="1" ht="33" customHeight="1">
      <c r="A203" s="34"/>
      <c r="B203" s="167"/>
      <c r="C203" s="181" t="s">
        <v>277</v>
      </c>
      <c r="D203" s="181" t="s">
        <v>146</v>
      </c>
      <c r="E203" s="182" t="s">
        <v>902</v>
      </c>
      <c r="F203" s="183" t="s">
        <v>903</v>
      </c>
      <c r="G203" s="184" t="s">
        <v>214</v>
      </c>
      <c r="H203" s="185">
        <v>32</v>
      </c>
      <c r="I203" s="186"/>
      <c r="J203" s="187">
        <f>ROUND(I203*H203,2)</f>
        <v>0</v>
      </c>
      <c r="K203" s="183" t="s">
        <v>144</v>
      </c>
      <c r="L203" s="188"/>
      <c r="M203" s="189" t="s">
        <v>1</v>
      </c>
      <c r="N203" s="190" t="s">
        <v>38</v>
      </c>
      <c r="O203" s="73"/>
      <c r="P203" s="177">
        <f>O203*H203</f>
        <v>0</v>
      </c>
      <c r="Q203" s="177">
        <v>0</v>
      </c>
      <c r="R203" s="177">
        <f>Q203*H203</f>
        <v>0</v>
      </c>
      <c r="S203" s="177">
        <v>0</v>
      </c>
      <c r="T203" s="17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79" t="s">
        <v>149</v>
      </c>
      <c r="AT203" s="179" t="s">
        <v>146</v>
      </c>
      <c r="AU203" s="179" t="s">
        <v>83</v>
      </c>
      <c r="AY203" s="15" t="s">
        <v>137</v>
      </c>
      <c r="BE203" s="180">
        <f>IF(N203="základní",J203,0)</f>
        <v>0</v>
      </c>
      <c r="BF203" s="180">
        <f>IF(N203="snížená",J203,0)</f>
        <v>0</v>
      </c>
      <c r="BG203" s="180">
        <f>IF(N203="zákl. přenesená",J203,0)</f>
        <v>0</v>
      </c>
      <c r="BH203" s="180">
        <f>IF(N203="sníž. přenesená",J203,0)</f>
        <v>0</v>
      </c>
      <c r="BI203" s="180">
        <f>IF(N203="nulová",J203,0)</f>
        <v>0</v>
      </c>
      <c r="BJ203" s="15" t="s">
        <v>81</v>
      </c>
      <c r="BK203" s="180">
        <f>ROUND(I203*H203,2)</f>
        <v>0</v>
      </c>
      <c r="BL203" s="15" t="s">
        <v>145</v>
      </c>
      <c r="BM203" s="179" t="s">
        <v>407</v>
      </c>
    </row>
    <row r="204" s="2" customFormat="1" ht="55.5" customHeight="1">
      <c r="A204" s="34"/>
      <c r="B204" s="167"/>
      <c r="C204" s="168" t="s">
        <v>408</v>
      </c>
      <c r="D204" s="168" t="s">
        <v>140</v>
      </c>
      <c r="E204" s="169" t="s">
        <v>904</v>
      </c>
      <c r="F204" s="170" t="s">
        <v>905</v>
      </c>
      <c r="G204" s="171" t="s">
        <v>143</v>
      </c>
      <c r="H204" s="172">
        <v>4</v>
      </c>
      <c r="I204" s="173"/>
      <c r="J204" s="174">
        <f>ROUND(I204*H204,2)</f>
        <v>0</v>
      </c>
      <c r="K204" s="170" t="s">
        <v>144</v>
      </c>
      <c r="L204" s="35"/>
      <c r="M204" s="175" t="s">
        <v>1</v>
      </c>
      <c r="N204" s="176" t="s">
        <v>38</v>
      </c>
      <c r="O204" s="73"/>
      <c r="P204" s="177">
        <f>O204*H204</f>
        <v>0</v>
      </c>
      <c r="Q204" s="177">
        <v>0</v>
      </c>
      <c r="R204" s="177">
        <f>Q204*H204</f>
        <v>0</v>
      </c>
      <c r="S204" s="177">
        <v>0</v>
      </c>
      <c r="T204" s="17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79" t="s">
        <v>145</v>
      </c>
      <c r="AT204" s="179" t="s">
        <v>140</v>
      </c>
      <c r="AU204" s="179" t="s">
        <v>83</v>
      </c>
      <c r="AY204" s="15" t="s">
        <v>137</v>
      </c>
      <c r="BE204" s="180">
        <f>IF(N204="základní",J204,0)</f>
        <v>0</v>
      </c>
      <c r="BF204" s="180">
        <f>IF(N204="snížená",J204,0)</f>
        <v>0</v>
      </c>
      <c r="BG204" s="180">
        <f>IF(N204="zákl. přenesená",J204,0)</f>
        <v>0</v>
      </c>
      <c r="BH204" s="180">
        <f>IF(N204="sníž. přenesená",J204,0)</f>
        <v>0</v>
      </c>
      <c r="BI204" s="180">
        <f>IF(N204="nulová",J204,0)</f>
        <v>0</v>
      </c>
      <c r="BJ204" s="15" t="s">
        <v>81</v>
      </c>
      <c r="BK204" s="180">
        <f>ROUND(I204*H204,2)</f>
        <v>0</v>
      </c>
      <c r="BL204" s="15" t="s">
        <v>145</v>
      </c>
      <c r="BM204" s="179" t="s">
        <v>411</v>
      </c>
    </row>
    <row r="205" s="12" customFormat="1" ht="22.8" customHeight="1">
      <c r="A205" s="12"/>
      <c r="B205" s="154"/>
      <c r="C205" s="12"/>
      <c r="D205" s="155" t="s">
        <v>72</v>
      </c>
      <c r="E205" s="165" t="s">
        <v>559</v>
      </c>
      <c r="F205" s="165" t="s">
        <v>690</v>
      </c>
      <c r="G205" s="12"/>
      <c r="H205" s="12"/>
      <c r="I205" s="157"/>
      <c r="J205" s="166">
        <f>BK205</f>
        <v>0</v>
      </c>
      <c r="K205" s="12"/>
      <c r="L205" s="154"/>
      <c r="M205" s="159"/>
      <c r="N205" s="160"/>
      <c r="O205" s="160"/>
      <c r="P205" s="161">
        <f>SUM(P206:P215)</f>
        <v>0</v>
      </c>
      <c r="Q205" s="160"/>
      <c r="R205" s="161">
        <f>SUM(R206:R215)</f>
        <v>0</v>
      </c>
      <c r="S205" s="160"/>
      <c r="T205" s="162">
        <f>SUM(T206:T215)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55" t="s">
        <v>81</v>
      </c>
      <c r="AT205" s="163" t="s">
        <v>72</v>
      </c>
      <c r="AU205" s="163" t="s">
        <v>81</v>
      </c>
      <c r="AY205" s="155" t="s">
        <v>137</v>
      </c>
      <c r="BK205" s="164">
        <f>SUM(BK206:BK215)</f>
        <v>0</v>
      </c>
    </row>
    <row r="206" s="2" customFormat="1" ht="66.75" customHeight="1">
      <c r="A206" s="34"/>
      <c r="B206" s="167"/>
      <c r="C206" s="168" t="s">
        <v>281</v>
      </c>
      <c r="D206" s="168" t="s">
        <v>140</v>
      </c>
      <c r="E206" s="169" t="s">
        <v>561</v>
      </c>
      <c r="F206" s="170" t="s">
        <v>562</v>
      </c>
      <c r="G206" s="171" t="s">
        <v>143</v>
      </c>
      <c r="H206" s="172">
        <v>1</v>
      </c>
      <c r="I206" s="173"/>
      <c r="J206" s="174">
        <f>ROUND(I206*H206,2)</f>
        <v>0</v>
      </c>
      <c r="K206" s="170" t="s">
        <v>144</v>
      </c>
      <c r="L206" s="35"/>
      <c r="M206" s="175" t="s">
        <v>1</v>
      </c>
      <c r="N206" s="176" t="s">
        <v>38</v>
      </c>
      <c r="O206" s="73"/>
      <c r="P206" s="177">
        <f>O206*H206</f>
        <v>0</v>
      </c>
      <c r="Q206" s="177">
        <v>0</v>
      </c>
      <c r="R206" s="177">
        <f>Q206*H206</f>
        <v>0</v>
      </c>
      <c r="S206" s="177">
        <v>0</v>
      </c>
      <c r="T206" s="17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79" t="s">
        <v>145</v>
      </c>
      <c r="AT206" s="179" t="s">
        <v>140</v>
      </c>
      <c r="AU206" s="179" t="s">
        <v>83</v>
      </c>
      <c r="AY206" s="15" t="s">
        <v>137</v>
      </c>
      <c r="BE206" s="180">
        <f>IF(N206="základní",J206,0)</f>
        <v>0</v>
      </c>
      <c r="BF206" s="180">
        <f>IF(N206="snížená",J206,0)</f>
        <v>0</v>
      </c>
      <c r="BG206" s="180">
        <f>IF(N206="zákl. přenesená",J206,0)</f>
        <v>0</v>
      </c>
      <c r="BH206" s="180">
        <f>IF(N206="sníž. přenesená",J206,0)</f>
        <v>0</v>
      </c>
      <c r="BI206" s="180">
        <f>IF(N206="nulová",J206,0)</f>
        <v>0</v>
      </c>
      <c r="BJ206" s="15" t="s">
        <v>81</v>
      </c>
      <c r="BK206" s="180">
        <f>ROUND(I206*H206,2)</f>
        <v>0</v>
      </c>
      <c r="BL206" s="15" t="s">
        <v>145</v>
      </c>
      <c r="BM206" s="179" t="s">
        <v>414</v>
      </c>
    </row>
    <row r="207" s="2" customFormat="1" ht="33" customHeight="1">
      <c r="A207" s="34"/>
      <c r="B207" s="167"/>
      <c r="C207" s="168" t="s">
        <v>415</v>
      </c>
      <c r="D207" s="168" t="s">
        <v>140</v>
      </c>
      <c r="E207" s="169" t="s">
        <v>565</v>
      </c>
      <c r="F207" s="170" t="s">
        <v>566</v>
      </c>
      <c r="G207" s="171" t="s">
        <v>143</v>
      </c>
      <c r="H207" s="172">
        <v>8</v>
      </c>
      <c r="I207" s="173"/>
      <c r="J207" s="174">
        <f>ROUND(I207*H207,2)</f>
        <v>0</v>
      </c>
      <c r="K207" s="170" t="s">
        <v>144</v>
      </c>
      <c r="L207" s="35"/>
      <c r="M207" s="175" t="s">
        <v>1</v>
      </c>
      <c r="N207" s="176" t="s">
        <v>38</v>
      </c>
      <c r="O207" s="73"/>
      <c r="P207" s="177">
        <f>O207*H207</f>
        <v>0</v>
      </c>
      <c r="Q207" s="177">
        <v>0</v>
      </c>
      <c r="R207" s="177">
        <f>Q207*H207</f>
        <v>0</v>
      </c>
      <c r="S207" s="177">
        <v>0</v>
      </c>
      <c r="T207" s="17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9" t="s">
        <v>145</v>
      </c>
      <c r="AT207" s="179" t="s">
        <v>140</v>
      </c>
      <c r="AU207" s="179" t="s">
        <v>83</v>
      </c>
      <c r="AY207" s="15" t="s">
        <v>137</v>
      </c>
      <c r="BE207" s="180">
        <f>IF(N207="základní",J207,0)</f>
        <v>0</v>
      </c>
      <c r="BF207" s="180">
        <f>IF(N207="snížená",J207,0)</f>
        <v>0</v>
      </c>
      <c r="BG207" s="180">
        <f>IF(N207="zákl. přenesená",J207,0)</f>
        <v>0</v>
      </c>
      <c r="BH207" s="180">
        <f>IF(N207="sníž. přenesená",J207,0)</f>
        <v>0</v>
      </c>
      <c r="BI207" s="180">
        <f>IF(N207="nulová",J207,0)</f>
        <v>0</v>
      </c>
      <c r="BJ207" s="15" t="s">
        <v>81</v>
      </c>
      <c r="BK207" s="180">
        <f>ROUND(I207*H207,2)</f>
        <v>0</v>
      </c>
      <c r="BL207" s="15" t="s">
        <v>145</v>
      </c>
      <c r="BM207" s="179" t="s">
        <v>418</v>
      </c>
    </row>
    <row r="208" s="2" customFormat="1" ht="76.35" customHeight="1">
      <c r="A208" s="34"/>
      <c r="B208" s="167"/>
      <c r="C208" s="168" t="s">
        <v>284</v>
      </c>
      <c r="D208" s="168" t="s">
        <v>140</v>
      </c>
      <c r="E208" s="169" t="s">
        <v>568</v>
      </c>
      <c r="F208" s="170" t="s">
        <v>569</v>
      </c>
      <c r="G208" s="171" t="s">
        <v>143</v>
      </c>
      <c r="H208" s="172">
        <v>1</v>
      </c>
      <c r="I208" s="173"/>
      <c r="J208" s="174">
        <f>ROUND(I208*H208,2)</f>
        <v>0</v>
      </c>
      <c r="K208" s="170" t="s">
        <v>144</v>
      </c>
      <c r="L208" s="35"/>
      <c r="M208" s="175" t="s">
        <v>1</v>
      </c>
      <c r="N208" s="176" t="s">
        <v>38</v>
      </c>
      <c r="O208" s="73"/>
      <c r="P208" s="177">
        <f>O208*H208</f>
        <v>0</v>
      </c>
      <c r="Q208" s="177">
        <v>0</v>
      </c>
      <c r="R208" s="177">
        <f>Q208*H208</f>
        <v>0</v>
      </c>
      <c r="S208" s="177">
        <v>0</v>
      </c>
      <c r="T208" s="17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79" t="s">
        <v>145</v>
      </c>
      <c r="AT208" s="179" t="s">
        <v>140</v>
      </c>
      <c r="AU208" s="179" t="s">
        <v>83</v>
      </c>
      <c r="AY208" s="15" t="s">
        <v>137</v>
      </c>
      <c r="BE208" s="180">
        <f>IF(N208="základní",J208,0)</f>
        <v>0</v>
      </c>
      <c r="BF208" s="180">
        <f>IF(N208="snížená",J208,0)</f>
        <v>0</v>
      </c>
      <c r="BG208" s="180">
        <f>IF(N208="zákl. přenesená",J208,0)</f>
        <v>0</v>
      </c>
      <c r="BH208" s="180">
        <f>IF(N208="sníž. přenesená",J208,0)</f>
        <v>0</v>
      </c>
      <c r="BI208" s="180">
        <f>IF(N208="nulová",J208,0)</f>
        <v>0</v>
      </c>
      <c r="BJ208" s="15" t="s">
        <v>81</v>
      </c>
      <c r="BK208" s="180">
        <f>ROUND(I208*H208,2)</f>
        <v>0</v>
      </c>
      <c r="BL208" s="15" t="s">
        <v>145</v>
      </c>
      <c r="BM208" s="179" t="s">
        <v>421</v>
      </c>
    </row>
    <row r="209" s="2" customFormat="1" ht="49.05" customHeight="1">
      <c r="A209" s="34"/>
      <c r="B209" s="167"/>
      <c r="C209" s="168" t="s">
        <v>422</v>
      </c>
      <c r="D209" s="168" t="s">
        <v>140</v>
      </c>
      <c r="E209" s="169" t="s">
        <v>572</v>
      </c>
      <c r="F209" s="170" t="s">
        <v>573</v>
      </c>
      <c r="G209" s="171" t="s">
        <v>143</v>
      </c>
      <c r="H209" s="172">
        <v>18</v>
      </c>
      <c r="I209" s="173"/>
      <c r="J209" s="174">
        <f>ROUND(I209*H209,2)</f>
        <v>0</v>
      </c>
      <c r="K209" s="170" t="s">
        <v>144</v>
      </c>
      <c r="L209" s="35"/>
      <c r="M209" s="175" t="s">
        <v>1</v>
      </c>
      <c r="N209" s="176" t="s">
        <v>38</v>
      </c>
      <c r="O209" s="73"/>
      <c r="P209" s="177">
        <f>O209*H209</f>
        <v>0</v>
      </c>
      <c r="Q209" s="177">
        <v>0</v>
      </c>
      <c r="R209" s="177">
        <f>Q209*H209</f>
        <v>0</v>
      </c>
      <c r="S209" s="177">
        <v>0</v>
      </c>
      <c r="T209" s="17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9" t="s">
        <v>145</v>
      </c>
      <c r="AT209" s="179" t="s">
        <v>140</v>
      </c>
      <c r="AU209" s="179" t="s">
        <v>83</v>
      </c>
      <c r="AY209" s="15" t="s">
        <v>137</v>
      </c>
      <c r="BE209" s="180">
        <f>IF(N209="základní",J209,0)</f>
        <v>0</v>
      </c>
      <c r="BF209" s="180">
        <f>IF(N209="snížená",J209,0)</f>
        <v>0</v>
      </c>
      <c r="BG209" s="180">
        <f>IF(N209="zákl. přenesená",J209,0)</f>
        <v>0</v>
      </c>
      <c r="BH209" s="180">
        <f>IF(N209="sníž. přenesená",J209,0)</f>
        <v>0</v>
      </c>
      <c r="BI209" s="180">
        <f>IF(N209="nulová",J209,0)</f>
        <v>0</v>
      </c>
      <c r="BJ209" s="15" t="s">
        <v>81</v>
      </c>
      <c r="BK209" s="180">
        <f>ROUND(I209*H209,2)</f>
        <v>0</v>
      </c>
      <c r="BL209" s="15" t="s">
        <v>145</v>
      </c>
      <c r="BM209" s="179" t="s">
        <v>425</v>
      </c>
    </row>
    <row r="210" s="2" customFormat="1" ht="66.75" customHeight="1">
      <c r="A210" s="34"/>
      <c r="B210" s="167"/>
      <c r="C210" s="168" t="s">
        <v>288</v>
      </c>
      <c r="D210" s="168" t="s">
        <v>140</v>
      </c>
      <c r="E210" s="169" t="s">
        <v>575</v>
      </c>
      <c r="F210" s="170" t="s">
        <v>576</v>
      </c>
      <c r="G210" s="171" t="s">
        <v>176</v>
      </c>
      <c r="H210" s="172">
        <v>24</v>
      </c>
      <c r="I210" s="173"/>
      <c r="J210" s="174">
        <f>ROUND(I210*H210,2)</f>
        <v>0</v>
      </c>
      <c r="K210" s="170" t="s">
        <v>144</v>
      </c>
      <c r="L210" s="35"/>
      <c r="M210" s="175" t="s">
        <v>1</v>
      </c>
      <c r="N210" s="176" t="s">
        <v>38</v>
      </c>
      <c r="O210" s="73"/>
      <c r="P210" s="177">
        <f>O210*H210</f>
        <v>0</v>
      </c>
      <c r="Q210" s="177">
        <v>0</v>
      </c>
      <c r="R210" s="177">
        <f>Q210*H210</f>
        <v>0</v>
      </c>
      <c r="S210" s="177">
        <v>0</v>
      </c>
      <c r="T210" s="17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9" t="s">
        <v>145</v>
      </c>
      <c r="AT210" s="179" t="s">
        <v>140</v>
      </c>
      <c r="AU210" s="179" t="s">
        <v>83</v>
      </c>
      <c r="AY210" s="15" t="s">
        <v>137</v>
      </c>
      <c r="BE210" s="180">
        <f>IF(N210="základní",J210,0)</f>
        <v>0</v>
      </c>
      <c r="BF210" s="180">
        <f>IF(N210="snížená",J210,0)</f>
        <v>0</v>
      </c>
      <c r="BG210" s="180">
        <f>IF(N210="zákl. přenesená",J210,0)</f>
        <v>0</v>
      </c>
      <c r="BH210" s="180">
        <f>IF(N210="sníž. přenesená",J210,0)</f>
        <v>0</v>
      </c>
      <c r="BI210" s="180">
        <f>IF(N210="nulová",J210,0)</f>
        <v>0</v>
      </c>
      <c r="BJ210" s="15" t="s">
        <v>81</v>
      </c>
      <c r="BK210" s="180">
        <f>ROUND(I210*H210,2)</f>
        <v>0</v>
      </c>
      <c r="BL210" s="15" t="s">
        <v>145</v>
      </c>
      <c r="BM210" s="179" t="s">
        <v>428</v>
      </c>
    </row>
    <row r="211" s="2" customFormat="1" ht="37.8" customHeight="1">
      <c r="A211" s="34"/>
      <c r="B211" s="167"/>
      <c r="C211" s="168" t="s">
        <v>429</v>
      </c>
      <c r="D211" s="168" t="s">
        <v>140</v>
      </c>
      <c r="E211" s="169" t="s">
        <v>906</v>
      </c>
      <c r="F211" s="170" t="s">
        <v>907</v>
      </c>
      <c r="G211" s="171" t="s">
        <v>143</v>
      </c>
      <c r="H211" s="172">
        <v>4</v>
      </c>
      <c r="I211" s="173"/>
      <c r="J211" s="174">
        <f>ROUND(I211*H211,2)</f>
        <v>0</v>
      </c>
      <c r="K211" s="170" t="s">
        <v>144</v>
      </c>
      <c r="L211" s="35"/>
      <c r="M211" s="175" t="s">
        <v>1</v>
      </c>
      <c r="N211" s="176" t="s">
        <v>38</v>
      </c>
      <c r="O211" s="73"/>
      <c r="P211" s="177">
        <f>O211*H211</f>
        <v>0</v>
      </c>
      <c r="Q211" s="177">
        <v>0</v>
      </c>
      <c r="R211" s="177">
        <f>Q211*H211</f>
        <v>0</v>
      </c>
      <c r="S211" s="177">
        <v>0</v>
      </c>
      <c r="T211" s="17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79" t="s">
        <v>145</v>
      </c>
      <c r="AT211" s="179" t="s">
        <v>140</v>
      </c>
      <c r="AU211" s="179" t="s">
        <v>83</v>
      </c>
      <c r="AY211" s="15" t="s">
        <v>137</v>
      </c>
      <c r="BE211" s="180">
        <f>IF(N211="základní",J211,0)</f>
        <v>0</v>
      </c>
      <c r="BF211" s="180">
        <f>IF(N211="snížená",J211,0)</f>
        <v>0</v>
      </c>
      <c r="BG211" s="180">
        <f>IF(N211="zákl. přenesená",J211,0)</f>
        <v>0</v>
      </c>
      <c r="BH211" s="180">
        <f>IF(N211="sníž. přenesená",J211,0)</f>
        <v>0</v>
      </c>
      <c r="BI211" s="180">
        <f>IF(N211="nulová",J211,0)</f>
        <v>0</v>
      </c>
      <c r="BJ211" s="15" t="s">
        <v>81</v>
      </c>
      <c r="BK211" s="180">
        <f>ROUND(I211*H211,2)</f>
        <v>0</v>
      </c>
      <c r="BL211" s="15" t="s">
        <v>145</v>
      </c>
      <c r="BM211" s="179" t="s">
        <v>432</v>
      </c>
    </row>
    <row r="212" s="2" customFormat="1" ht="37.8" customHeight="1">
      <c r="A212" s="34"/>
      <c r="B212" s="167"/>
      <c r="C212" s="168" t="s">
        <v>291</v>
      </c>
      <c r="D212" s="168" t="s">
        <v>140</v>
      </c>
      <c r="E212" s="169" t="s">
        <v>908</v>
      </c>
      <c r="F212" s="170" t="s">
        <v>909</v>
      </c>
      <c r="G212" s="171" t="s">
        <v>143</v>
      </c>
      <c r="H212" s="172">
        <v>1</v>
      </c>
      <c r="I212" s="173"/>
      <c r="J212" s="174">
        <f>ROUND(I212*H212,2)</f>
        <v>0</v>
      </c>
      <c r="K212" s="170" t="s">
        <v>144</v>
      </c>
      <c r="L212" s="35"/>
      <c r="M212" s="175" t="s">
        <v>1</v>
      </c>
      <c r="N212" s="176" t="s">
        <v>38</v>
      </c>
      <c r="O212" s="73"/>
      <c r="P212" s="177">
        <f>O212*H212</f>
        <v>0</v>
      </c>
      <c r="Q212" s="177">
        <v>0</v>
      </c>
      <c r="R212" s="177">
        <f>Q212*H212</f>
        <v>0</v>
      </c>
      <c r="S212" s="177">
        <v>0</v>
      </c>
      <c r="T212" s="17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9" t="s">
        <v>145</v>
      </c>
      <c r="AT212" s="179" t="s">
        <v>140</v>
      </c>
      <c r="AU212" s="179" t="s">
        <v>83</v>
      </c>
      <c r="AY212" s="15" t="s">
        <v>137</v>
      </c>
      <c r="BE212" s="180">
        <f>IF(N212="základní",J212,0)</f>
        <v>0</v>
      </c>
      <c r="BF212" s="180">
        <f>IF(N212="snížená",J212,0)</f>
        <v>0</v>
      </c>
      <c r="BG212" s="180">
        <f>IF(N212="zákl. přenesená",J212,0)</f>
        <v>0</v>
      </c>
      <c r="BH212" s="180">
        <f>IF(N212="sníž. přenesená",J212,0)</f>
        <v>0</v>
      </c>
      <c r="BI212" s="180">
        <f>IF(N212="nulová",J212,0)</f>
        <v>0</v>
      </c>
      <c r="BJ212" s="15" t="s">
        <v>81</v>
      </c>
      <c r="BK212" s="180">
        <f>ROUND(I212*H212,2)</f>
        <v>0</v>
      </c>
      <c r="BL212" s="15" t="s">
        <v>145</v>
      </c>
      <c r="BM212" s="179" t="s">
        <v>435</v>
      </c>
    </row>
    <row r="213" s="2" customFormat="1" ht="49.05" customHeight="1">
      <c r="A213" s="34"/>
      <c r="B213" s="167"/>
      <c r="C213" s="168" t="s">
        <v>436</v>
      </c>
      <c r="D213" s="168" t="s">
        <v>140</v>
      </c>
      <c r="E213" s="169" t="s">
        <v>579</v>
      </c>
      <c r="F213" s="170" t="s">
        <v>580</v>
      </c>
      <c r="G213" s="171" t="s">
        <v>143</v>
      </c>
      <c r="H213" s="172">
        <v>1</v>
      </c>
      <c r="I213" s="173"/>
      <c r="J213" s="174">
        <f>ROUND(I213*H213,2)</f>
        <v>0</v>
      </c>
      <c r="K213" s="170" t="s">
        <v>144</v>
      </c>
      <c r="L213" s="35"/>
      <c r="M213" s="175" t="s">
        <v>1</v>
      </c>
      <c r="N213" s="176" t="s">
        <v>38</v>
      </c>
      <c r="O213" s="73"/>
      <c r="P213" s="177">
        <f>O213*H213</f>
        <v>0</v>
      </c>
      <c r="Q213" s="177">
        <v>0</v>
      </c>
      <c r="R213" s="177">
        <f>Q213*H213</f>
        <v>0</v>
      </c>
      <c r="S213" s="177">
        <v>0</v>
      </c>
      <c r="T213" s="17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9" t="s">
        <v>145</v>
      </c>
      <c r="AT213" s="179" t="s">
        <v>140</v>
      </c>
      <c r="AU213" s="179" t="s">
        <v>83</v>
      </c>
      <c r="AY213" s="15" t="s">
        <v>137</v>
      </c>
      <c r="BE213" s="180">
        <f>IF(N213="základní",J213,0)</f>
        <v>0</v>
      </c>
      <c r="BF213" s="180">
        <f>IF(N213="snížená",J213,0)</f>
        <v>0</v>
      </c>
      <c r="BG213" s="180">
        <f>IF(N213="zákl. přenesená",J213,0)</f>
        <v>0</v>
      </c>
      <c r="BH213" s="180">
        <f>IF(N213="sníž. přenesená",J213,0)</f>
        <v>0</v>
      </c>
      <c r="BI213" s="180">
        <f>IF(N213="nulová",J213,0)</f>
        <v>0</v>
      </c>
      <c r="BJ213" s="15" t="s">
        <v>81</v>
      </c>
      <c r="BK213" s="180">
        <f>ROUND(I213*H213,2)</f>
        <v>0</v>
      </c>
      <c r="BL213" s="15" t="s">
        <v>145</v>
      </c>
      <c r="BM213" s="179" t="s">
        <v>439</v>
      </c>
    </row>
    <row r="214" s="2" customFormat="1" ht="33" customHeight="1">
      <c r="A214" s="34"/>
      <c r="B214" s="167"/>
      <c r="C214" s="168" t="s">
        <v>295</v>
      </c>
      <c r="D214" s="168" t="s">
        <v>140</v>
      </c>
      <c r="E214" s="169" t="s">
        <v>910</v>
      </c>
      <c r="F214" s="170" t="s">
        <v>911</v>
      </c>
      <c r="G214" s="171" t="s">
        <v>143</v>
      </c>
      <c r="H214" s="172">
        <v>12</v>
      </c>
      <c r="I214" s="173"/>
      <c r="J214" s="174">
        <f>ROUND(I214*H214,2)</f>
        <v>0</v>
      </c>
      <c r="K214" s="170" t="s">
        <v>144</v>
      </c>
      <c r="L214" s="35"/>
      <c r="M214" s="175" t="s">
        <v>1</v>
      </c>
      <c r="N214" s="176" t="s">
        <v>38</v>
      </c>
      <c r="O214" s="73"/>
      <c r="P214" s="177">
        <f>O214*H214</f>
        <v>0</v>
      </c>
      <c r="Q214" s="177">
        <v>0</v>
      </c>
      <c r="R214" s="177">
        <f>Q214*H214</f>
        <v>0</v>
      </c>
      <c r="S214" s="177">
        <v>0</v>
      </c>
      <c r="T214" s="17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79" t="s">
        <v>145</v>
      </c>
      <c r="AT214" s="179" t="s">
        <v>140</v>
      </c>
      <c r="AU214" s="179" t="s">
        <v>83</v>
      </c>
      <c r="AY214" s="15" t="s">
        <v>137</v>
      </c>
      <c r="BE214" s="180">
        <f>IF(N214="základní",J214,0)</f>
        <v>0</v>
      </c>
      <c r="BF214" s="180">
        <f>IF(N214="snížená",J214,0)</f>
        <v>0</v>
      </c>
      <c r="BG214" s="180">
        <f>IF(N214="zákl. přenesená",J214,0)</f>
        <v>0</v>
      </c>
      <c r="BH214" s="180">
        <f>IF(N214="sníž. přenesená",J214,0)</f>
        <v>0</v>
      </c>
      <c r="BI214" s="180">
        <f>IF(N214="nulová",J214,0)</f>
        <v>0</v>
      </c>
      <c r="BJ214" s="15" t="s">
        <v>81</v>
      </c>
      <c r="BK214" s="180">
        <f>ROUND(I214*H214,2)</f>
        <v>0</v>
      </c>
      <c r="BL214" s="15" t="s">
        <v>145</v>
      </c>
      <c r="BM214" s="179" t="s">
        <v>442</v>
      </c>
    </row>
    <row r="215" s="2" customFormat="1" ht="44.25" customHeight="1">
      <c r="A215" s="34"/>
      <c r="B215" s="167"/>
      <c r="C215" s="168" t="s">
        <v>443</v>
      </c>
      <c r="D215" s="168" t="s">
        <v>140</v>
      </c>
      <c r="E215" s="169" t="s">
        <v>912</v>
      </c>
      <c r="F215" s="170" t="s">
        <v>913</v>
      </c>
      <c r="G215" s="171" t="s">
        <v>143</v>
      </c>
      <c r="H215" s="172">
        <v>12</v>
      </c>
      <c r="I215" s="173"/>
      <c r="J215" s="174">
        <f>ROUND(I215*H215,2)</f>
        <v>0</v>
      </c>
      <c r="K215" s="170" t="s">
        <v>144</v>
      </c>
      <c r="L215" s="35"/>
      <c r="M215" s="175" t="s">
        <v>1</v>
      </c>
      <c r="N215" s="176" t="s">
        <v>38</v>
      </c>
      <c r="O215" s="73"/>
      <c r="P215" s="177">
        <f>O215*H215</f>
        <v>0</v>
      </c>
      <c r="Q215" s="177">
        <v>0</v>
      </c>
      <c r="R215" s="177">
        <f>Q215*H215</f>
        <v>0</v>
      </c>
      <c r="S215" s="177">
        <v>0</v>
      </c>
      <c r="T215" s="17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79" t="s">
        <v>145</v>
      </c>
      <c r="AT215" s="179" t="s">
        <v>140</v>
      </c>
      <c r="AU215" s="179" t="s">
        <v>83</v>
      </c>
      <c r="AY215" s="15" t="s">
        <v>137</v>
      </c>
      <c r="BE215" s="180">
        <f>IF(N215="základní",J215,0)</f>
        <v>0</v>
      </c>
      <c r="BF215" s="180">
        <f>IF(N215="snížená",J215,0)</f>
        <v>0</v>
      </c>
      <c r="BG215" s="180">
        <f>IF(N215="zákl. přenesená",J215,0)</f>
        <v>0</v>
      </c>
      <c r="BH215" s="180">
        <f>IF(N215="sníž. přenesená",J215,0)</f>
        <v>0</v>
      </c>
      <c r="BI215" s="180">
        <f>IF(N215="nulová",J215,0)</f>
        <v>0</v>
      </c>
      <c r="BJ215" s="15" t="s">
        <v>81</v>
      </c>
      <c r="BK215" s="180">
        <f>ROUND(I215*H215,2)</f>
        <v>0</v>
      </c>
      <c r="BL215" s="15" t="s">
        <v>145</v>
      </c>
      <c r="BM215" s="179" t="s">
        <v>446</v>
      </c>
    </row>
    <row r="216" s="12" customFormat="1" ht="22.8" customHeight="1">
      <c r="A216" s="12"/>
      <c r="B216" s="154"/>
      <c r="C216" s="12"/>
      <c r="D216" s="155" t="s">
        <v>72</v>
      </c>
      <c r="E216" s="165" t="s">
        <v>157</v>
      </c>
      <c r="F216" s="165" t="s">
        <v>914</v>
      </c>
      <c r="G216" s="12"/>
      <c r="H216" s="12"/>
      <c r="I216" s="157"/>
      <c r="J216" s="166">
        <f>BK216</f>
        <v>0</v>
      </c>
      <c r="K216" s="12"/>
      <c r="L216" s="154"/>
      <c r="M216" s="159"/>
      <c r="N216" s="160"/>
      <c r="O216" s="160"/>
      <c r="P216" s="161">
        <f>SUM(P217:P219)</f>
        <v>0</v>
      </c>
      <c r="Q216" s="160"/>
      <c r="R216" s="161">
        <f>SUM(R217:R219)</f>
        <v>0</v>
      </c>
      <c r="S216" s="160"/>
      <c r="T216" s="162">
        <f>SUM(T217:T219)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55" t="s">
        <v>81</v>
      </c>
      <c r="AT216" s="163" t="s">
        <v>72</v>
      </c>
      <c r="AU216" s="163" t="s">
        <v>81</v>
      </c>
      <c r="AY216" s="155" t="s">
        <v>137</v>
      </c>
      <c r="BK216" s="164">
        <f>SUM(BK217:BK219)</f>
        <v>0</v>
      </c>
    </row>
    <row r="217" s="2" customFormat="1" ht="66.75" customHeight="1">
      <c r="A217" s="34"/>
      <c r="B217" s="167"/>
      <c r="C217" s="168" t="s">
        <v>298</v>
      </c>
      <c r="D217" s="168" t="s">
        <v>140</v>
      </c>
      <c r="E217" s="169" t="s">
        <v>915</v>
      </c>
      <c r="F217" s="170" t="s">
        <v>916</v>
      </c>
      <c r="G217" s="171" t="s">
        <v>153</v>
      </c>
      <c r="H217" s="172">
        <v>6.2999999999999998</v>
      </c>
      <c r="I217" s="173"/>
      <c r="J217" s="174">
        <f>ROUND(I217*H217,2)</f>
        <v>0</v>
      </c>
      <c r="K217" s="170" t="s">
        <v>144</v>
      </c>
      <c r="L217" s="35"/>
      <c r="M217" s="175" t="s">
        <v>1</v>
      </c>
      <c r="N217" s="176" t="s">
        <v>38</v>
      </c>
      <c r="O217" s="73"/>
      <c r="P217" s="177">
        <f>O217*H217</f>
        <v>0</v>
      </c>
      <c r="Q217" s="177">
        <v>0</v>
      </c>
      <c r="R217" s="177">
        <f>Q217*H217</f>
        <v>0</v>
      </c>
      <c r="S217" s="177">
        <v>0</v>
      </c>
      <c r="T217" s="17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79" t="s">
        <v>145</v>
      </c>
      <c r="AT217" s="179" t="s">
        <v>140</v>
      </c>
      <c r="AU217" s="179" t="s">
        <v>83</v>
      </c>
      <c r="AY217" s="15" t="s">
        <v>137</v>
      </c>
      <c r="BE217" s="180">
        <f>IF(N217="základní",J217,0)</f>
        <v>0</v>
      </c>
      <c r="BF217" s="180">
        <f>IF(N217="snížená",J217,0)</f>
        <v>0</v>
      </c>
      <c r="BG217" s="180">
        <f>IF(N217="zákl. přenesená",J217,0)</f>
        <v>0</v>
      </c>
      <c r="BH217" s="180">
        <f>IF(N217="sníž. přenesená",J217,0)</f>
        <v>0</v>
      </c>
      <c r="BI217" s="180">
        <f>IF(N217="nulová",J217,0)</f>
        <v>0</v>
      </c>
      <c r="BJ217" s="15" t="s">
        <v>81</v>
      </c>
      <c r="BK217" s="180">
        <f>ROUND(I217*H217,2)</f>
        <v>0</v>
      </c>
      <c r="BL217" s="15" t="s">
        <v>145</v>
      </c>
      <c r="BM217" s="179" t="s">
        <v>449</v>
      </c>
    </row>
    <row r="218" s="2" customFormat="1" ht="44.25" customHeight="1">
      <c r="A218" s="34"/>
      <c r="B218" s="167"/>
      <c r="C218" s="168" t="s">
        <v>450</v>
      </c>
      <c r="D218" s="168" t="s">
        <v>140</v>
      </c>
      <c r="E218" s="169" t="s">
        <v>917</v>
      </c>
      <c r="F218" s="170" t="s">
        <v>918</v>
      </c>
      <c r="G218" s="171" t="s">
        <v>153</v>
      </c>
      <c r="H218" s="172">
        <v>6.2999999999999998</v>
      </c>
      <c r="I218" s="173"/>
      <c r="J218" s="174">
        <f>ROUND(I218*H218,2)</f>
        <v>0</v>
      </c>
      <c r="K218" s="170" t="s">
        <v>144</v>
      </c>
      <c r="L218" s="35"/>
      <c r="M218" s="175" t="s">
        <v>1</v>
      </c>
      <c r="N218" s="176" t="s">
        <v>38</v>
      </c>
      <c r="O218" s="73"/>
      <c r="P218" s="177">
        <f>O218*H218</f>
        <v>0</v>
      </c>
      <c r="Q218" s="177">
        <v>0</v>
      </c>
      <c r="R218" s="177">
        <f>Q218*H218</f>
        <v>0</v>
      </c>
      <c r="S218" s="177">
        <v>0</v>
      </c>
      <c r="T218" s="17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79" t="s">
        <v>145</v>
      </c>
      <c r="AT218" s="179" t="s">
        <v>140</v>
      </c>
      <c r="AU218" s="179" t="s">
        <v>83</v>
      </c>
      <c r="AY218" s="15" t="s">
        <v>137</v>
      </c>
      <c r="BE218" s="180">
        <f>IF(N218="základní",J218,0)</f>
        <v>0</v>
      </c>
      <c r="BF218" s="180">
        <f>IF(N218="snížená",J218,0)</f>
        <v>0</v>
      </c>
      <c r="BG218" s="180">
        <f>IF(N218="zákl. přenesená",J218,0)</f>
        <v>0</v>
      </c>
      <c r="BH218" s="180">
        <f>IF(N218="sníž. přenesená",J218,0)</f>
        <v>0</v>
      </c>
      <c r="BI218" s="180">
        <f>IF(N218="nulová",J218,0)</f>
        <v>0</v>
      </c>
      <c r="BJ218" s="15" t="s">
        <v>81</v>
      </c>
      <c r="BK218" s="180">
        <f>ROUND(I218*H218,2)</f>
        <v>0</v>
      </c>
      <c r="BL218" s="15" t="s">
        <v>145</v>
      </c>
      <c r="BM218" s="179" t="s">
        <v>453</v>
      </c>
    </row>
    <row r="219" s="2" customFormat="1" ht="55.5" customHeight="1">
      <c r="A219" s="34"/>
      <c r="B219" s="167"/>
      <c r="C219" s="168" t="s">
        <v>302</v>
      </c>
      <c r="D219" s="168" t="s">
        <v>140</v>
      </c>
      <c r="E219" s="169" t="s">
        <v>608</v>
      </c>
      <c r="F219" s="170" t="s">
        <v>609</v>
      </c>
      <c r="G219" s="171" t="s">
        <v>606</v>
      </c>
      <c r="H219" s="172">
        <v>15</v>
      </c>
      <c r="I219" s="173"/>
      <c r="J219" s="174">
        <f>ROUND(I219*H219,2)</f>
        <v>0</v>
      </c>
      <c r="K219" s="170" t="s">
        <v>144</v>
      </c>
      <c r="L219" s="35"/>
      <c r="M219" s="175" t="s">
        <v>1</v>
      </c>
      <c r="N219" s="176" t="s">
        <v>38</v>
      </c>
      <c r="O219" s="73"/>
      <c r="P219" s="177">
        <f>O219*H219</f>
        <v>0</v>
      </c>
      <c r="Q219" s="177">
        <v>0</v>
      </c>
      <c r="R219" s="177">
        <f>Q219*H219</f>
        <v>0</v>
      </c>
      <c r="S219" s="177">
        <v>0</v>
      </c>
      <c r="T219" s="17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79" t="s">
        <v>145</v>
      </c>
      <c r="AT219" s="179" t="s">
        <v>140</v>
      </c>
      <c r="AU219" s="179" t="s">
        <v>83</v>
      </c>
      <c r="AY219" s="15" t="s">
        <v>137</v>
      </c>
      <c r="BE219" s="180">
        <f>IF(N219="základní",J219,0)</f>
        <v>0</v>
      </c>
      <c r="BF219" s="180">
        <f>IF(N219="snížená",J219,0)</f>
        <v>0</v>
      </c>
      <c r="BG219" s="180">
        <f>IF(N219="zákl. přenesená",J219,0)</f>
        <v>0</v>
      </c>
      <c r="BH219" s="180">
        <f>IF(N219="sníž. přenesená",J219,0)</f>
        <v>0</v>
      </c>
      <c r="BI219" s="180">
        <f>IF(N219="nulová",J219,0)</f>
        <v>0</v>
      </c>
      <c r="BJ219" s="15" t="s">
        <v>81</v>
      </c>
      <c r="BK219" s="180">
        <f>ROUND(I219*H219,2)</f>
        <v>0</v>
      </c>
      <c r="BL219" s="15" t="s">
        <v>145</v>
      </c>
      <c r="BM219" s="179" t="s">
        <v>456</v>
      </c>
    </row>
    <row r="220" s="12" customFormat="1" ht="25.92" customHeight="1">
      <c r="A220" s="12"/>
      <c r="B220" s="154"/>
      <c r="C220" s="12"/>
      <c r="D220" s="155" t="s">
        <v>72</v>
      </c>
      <c r="E220" s="156" t="s">
        <v>582</v>
      </c>
      <c r="F220" s="156" t="s">
        <v>583</v>
      </c>
      <c r="G220" s="12"/>
      <c r="H220" s="12"/>
      <c r="I220" s="157"/>
      <c r="J220" s="158">
        <f>BK220</f>
        <v>0</v>
      </c>
      <c r="K220" s="12"/>
      <c r="L220" s="154"/>
      <c r="M220" s="159"/>
      <c r="N220" s="160"/>
      <c r="O220" s="160"/>
      <c r="P220" s="161">
        <f>SUM(P221:P223)</f>
        <v>0</v>
      </c>
      <c r="Q220" s="160"/>
      <c r="R220" s="161">
        <f>SUM(R221:R223)</f>
        <v>0</v>
      </c>
      <c r="S220" s="160"/>
      <c r="T220" s="162">
        <f>SUM(T221:T223)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55" t="s">
        <v>145</v>
      </c>
      <c r="AT220" s="163" t="s">
        <v>72</v>
      </c>
      <c r="AU220" s="163" t="s">
        <v>73</v>
      </c>
      <c r="AY220" s="155" t="s">
        <v>137</v>
      </c>
      <c r="BK220" s="164">
        <f>SUM(BK221:BK223)</f>
        <v>0</v>
      </c>
    </row>
    <row r="221" s="2" customFormat="1" ht="24.15" customHeight="1">
      <c r="A221" s="34"/>
      <c r="B221" s="167"/>
      <c r="C221" s="168" t="s">
        <v>457</v>
      </c>
      <c r="D221" s="168" t="s">
        <v>140</v>
      </c>
      <c r="E221" s="169" t="s">
        <v>777</v>
      </c>
      <c r="F221" s="170" t="s">
        <v>778</v>
      </c>
      <c r="G221" s="171" t="s">
        <v>143</v>
      </c>
      <c r="H221" s="172">
        <v>6</v>
      </c>
      <c r="I221" s="173"/>
      <c r="J221" s="174">
        <f>ROUND(I221*H221,2)</f>
        <v>0</v>
      </c>
      <c r="K221" s="170" t="s">
        <v>144</v>
      </c>
      <c r="L221" s="35"/>
      <c r="M221" s="175" t="s">
        <v>1</v>
      </c>
      <c r="N221" s="176" t="s">
        <v>38</v>
      </c>
      <c r="O221" s="73"/>
      <c r="P221" s="177">
        <f>O221*H221</f>
        <v>0</v>
      </c>
      <c r="Q221" s="177">
        <v>0</v>
      </c>
      <c r="R221" s="177">
        <f>Q221*H221</f>
        <v>0</v>
      </c>
      <c r="S221" s="177">
        <v>0</v>
      </c>
      <c r="T221" s="17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79" t="s">
        <v>586</v>
      </c>
      <c r="AT221" s="179" t="s">
        <v>140</v>
      </c>
      <c r="AU221" s="179" t="s">
        <v>81</v>
      </c>
      <c r="AY221" s="15" t="s">
        <v>137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15" t="s">
        <v>81</v>
      </c>
      <c r="BK221" s="180">
        <f>ROUND(I221*H221,2)</f>
        <v>0</v>
      </c>
      <c r="BL221" s="15" t="s">
        <v>586</v>
      </c>
      <c r="BM221" s="179" t="s">
        <v>460</v>
      </c>
    </row>
    <row r="222" s="2" customFormat="1" ht="24.15" customHeight="1">
      <c r="A222" s="34"/>
      <c r="B222" s="167"/>
      <c r="C222" s="181" t="s">
        <v>305</v>
      </c>
      <c r="D222" s="181" t="s">
        <v>146</v>
      </c>
      <c r="E222" s="182" t="s">
        <v>779</v>
      </c>
      <c r="F222" s="183" t="s">
        <v>780</v>
      </c>
      <c r="G222" s="184" t="s">
        <v>143</v>
      </c>
      <c r="H222" s="185">
        <v>3</v>
      </c>
      <c r="I222" s="186"/>
      <c r="J222" s="187">
        <f>ROUND(I222*H222,2)</f>
        <v>0</v>
      </c>
      <c r="K222" s="183" t="s">
        <v>144</v>
      </c>
      <c r="L222" s="188"/>
      <c r="M222" s="189" t="s">
        <v>1</v>
      </c>
      <c r="N222" s="190" t="s">
        <v>38</v>
      </c>
      <c r="O222" s="73"/>
      <c r="P222" s="177">
        <f>O222*H222</f>
        <v>0</v>
      </c>
      <c r="Q222" s="177">
        <v>0</v>
      </c>
      <c r="R222" s="177">
        <f>Q222*H222</f>
        <v>0</v>
      </c>
      <c r="S222" s="177">
        <v>0</v>
      </c>
      <c r="T222" s="17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79" t="s">
        <v>586</v>
      </c>
      <c r="AT222" s="179" t="s">
        <v>146</v>
      </c>
      <c r="AU222" s="179" t="s">
        <v>81</v>
      </c>
      <c r="AY222" s="15" t="s">
        <v>137</v>
      </c>
      <c r="BE222" s="180">
        <f>IF(N222="základní",J222,0)</f>
        <v>0</v>
      </c>
      <c r="BF222" s="180">
        <f>IF(N222="snížená",J222,0)</f>
        <v>0</v>
      </c>
      <c r="BG222" s="180">
        <f>IF(N222="zákl. přenesená",J222,0)</f>
        <v>0</v>
      </c>
      <c r="BH222" s="180">
        <f>IF(N222="sníž. přenesená",J222,0)</f>
        <v>0</v>
      </c>
      <c r="BI222" s="180">
        <f>IF(N222="nulová",J222,0)</f>
        <v>0</v>
      </c>
      <c r="BJ222" s="15" t="s">
        <v>81</v>
      </c>
      <c r="BK222" s="180">
        <f>ROUND(I222*H222,2)</f>
        <v>0</v>
      </c>
      <c r="BL222" s="15" t="s">
        <v>586</v>
      </c>
      <c r="BM222" s="179" t="s">
        <v>463</v>
      </c>
    </row>
    <row r="223" s="2" customFormat="1" ht="24.15" customHeight="1">
      <c r="A223" s="34"/>
      <c r="B223" s="167"/>
      <c r="C223" s="181" t="s">
        <v>464</v>
      </c>
      <c r="D223" s="181" t="s">
        <v>146</v>
      </c>
      <c r="E223" s="182" t="s">
        <v>781</v>
      </c>
      <c r="F223" s="183" t="s">
        <v>782</v>
      </c>
      <c r="G223" s="184" t="s">
        <v>143</v>
      </c>
      <c r="H223" s="185">
        <v>3</v>
      </c>
      <c r="I223" s="186"/>
      <c r="J223" s="187">
        <f>ROUND(I223*H223,2)</f>
        <v>0</v>
      </c>
      <c r="K223" s="183" t="s">
        <v>144</v>
      </c>
      <c r="L223" s="188"/>
      <c r="M223" s="200" t="s">
        <v>1</v>
      </c>
      <c r="N223" s="201" t="s">
        <v>38</v>
      </c>
      <c r="O223" s="193"/>
      <c r="P223" s="194">
        <f>O223*H223</f>
        <v>0</v>
      </c>
      <c r="Q223" s="194">
        <v>0</v>
      </c>
      <c r="R223" s="194">
        <f>Q223*H223</f>
        <v>0</v>
      </c>
      <c r="S223" s="194">
        <v>0</v>
      </c>
      <c r="T223" s="19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79" t="s">
        <v>586</v>
      </c>
      <c r="AT223" s="179" t="s">
        <v>146</v>
      </c>
      <c r="AU223" s="179" t="s">
        <v>81</v>
      </c>
      <c r="AY223" s="15" t="s">
        <v>137</v>
      </c>
      <c r="BE223" s="180">
        <f>IF(N223="základní",J223,0)</f>
        <v>0</v>
      </c>
      <c r="BF223" s="180">
        <f>IF(N223="snížená",J223,0)</f>
        <v>0</v>
      </c>
      <c r="BG223" s="180">
        <f>IF(N223="zákl. přenesená",J223,0)</f>
        <v>0</v>
      </c>
      <c r="BH223" s="180">
        <f>IF(N223="sníž. přenesená",J223,0)</f>
        <v>0</v>
      </c>
      <c r="BI223" s="180">
        <f>IF(N223="nulová",J223,0)</f>
        <v>0</v>
      </c>
      <c r="BJ223" s="15" t="s">
        <v>81</v>
      </c>
      <c r="BK223" s="180">
        <f>ROUND(I223*H223,2)</f>
        <v>0</v>
      </c>
      <c r="BL223" s="15" t="s">
        <v>586</v>
      </c>
      <c r="BM223" s="179" t="s">
        <v>467</v>
      </c>
    </row>
    <row r="224" s="2" customFormat="1" ht="6.96" customHeight="1">
      <c r="A224" s="34"/>
      <c r="B224" s="56"/>
      <c r="C224" s="57"/>
      <c r="D224" s="57"/>
      <c r="E224" s="57"/>
      <c r="F224" s="57"/>
      <c r="G224" s="57"/>
      <c r="H224" s="57"/>
      <c r="I224" s="57"/>
      <c r="J224" s="57"/>
      <c r="K224" s="57"/>
      <c r="L224" s="35"/>
      <c r="M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</row>
  </sheetData>
  <autoFilter ref="C122:K22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108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stavby'!K6</f>
        <v>Prostá rekonstrukce trakčního vedení trati Tábor – Bechyně – 1. etapa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30" customHeight="1">
      <c r="A9" s="34"/>
      <c r="B9" s="35"/>
      <c r="C9" s="34"/>
      <c r="D9" s="34"/>
      <c r="E9" s="63" t="s">
        <v>919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11. 2. 2025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ROUND((SUM(BE120:BE151)),  2)</f>
        <v>0</v>
      </c>
      <c r="G33" s="34"/>
      <c r="H33" s="34"/>
      <c r="I33" s="124">
        <v>0.20999999999999999</v>
      </c>
      <c r="J33" s="123">
        <f>ROUND(((SUM(BE120:BE151))*I33),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ROUND((SUM(BF120:BF151)),  2)</f>
        <v>0</v>
      </c>
      <c r="G34" s="34"/>
      <c r="H34" s="34"/>
      <c r="I34" s="124">
        <v>0.12</v>
      </c>
      <c r="J34" s="123">
        <f>ROUND(((SUM(BF120:BF151))*I34),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ROUND((SUM(BG120:BG151)),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ROUND((SUM(BH120:BH151)),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ROUND((SUM(BI120:BI151)),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111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Prostá rekonstrukce trakčního vedení trati Tábor – Bechyně – 1. etapa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109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30" customHeight="1">
      <c r="A87" s="34"/>
      <c r="B87" s="35"/>
      <c r="C87" s="34"/>
      <c r="D87" s="34"/>
      <c r="E87" s="63" t="str">
        <f>E9</f>
        <v>SO 03-81-04 - Dopravna Malšice, demontáž TV vlečky Zeelandia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11. 2. 2025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112</v>
      </c>
      <c r="D94" s="125"/>
      <c r="E94" s="125"/>
      <c r="F94" s="125"/>
      <c r="G94" s="125"/>
      <c r="H94" s="125"/>
      <c r="I94" s="125"/>
      <c r="J94" s="134" t="s">
        <v>113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114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115</v>
      </c>
    </row>
    <row r="97" s="9" customFormat="1" ht="24.96" customHeight="1">
      <c r="A97" s="9"/>
      <c r="B97" s="136"/>
      <c r="C97" s="9"/>
      <c r="D97" s="137" t="s">
        <v>116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120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637</v>
      </c>
      <c r="E99" s="142"/>
      <c r="F99" s="142"/>
      <c r="G99" s="142"/>
      <c r="H99" s="142"/>
      <c r="I99" s="142"/>
      <c r="J99" s="143">
        <f>J142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6"/>
      <c r="C100" s="9"/>
      <c r="D100" s="137" t="s">
        <v>122</v>
      </c>
      <c r="E100" s="138"/>
      <c r="F100" s="138"/>
      <c r="G100" s="138"/>
      <c r="H100" s="138"/>
      <c r="I100" s="138"/>
      <c r="J100" s="139">
        <f>J146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123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6.25" customHeight="1">
      <c r="A110" s="34"/>
      <c r="B110" s="35"/>
      <c r="C110" s="34"/>
      <c r="D110" s="34"/>
      <c r="E110" s="117" t="str">
        <f>E7</f>
        <v>Prostá rekonstrukce trakčního vedení trati Tábor – Bechyně – 1. etapa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109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30" customHeight="1">
      <c r="A112" s="34"/>
      <c r="B112" s="35"/>
      <c r="C112" s="34"/>
      <c r="D112" s="34"/>
      <c r="E112" s="63" t="str">
        <f>E9</f>
        <v>SO 03-81-04 - Dopravna Malšice, demontáž TV vlečky Zeelandia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11. 2. 2025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124</v>
      </c>
      <c r="D119" s="147" t="s">
        <v>58</v>
      </c>
      <c r="E119" s="147" t="s">
        <v>54</v>
      </c>
      <c r="F119" s="147" t="s">
        <v>55</v>
      </c>
      <c r="G119" s="147" t="s">
        <v>125</v>
      </c>
      <c r="H119" s="147" t="s">
        <v>126</v>
      </c>
      <c r="I119" s="147" t="s">
        <v>127</v>
      </c>
      <c r="J119" s="147" t="s">
        <v>113</v>
      </c>
      <c r="K119" s="148" t="s">
        <v>128</v>
      </c>
      <c r="L119" s="149"/>
      <c r="M119" s="82" t="s">
        <v>1</v>
      </c>
      <c r="N119" s="83" t="s">
        <v>37</v>
      </c>
      <c r="O119" s="83" t="s">
        <v>129</v>
      </c>
      <c r="P119" s="83" t="s">
        <v>130</v>
      </c>
      <c r="Q119" s="83" t="s">
        <v>131</v>
      </c>
      <c r="R119" s="83" t="s">
        <v>132</v>
      </c>
      <c r="S119" s="83" t="s">
        <v>133</v>
      </c>
      <c r="T119" s="84" t="s">
        <v>134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135</v>
      </c>
      <c r="D120" s="34"/>
      <c r="E120" s="34"/>
      <c r="F120" s="34"/>
      <c r="G120" s="34"/>
      <c r="H120" s="34"/>
      <c r="I120" s="34"/>
      <c r="J120" s="150">
        <f>BK120</f>
        <v>0</v>
      </c>
      <c r="K120" s="34"/>
      <c r="L120" s="35"/>
      <c r="M120" s="85"/>
      <c r="N120" s="69"/>
      <c r="O120" s="86"/>
      <c r="P120" s="151">
        <f>P121+P146</f>
        <v>0</v>
      </c>
      <c r="Q120" s="86"/>
      <c r="R120" s="151">
        <f>R121+R146</f>
        <v>0</v>
      </c>
      <c r="S120" s="86"/>
      <c r="T120" s="152">
        <f>T121+T146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115</v>
      </c>
      <c r="BK120" s="153">
        <f>BK121+BK146</f>
        <v>0</v>
      </c>
    </row>
    <row r="121" s="12" customFormat="1" ht="25.92" customHeight="1">
      <c r="A121" s="12"/>
      <c r="B121" s="154"/>
      <c r="C121" s="12"/>
      <c r="D121" s="155" t="s">
        <v>72</v>
      </c>
      <c r="E121" s="156" t="s">
        <v>136</v>
      </c>
      <c r="F121" s="156" t="s">
        <v>136</v>
      </c>
      <c r="G121" s="12"/>
      <c r="H121" s="12"/>
      <c r="I121" s="157"/>
      <c r="J121" s="158">
        <f>BK121</f>
        <v>0</v>
      </c>
      <c r="K121" s="12"/>
      <c r="L121" s="154"/>
      <c r="M121" s="159"/>
      <c r="N121" s="160"/>
      <c r="O121" s="160"/>
      <c r="P121" s="161">
        <f>P122+P142</f>
        <v>0</v>
      </c>
      <c r="Q121" s="160"/>
      <c r="R121" s="161">
        <f>R122+R142</f>
        <v>0</v>
      </c>
      <c r="S121" s="160"/>
      <c r="T121" s="162">
        <f>T122+T142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5" t="s">
        <v>81</v>
      </c>
      <c r="AT121" s="163" t="s">
        <v>72</v>
      </c>
      <c r="AU121" s="163" t="s">
        <v>73</v>
      </c>
      <c r="AY121" s="155" t="s">
        <v>137</v>
      </c>
      <c r="BK121" s="164">
        <f>BK122+BK142</f>
        <v>0</v>
      </c>
    </row>
    <row r="122" s="12" customFormat="1" ht="22.8" customHeight="1">
      <c r="A122" s="12"/>
      <c r="B122" s="154"/>
      <c r="C122" s="12"/>
      <c r="D122" s="155" t="s">
        <v>72</v>
      </c>
      <c r="E122" s="165" t="s">
        <v>476</v>
      </c>
      <c r="F122" s="165" t="s">
        <v>477</v>
      </c>
      <c r="G122" s="12"/>
      <c r="H122" s="12"/>
      <c r="I122" s="157"/>
      <c r="J122" s="166">
        <f>BK122</f>
        <v>0</v>
      </c>
      <c r="K122" s="12"/>
      <c r="L122" s="154"/>
      <c r="M122" s="159"/>
      <c r="N122" s="160"/>
      <c r="O122" s="160"/>
      <c r="P122" s="161">
        <f>SUM(P123:P141)</f>
        <v>0</v>
      </c>
      <c r="Q122" s="160"/>
      <c r="R122" s="161">
        <f>SUM(R123:R141)</f>
        <v>0</v>
      </c>
      <c r="S122" s="160"/>
      <c r="T122" s="162">
        <f>SUM(T123:T141)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5" t="s">
        <v>81</v>
      </c>
      <c r="AT122" s="163" t="s">
        <v>72</v>
      </c>
      <c r="AU122" s="163" t="s">
        <v>81</v>
      </c>
      <c r="AY122" s="155" t="s">
        <v>137</v>
      </c>
      <c r="BK122" s="164">
        <f>SUM(BK123:BK141)</f>
        <v>0</v>
      </c>
    </row>
    <row r="123" s="2" customFormat="1" ht="55.5" customHeight="1">
      <c r="A123" s="34"/>
      <c r="B123" s="167"/>
      <c r="C123" s="168" t="s">
        <v>81</v>
      </c>
      <c r="D123" s="168" t="s">
        <v>140</v>
      </c>
      <c r="E123" s="169" t="s">
        <v>479</v>
      </c>
      <c r="F123" s="170" t="s">
        <v>480</v>
      </c>
      <c r="G123" s="171" t="s">
        <v>153</v>
      </c>
      <c r="H123" s="172">
        <v>15</v>
      </c>
      <c r="I123" s="173"/>
      <c r="J123" s="174">
        <f>ROUND(I123*H123,2)</f>
        <v>0</v>
      </c>
      <c r="K123" s="170" t="s">
        <v>481</v>
      </c>
      <c r="L123" s="35"/>
      <c r="M123" s="175" t="s">
        <v>1</v>
      </c>
      <c r="N123" s="176" t="s">
        <v>38</v>
      </c>
      <c r="O123" s="73"/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145</v>
      </c>
      <c r="AT123" s="179" t="s">
        <v>140</v>
      </c>
      <c r="AU123" s="179" t="s">
        <v>83</v>
      </c>
      <c r="AY123" s="15" t="s">
        <v>137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81</v>
      </c>
      <c r="BK123" s="180">
        <f>ROUND(I123*H123,2)</f>
        <v>0</v>
      </c>
      <c r="BL123" s="15" t="s">
        <v>145</v>
      </c>
      <c r="BM123" s="179" t="s">
        <v>920</v>
      </c>
    </row>
    <row r="124" s="2" customFormat="1" ht="37.8" customHeight="1">
      <c r="A124" s="34"/>
      <c r="B124" s="167"/>
      <c r="C124" s="168" t="s">
        <v>83</v>
      </c>
      <c r="D124" s="168" t="s">
        <v>140</v>
      </c>
      <c r="E124" s="169" t="s">
        <v>487</v>
      </c>
      <c r="F124" s="170" t="s">
        <v>488</v>
      </c>
      <c r="G124" s="171" t="s">
        <v>143</v>
      </c>
      <c r="H124" s="172">
        <v>2</v>
      </c>
      <c r="I124" s="173"/>
      <c r="J124" s="174">
        <f>ROUND(I124*H124,2)</f>
        <v>0</v>
      </c>
      <c r="K124" s="170" t="s">
        <v>144</v>
      </c>
      <c r="L124" s="35"/>
      <c r="M124" s="175" t="s">
        <v>1</v>
      </c>
      <c r="N124" s="176" t="s">
        <v>38</v>
      </c>
      <c r="O124" s="73"/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145</v>
      </c>
      <c r="AT124" s="179" t="s">
        <v>140</v>
      </c>
      <c r="AU124" s="179" t="s">
        <v>83</v>
      </c>
      <c r="AY124" s="15" t="s">
        <v>137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81</v>
      </c>
      <c r="BK124" s="180">
        <f>ROUND(I124*H124,2)</f>
        <v>0</v>
      </c>
      <c r="BL124" s="15" t="s">
        <v>145</v>
      </c>
      <c r="BM124" s="179" t="s">
        <v>145</v>
      </c>
    </row>
    <row r="125" s="2" customFormat="1" ht="37.8" customHeight="1">
      <c r="A125" s="34"/>
      <c r="B125" s="167"/>
      <c r="C125" s="168" t="s">
        <v>150</v>
      </c>
      <c r="D125" s="168" t="s">
        <v>140</v>
      </c>
      <c r="E125" s="169" t="s">
        <v>921</v>
      </c>
      <c r="F125" s="170" t="s">
        <v>922</v>
      </c>
      <c r="G125" s="171" t="s">
        <v>143</v>
      </c>
      <c r="H125" s="172">
        <v>7</v>
      </c>
      <c r="I125" s="173"/>
      <c r="J125" s="174">
        <f>ROUND(I125*H125,2)</f>
        <v>0</v>
      </c>
      <c r="K125" s="170" t="s">
        <v>144</v>
      </c>
      <c r="L125" s="35"/>
      <c r="M125" s="175" t="s">
        <v>1</v>
      </c>
      <c r="N125" s="176" t="s">
        <v>38</v>
      </c>
      <c r="O125" s="73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145</v>
      </c>
      <c r="AT125" s="179" t="s">
        <v>140</v>
      </c>
      <c r="AU125" s="179" t="s">
        <v>83</v>
      </c>
      <c r="AY125" s="15" t="s">
        <v>137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81</v>
      </c>
      <c r="BK125" s="180">
        <f>ROUND(I125*H125,2)</f>
        <v>0</v>
      </c>
      <c r="BL125" s="15" t="s">
        <v>145</v>
      </c>
      <c r="BM125" s="179" t="s">
        <v>154</v>
      </c>
    </row>
    <row r="126" s="2" customFormat="1" ht="44.25" customHeight="1">
      <c r="A126" s="34"/>
      <c r="B126" s="167"/>
      <c r="C126" s="168" t="s">
        <v>145</v>
      </c>
      <c r="D126" s="168" t="s">
        <v>140</v>
      </c>
      <c r="E126" s="169" t="s">
        <v>494</v>
      </c>
      <c r="F126" s="170" t="s">
        <v>495</v>
      </c>
      <c r="G126" s="171" t="s">
        <v>143</v>
      </c>
      <c r="H126" s="172">
        <v>8</v>
      </c>
      <c r="I126" s="173"/>
      <c r="J126" s="174">
        <f>ROUND(I126*H126,2)</f>
        <v>0</v>
      </c>
      <c r="K126" s="170" t="s">
        <v>144</v>
      </c>
      <c r="L126" s="35"/>
      <c r="M126" s="175" t="s">
        <v>1</v>
      </c>
      <c r="N126" s="176" t="s">
        <v>38</v>
      </c>
      <c r="O126" s="7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145</v>
      </c>
      <c r="AT126" s="179" t="s">
        <v>140</v>
      </c>
      <c r="AU126" s="179" t="s">
        <v>83</v>
      </c>
      <c r="AY126" s="15" t="s">
        <v>137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81</v>
      </c>
      <c r="BK126" s="180">
        <f>ROUND(I126*H126,2)</f>
        <v>0</v>
      </c>
      <c r="BL126" s="15" t="s">
        <v>145</v>
      </c>
      <c r="BM126" s="179" t="s">
        <v>149</v>
      </c>
    </row>
    <row r="127" s="2" customFormat="1" ht="44.25" customHeight="1">
      <c r="A127" s="34"/>
      <c r="B127" s="167"/>
      <c r="C127" s="168" t="s">
        <v>157</v>
      </c>
      <c r="D127" s="168" t="s">
        <v>140</v>
      </c>
      <c r="E127" s="169" t="s">
        <v>511</v>
      </c>
      <c r="F127" s="170" t="s">
        <v>512</v>
      </c>
      <c r="G127" s="171" t="s">
        <v>143</v>
      </c>
      <c r="H127" s="172">
        <v>3</v>
      </c>
      <c r="I127" s="173"/>
      <c r="J127" s="174">
        <f>ROUND(I127*H127,2)</f>
        <v>0</v>
      </c>
      <c r="K127" s="170" t="s">
        <v>144</v>
      </c>
      <c r="L127" s="35"/>
      <c r="M127" s="175" t="s">
        <v>1</v>
      </c>
      <c r="N127" s="176" t="s">
        <v>38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145</v>
      </c>
      <c r="AT127" s="179" t="s">
        <v>140</v>
      </c>
      <c r="AU127" s="179" t="s">
        <v>83</v>
      </c>
      <c r="AY127" s="15" t="s">
        <v>137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81</v>
      </c>
      <c r="BK127" s="180">
        <f>ROUND(I127*H127,2)</f>
        <v>0</v>
      </c>
      <c r="BL127" s="15" t="s">
        <v>145</v>
      </c>
      <c r="BM127" s="179" t="s">
        <v>160</v>
      </c>
    </row>
    <row r="128" s="2" customFormat="1" ht="37.8" customHeight="1">
      <c r="A128" s="34"/>
      <c r="B128" s="167"/>
      <c r="C128" s="168" t="s">
        <v>154</v>
      </c>
      <c r="D128" s="168" t="s">
        <v>140</v>
      </c>
      <c r="E128" s="169" t="s">
        <v>515</v>
      </c>
      <c r="F128" s="170" t="s">
        <v>516</v>
      </c>
      <c r="G128" s="171" t="s">
        <v>143</v>
      </c>
      <c r="H128" s="172">
        <v>1</v>
      </c>
      <c r="I128" s="173"/>
      <c r="J128" s="174">
        <f>ROUND(I128*H128,2)</f>
        <v>0</v>
      </c>
      <c r="K128" s="170" t="s">
        <v>144</v>
      </c>
      <c r="L128" s="35"/>
      <c r="M128" s="175" t="s">
        <v>1</v>
      </c>
      <c r="N128" s="176" t="s">
        <v>38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145</v>
      </c>
      <c r="AT128" s="179" t="s">
        <v>140</v>
      </c>
      <c r="AU128" s="179" t="s">
        <v>83</v>
      </c>
      <c r="AY128" s="15" t="s">
        <v>137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81</v>
      </c>
      <c r="BK128" s="180">
        <f>ROUND(I128*H128,2)</f>
        <v>0</v>
      </c>
      <c r="BL128" s="15" t="s">
        <v>145</v>
      </c>
      <c r="BM128" s="179" t="s">
        <v>8</v>
      </c>
    </row>
    <row r="129" s="2" customFormat="1" ht="37.8" customHeight="1">
      <c r="A129" s="34"/>
      <c r="B129" s="167"/>
      <c r="C129" s="168" t="s">
        <v>163</v>
      </c>
      <c r="D129" s="168" t="s">
        <v>140</v>
      </c>
      <c r="E129" s="169" t="s">
        <v>518</v>
      </c>
      <c r="F129" s="170" t="s">
        <v>519</v>
      </c>
      <c r="G129" s="171" t="s">
        <v>143</v>
      </c>
      <c r="H129" s="172">
        <v>4</v>
      </c>
      <c r="I129" s="173"/>
      <c r="J129" s="174">
        <f>ROUND(I129*H129,2)</f>
        <v>0</v>
      </c>
      <c r="K129" s="170" t="s">
        <v>144</v>
      </c>
      <c r="L129" s="35"/>
      <c r="M129" s="175" t="s">
        <v>1</v>
      </c>
      <c r="N129" s="176" t="s">
        <v>38</v>
      </c>
      <c r="O129" s="73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145</v>
      </c>
      <c r="AT129" s="179" t="s">
        <v>140</v>
      </c>
      <c r="AU129" s="179" t="s">
        <v>83</v>
      </c>
      <c r="AY129" s="15" t="s">
        <v>137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81</v>
      </c>
      <c r="BK129" s="180">
        <f>ROUND(I129*H129,2)</f>
        <v>0</v>
      </c>
      <c r="BL129" s="15" t="s">
        <v>145</v>
      </c>
      <c r="BM129" s="179" t="s">
        <v>166</v>
      </c>
    </row>
    <row r="130" s="2" customFormat="1" ht="44.25" customHeight="1">
      <c r="A130" s="34"/>
      <c r="B130" s="167"/>
      <c r="C130" s="168" t="s">
        <v>149</v>
      </c>
      <c r="D130" s="168" t="s">
        <v>140</v>
      </c>
      <c r="E130" s="169" t="s">
        <v>522</v>
      </c>
      <c r="F130" s="170" t="s">
        <v>523</v>
      </c>
      <c r="G130" s="171" t="s">
        <v>214</v>
      </c>
      <c r="H130" s="172">
        <v>440</v>
      </c>
      <c r="I130" s="173"/>
      <c r="J130" s="174">
        <f>ROUND(I130*H130,2)</f>
        <v>0</v>
      </c>
      <c r="K130" s="170" t="s">
        <v>144</v>
      </c>
      <c r="L130" s="35"/>
      <c r="M130" s="175" t="s">
        <v>1</v>
      </c>
      <c r="N130" s="176" t="s">
        <v>38</v>
      </c>
      <c r="O130" s="73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145</v>
      </c>
      <c r="AT130" s="179" t="s">
        <v>140</v>
      </c>
      <c r="AU130" s="179" t="s">
        <v>83</v>
      </c>
      <c r="AY130" s="15" t="s">
        <v>137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81</v>
      </c>
      <c r="BK130" s="180">
        <f>ROUND(I130*H130,2)</f>
        <v>0</v>
      </c>
      <c r="BL130" s="15" t="s">
        <v>145</v>
      </c>
      <c r="BM130" s="179" t="s">
        <v>169</v>
      </c>
    </row>
    <row r="131" s="2" customFormat="1" ht="44.25" customHeight="1">
      <c r="A131" s="34"/>
      <c r="B131" s="167"/>
      <c r="C131" s="168" t="s">
        <v>170</v>
      </c>
      <c r="D131" s="168" t="s">
        <v>140</v>
      </c>
      <c r="E131" s="169" t="s">
        <v>525</v>
      </c>
      <c r="F131" s="170" t="s">
        <v>526</v>
      </c>
      <c r="G131" s="171" t="s">
        <v>214</v>
      </c>
      <c r="H131" s="172">
        <v>50</v>
      </c>
      <c r="I131" s="173"/>
      <c r="J131" s="174">
        <f>ROUND(I131*H131,2)</f>
        <v>0</v>
      </c>
      <c r="K131" s="170" t="s">
        <v>144</v>
      </c>
      <c r="L131" s="35"/>
      <c r="M131" s="175" t="s">
        <v>1</v>
      </c>
      <c r="N131" s="176" t="s">
        <v>38</v>
      </c>
      <c r="O131" s="73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145</v>
      </c>
      <c r="AT131" s="179" t="s">
        <v>140</v>
      </c>
      <c r="AU131" s="179" t="s">
        <v>83</v>
      </c>
      <c r="AY131" s="15" t="s">
        <v>137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81</v>
      </c>
      <c r="BK131" s="180">
        <f>ROUND(I131*H131,2)</f>
        <v>0</v>
      </c>
      <c r="BL131" s="15" t="s">
        <v>145</v>
      </c>
      <c r="BM131" s="179" t="s">
        <v>173</v>
      </c>
    </row>
    <row r="132" s="2" customFormat="1" ht="44.25" customHeight="1">
      <c r="A132" s="34"/>
      <c r="B132" s="167"/>
      <c r="C132" s="168" t="s">
        <v>160</v>
      </c>
      <c r="D132" s="168" t="s">
        <v>140</v>
      </c>
      <c r="E132" s="169" t="s">
        <v>771</v>
      </c>
      <c r="F132" s="170" t="s">
        <v>772</v>
      </c>
      <c r="G132" s="171" t="s">
        <v>143</v>
      </c>
      <c r="H132" s="172">
        <v>2</v>
      </c>
      <c r="I132" s="173"/>
      <c r="J132" s="174">
        <f>ROUND(I132*H132,2)</f>
        <v>0</v>
      </c>
      <c r="K132" s="170" t="s">
        <v>144</v>
      </c>
      <c r="L132" s="35"/>
      <c r="M132" s="175" t="s">
        <v>1</v>
      </c>
      <c r="N132" s="176" t="s">
        <v>38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145</v>
      </c>
      <c r="AT132" s="179" t="s">
        <v>140</v>
      </c>
      <c r="AU132" s="179" t="s">
        <v>83</v>
      </c>
      <c r="AY132" s="15" t="s">
        <v>137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81</v>
      </c>
      <c r="BK132" s="180">
        <f>ROUND(I132*H132,2)</f>
        <v>0</v>
      </c>
      <c r="BL132" s="15" t="s">
        <v>145</v>
      </c>
      <c r="BM132" s="179" t="s">
        <v>177</v>
      </c>
    </row>
    <row r="133" s="2" customFormat="1" ht="49.05" customHeight="1">
      <c r="A133" s="34"/>
      <c r="B133" s="167"/>
      <c r="C133" s="168" t="s">
        <v>180</v>
      </c>
      <c r="D133" s="168" t="s">
        <v>140</v>
      </c>
      <c r="E133" s="169" t="s">
        <v>532</v>
      </c>
      <c r="F133" s="170" t="s">
        <v>533</v>
      </c>
      <c r="G133" s="171" t="s">
        <v>143</v>
      </c>
      <c r="H133" s="172">
        <v>1</v>
      </c>
      <c r="I133" s="173"/>
      <c r="J133" s="174">
        <f>ROUND(I133*H133,2)</f>
        <v>0</v>
      </c>
      <c r="K133" s="170" t="s">
        <v>144</v>
      </c>
      <c r="L133" s="35"/>
      <c r="M133" s="175" t="s">
        <v>1</v>
      </c>
      <c r="N133" s="176" t="s">
        <v>38</v>
      </c>
      <c r="O133" s="73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145</v>
      </c>
      <c r="AT133" s="179" t="s">
        <v>140</v>
      </c>
      <c r="AU133" s="179" t="s">
        <v>83</v>
      </c>
      <c r="AY133" s="15" t="s">
        <v>137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81</v>
      </c>
      <c r="BK133" s="180">
        <f>ROUND(I133*H133,2)</f>
        <v>0</v>
      </c>
      <c r="BL133" s="15" t="s">
        <v>145</v>
      </c>
      <c r="BM133" s="179" t="s">
        <v>183</v>
      </c>
    </row>
    <row r="134" s="2" customFormat="1" ht="49.05" customHeight="1">
      <c r="A134" s="34"/>
      <c r="B134" s="167"/>
      <c r="C134" s="168" t="s">
        <v>8</v>
      </c>
      <c r="D134" s="168" t="s">
        <v>140</v>
      </c>
      <c r="E134" s="169" t="s">
        <v>849</v>
      </c>
      <c r="F134" s="170" t="s">
        <v>850</v>
      </c>
      <c r="G134" s="171" t="s">
        <v>143</v>
      </c>
      <c r="H134" s="172">
        <v>1</v>
      </c>
      <c r="I134" s="173"/>
      <c r="J134" s="174">
        <f>ROUND(I134*H134,2)</f>
        <v>0</v>
      </c>
      <c r="K134" s="170" t="s">
        <v>144</v>
      </c>
      <c r="L134" s="35"/>
      <c r="M134" s="175" t="s">
        <v>1</v>
      </c>
      <c r="N134" s="176" t="s">
        <v>38</v>
      </c>
      <c r="O134" s="73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145</v>
      </c>
      <c r="AT134" s="179" t="s">
        <v>140</v>
      </c>
      <c r="AU134" s="179" t="s">
        <v>83</v>
      </c>
      <c r="AY134" s="15" t="s">
        <v>137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81</v>
      </c>
      <c r="BK134" s="180">
        <f>ROUND(I134*H134,2)</f>
        <v>0</v>
      </c>
      <c r="BL134" s="15" t="s">
        <v>145</v>
      </c>
      <c r="BM134" s="179" t="s">
        <v>186</v>
      </c>
    </row>
    <row r="135" s="2" customFormat="1" ht="37.8" customHeight="1">
      <c r="A135" s="34"/>
      <c r="B135" s="167"/>
      <c r="C135" s="168" t="s">
        <v>187</v>
      </c>
      <c r="D135" s="168" t="s">
        <v>140</v>
      </c>
      <c r="E135" s="169" t="s">
        <v>543</v>
      </c>
      <c r="F135" s="170" t="s">
        <v>544</v>
      </c>
      <c r="G135" s="171" t="s">
        <v>143</v>
      </c>
      <c r="H135" s="172">
        <v>1</v>
      </c>
      <c r="I135" s="173"/>
      <c r="J135" s="174">
        <f>ROUND(I135*H135,2)</f>
        <v>0</v>
      </c>
      <c r="K135" s="170" t="s">
        <v>144</v>
      </c>
      <c r="L135" s="35"/>
      <c r="M135" s="175" t="s">
        <v>1</v>
      </c>
      <c r="N135" s="176" t="s">
        <v>38</v>
      </c>
      <c r="O135" s="73"/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145</v>
      </c>
      <c r="AT135" s="179" t="s">
        <v>140</v>
      </c>
      <c r="AU135" s="179" t="s">
        <v>83</v>
      </c>
      <c r="AY135" s="15" t="s">
        <v>137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81</v>
      </c>
      <c r="BK135" s="180">
        <f>ROUND(I135*H135,2)</f>
        <v>0</v>
      </c>
      <c r="BL135" s="15" t="s">
        <v>145</v>
      </c>
      <c r="BM135" s="179" t="s">
        <v>190</v>
      </c>
    </row>
    <row r="136" s="2" customFormat="1" ht="37.8" customHeight="1">
      <c r="A136" s="34"/>
      <c r="B136" s="167"/>
      <c r="C136" s="168" t="s">
        <v>166</v>
      </c>
      <c r="D136" s="168" t="s">
        <v>140</v>
      </c>
      <c r="E136" s="169" t="s">
        <v>546</v>
      </c>
      <c r="F136" s="170" t="s">
        <v>547</v>
      </c>
      <c r="G136" s="171" t="s">
        <v>143</v>
      </c>
      <c r="H136" s="172">
        <v>1</v>
      </c>
      <c r="I136" s="173"/>
      <c r="J136" s="174">
        <f>ROUND(I136*H136,2)</f>
        <v>0</v>
      </c>
      <c r="K136" s="170" t="s">
        <v>144</v>
      </c>
      <c r="L136" s="35"/>
      <c r="M136" s="175" t="s">
        <v>1</v>
      </c>
      <c r="N136" s="176" t="s">
        <v>38</v>
      </c>
      <c r="O136" s="73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145</v>
      </c>
      <c r="AT136" s="179" t="s">
        <v>140</v>
      </c>
      <c r="AU136" s="179" t="s">
        <v>83</v>
      </c>
      <c r="AY136" s="15" t="s">
        <v>137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81</v>
      </c>
      <c r="BK136" s="180">
        <f>ROUND(I136*H136,2)</f>
        <v>0</v>
      </c>
      <c r="BL136" s="15" t="s">
        <v>145</v>
      </c>
      <c r="BM136" s="179" t="s">
        <v>193</v>
      </c>
    </row>
    <row r="137" s="2" customFormat="1" ht="44.25" customHeight="1">
      <c r="A137" s="34"/>
      <c r="B137" s="167"/>
      <c r="C137" s="168" t="s">
        <v>194</v>
      </c>
      <c r="D137" s="168" t="s">
        <v>140</v>
      </c>
      <c r="E137" s="169" t="s">
        <v>716</v>
      </c>
      <c r="F137" s="170" t="s">
        <v>717</v>
      </c>
      <c r="G137" s="171" t="s">
        <v>143</v>
      </c>
      <c r="H137" s="172">
        <v>9</v>
      </c>
      <c r="I137" s="173"/>
      <c r="J137" s="174">
        <f>ROUND(I137*H137,2)</f>
        <v>0</v>
      </c>
      <c r="K137" s="170" t="s">
        <v>144</v>
      </c>
      <c r="L137" s="35"/>
      <c r="M137" s="175" t="s">
        <v>1</v>
      </c>
      <c r="N137" s="176" t="s">
        <v>38</v>
      </c>
      <c r="O137" s="73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145</v>
      </c>
      <c r="AT137" s="179" t="s">
        <v>140</v>
      </c>
      <c r="AU137" s="179" t="s">
        <v>83</v>
      </c>
      <c r="AY137" s="15" t="s">
        <v>137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81</v>
      </c>
      <c r="BK137" s="180">
        <f>ROUND(I137*H137,2)</f>
        <v>0</v>
      </c>
      <c r="BL137" s="15" t="s">
        <v>145</v>
      </c>
      <c r="BM137" s="179" t="s">
        <v>197</v>
      </c>
    </row>
    <row r="138" s="2" customFormat="1" ht="44.25" customHeight="1">
      <c r="A138" s="34"/>
      <c r="B138" s="167"/>
      <c r="C138" s="168" t="s">
        <v>169</v>
      </c>
      <c r="D138" s="168" t="s">
        <v>140</v>
      </c>
      <c r="E138" s="169" t="s">
        <v>775</v>
      </c>
      <c r="F138" s="170" t="s">
        <v>776</v>
      </c>
      <c r="G138" s="171" t="s">
        <v>143</v>
      </c>
      <c r="H138" s="172">
        <v>1</v>
      </c>
      <c r="I138" s="173"/>
      <c r="J138" s="174">
        <f>ROUND(I138*H138,2)</f>
        <v>0</v>
      </c>
      <c r="K138" s="170" t="s">
        <v>144</v>
      </c>
      <c r="L138" s="35"/>
      <c r="M138" s="175" t="s">
        <v>1</v>
      </c>
      <c r="N138" s="176" t="s">
        <v>38</v>
      </c>
      <c r="O138" s="73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145</v>
      </c>
      <c r="AT138" s="179" t="s">
        <v>140</v>
      </c>
      <c r="AU138" s="179" t="s">
        <v>83</v>
      </c>
      <c r="AY138" s="15" t="s">
        <v>137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81</v>
      </c>
      <c r="BK138" s="180">
        <f>ROUND(I138*H138,2)</f>
        <v>0</v>
      </c>
      <c r="BL138" s="15" t="s">
        <v>145</v>
      </c>
      <c r="BM138" s="179" t="s">
        <v>200</v>
      </c>
    </row>
    <row r="139" s="2" customFormat="1" ht="49.05" customHeight="1">
      <c r="A139" s="34"/>
      <c r="B139" s="167"/>
      <c r="C139" s="168" t="s">
        <v>201</v>
      </c>
      <c r="D139" s="168" t="s">
        <v>140</v>
      </c>
      <c r="E139" s="169" t="s">
        <v>553</v>
      </c>
      <c r="F139" s="170" t="s">
        <v>554</v>
      </c>
      <c r="G139" s="171" t="s">
        <v>555</v>
      </c>
      <c r="H139" s="172">
        <v>167</v>
      </c>
      <c r="I139" s="173"/>
      <c r="J139" s="174">
        <f>ROUND(I139*H139,2)</f>
        <v>0</v>
      </c>
      <c r="K139" s="170" t="s">
        <v>144</v>
      </c>
      <c r="L139" s="35"/>
      <c r="M139" s="175" t="s">
        <v>1</v>
      </c>
      <c r="N139" s="176" t="s">
        <v>38</v>
      </c>
      <c r="O139" s="73"/>
      <c r="P139" s="177">
        <f>O139*H139</f>
        <v>0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145</v>
      </c>
      <c r="AT139" s="179" t="s">
        <v>140</v>
      </c>
      <c r="AU139" s="179" t="s">
        <v>83</v>
      </c>
      <c r="AY139" s="15" t="s">
        <v>137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81</v>
      </c>
      <c r="BK139" s="180">
        <f>ROUND(I139*H139,2)</f>
        <v>0</v>
      </c>
      <c r="BL139" s="15" t="s">
        <v>145</v>
      </c>
      <c r="BM139" s="179" t="s">
        <v>204</v>
      </c>
    </row>
    <row r="140" s="2" customFormat="1" ht="55.5" customHeight="1">
      <c r="A140" s="34"/>
      <c r="B140" s="167"/>
      <c r="C140" s="168" t="s">
        <v>173</v>
      </c>
      <c r="D140" s="168" t="s">
        <v>140</v>
      </c>
      <c r="E140" s="169" t="s">
        <v>536</v>
      </c>
      <c r="F140" s="170" t="s">
        <v>537</v>
      </c>
      <c r="G140" s="171" t="s">
        <v>143</v>
      </c>
      <c r="H140" s="172">
        <v>1</v>
      </c>
      <c r="I140" s="173"/>
      <c r="J140" s="174">
        <f>ROUND(I140*H140,2)</f>
        <v>0</v>
      </c>
      <c r="K140" s="170" t="s">
        <v>144</v>
      </c>
      <c r="L140" s="35"/>
      <c r="M140" s="175" t="s">
        <v>1</v>
      </c>
      <c r="N140" s="176" t="s">
        <v>38</v>
      </c>
      <c r="O140" s="73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145</v>
      </c>
      <c r="AT140" s="179" t="s">
        <v>140</v>
      </c>
      <c r="AU140" s="179" t="s">
        <v>83</v>
      </c>
      <c r="AY140" s="15" t="s">
        <v>137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81</v>
      </c>
      <c r="BK140" s="180">
        <f>ROUND(I140*H140,2)</f>
        <v>0</v>
      </c>
      <c r="BL140" s="15" t="s">
        <v>145</v>
      </c>
      <c r="BM140" s="179" t="s">
        <v>207</v>
      </c>
    </row>
    <row r="141" s="2" customFormat="1" ht="49.05" customHeight="1">
      <c r="A141" s="34"/>
      <c r="B141" s="167"/>
      <c r="C141" s="168" t="s">
        <v>208</v>
      </c>
      <c r="D141" s="168" t="s">
        <v>140</v>
      </c>
      <c r="E141" s="169" t="s">
        <v>174</v>
      </c>
      <c r="F141" s="170" t="s">
        <v>175</v>
      </c>
      <c r="G141" s="171" t="s">
        <v>176</v>
      </c>
      <c r="H141" s="172">
        <v>48</v>
      </c>
      <c r="I141" s="173"/>
      <c r="J141" s="174">
        <f>ROUND(I141*H141,2)</f>
        <v>0</v>
      </c>
      <c r="K141" s="170" t="s">
        <v>144</v>
      </c>
      <c r="L141" s="35"/>
      <c r="M141" s="175" t="s">
        <v>1</v>
      </c>
      <c r="N141" s="176" t="s">
        <v>38</v>
      </c>
      <c r="O141" s="73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145</v>
      </c>
      <c r="AT141" s="179" t="s">
        <v>140</v>
      </c>
      <c r="AU141" s="179" t="s">
        <v>83</v>
      </c>
      <c r="AY141" s="15" t="s">
        <v>137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81</v>
      </c>
      <c r="BK141" s="180">
        <f>ROUND(I141*H141,2)</f>
        <v>0</v>
      </c>
      <c r="BL141" s="15" t="s">
        <v>145</v>
      </c>
      <c r="BM141" s="179" t="s">
        <v>211</v>
      </c>
    </row>
    <row r="142" s="12" customFormat="1" ht="22.8" customHeight="1">
      <c r="A142" s="12"/>
      <c r="B142" s="154"/>
      <c r="C142" s="12"/>
      <c r="D142" s="155" t="s">
        <v>72</v>
      </c>
      <c r="E142" s="165" t="s">
        <v>559</v>
      </c>
      <c r="F142" s="165" t="s">
        <v>690</v>
      </c>
      <c r="G142" s="12"/>
      <c r="H142" s="12"/>
      <c r="I142" s="157"/>
      <c r="J142" s="166">
        <f>BK142</f>
        <v>0</v>
      </c>
      <c r="K142" s="12"/>
      <c r="L142" s="154"/>
      <c r="M142" s="159"/>
      <c r="N142" s="160"/>
      <c r="O142" s="160"/>
      <c r="P142" s="161">
        <f>SUM(P143:P145)</f>
        <v>0</v>
      </c>
      <c r="Q142" s="160"/>
      <c r="R142" s="161">
        <f>SUM(R143:R145)</f>
        <v>0</v>
      </c>
      <c r="S142" s="160"/>
      <c r="T142" s="162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5" t="s">
        <v>81</v>
      </c>
      <c r="AT142" s="163" t="s">
        <v>72</v>
      </c>
      <c r="AU142" s="163" t="s">
        <v>81</v>
      </c>
      <c r="AY142" s="155" t="s">
        <v>137</v>
      </c>
      <c r="BK142" s="164">
        <f>SUM(BK143:BK145)</f>
        <v>0</v>
      </c>
    </row>
    <row r="143" s="2" customFormat="1" ht="66.75" customHeight="1">
      <c r="A143" s="34"/>
      <c r="B143" s="167"/>
      <c r="C143" s="168" t="s">
        <v>177</v>
      </c>
      <c r="D143" s="168" t="s">
        <v>140</v>
      </c>
      <c r="E143" s="169" t="s">
        <v>923</v>
      </c>
      <c r="F143" s="170" t="s">
        <v>924</v>
      </c>
      <c r="G143" s="171" t="s">
        <v>143</v>
      </c>
      <c r="H143" s="172">
        <v>1</v>
      </c>
      <c r="I143" s="173"/>
      <c r="J143" s="174">
        <f>ROUND(I143*H143,2)</f>
        <v>0</v>
      </c>
      <c r="K143" s="170" t="s">
        <v>144</v>
      </c>
      <c r="L143" s="35"/>
      <c r="M143" s="175" t="s">
        <v>1</v>
      </c>
      <c r="N143" s="176" t="s">
        <v>38</v>
      </c>
      <c r="O143" s="73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145</v>
      </c>
      <c r="AT143" s="179" t="s">
        <v>140</v>
      </c>
      <c r="AU143" s="179" t="s">
        <v>83</v>
      </c>
      <c r="AY143" s="15" t="s">
        <v>137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81</v>
      </c>
      <c r="BK143" s="180">
        <f>ROUND(I143*H143,2)</f>
        <v>0</v>
      </c>
      <c r="BL143" s="15" t="s">
        <v>145</v>
      </c>
      <c r="BM143" s="179" t="s">
        <v>215</v>
      </c>
    </row>
    <row r="144" s="2" customFormat="1" ht="33" customHeight="1">
      <c r="A144" s="34"/>
      <c r="B144" s="167"/>
      <c r="C144" s="168" t="s">
        <v>7</v>
      </c>
      <c r="D144" s="168" t="s">
        <v>140</v>
      </c>
      <c r="E144" s="169" t="s">
        <v>565</v>
      </c>
      <c r="F144" s="170" t="s">
        <v>566</v>
      </c>
      <c r="G144" s="171" t="s">
        <v>143</v>
      </c>
      <c r="H144" s="172">
        <v>1</v>
      </c>
      <c r="I144" s="173"/>
      <c r="J144" s="174">
        <f>ROUND(I144*H144,2)</f>
        <v>0</v>
      </c>
      <c r="K144" s="170" t="s">
        <v>144</v>
      </c>
      <c r="L144" s="35"/>
      <c r="M144" s="175" t="s">
        <v>1</v>
      </c>
      <c r="N144" s="176" t="s">
        <v>38</v>
      </c>
      <c r="O144" s="73"/>
      <c r="P144" s="177">
        <f>O144*H144</f>
        <v>0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145</v>
      </c>
      <c r="AT144" s="179" t="s">
        <v>140</v>
      </c>
      <c r="AU144" s="179" t="s">
        <v>83</v>
      </c>
      <c r="AY144" s="15" t="s">
        <v>137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5" t="s">
        <v>81</v>
      </c>
      <c r="BK144" s="180">
        <f>ROUND(I144*H144,2)</f>
        <v>0</v>
      </c>
      <c r="BL144" s="15" t="s">
        <v>145</v>
      </c>
      <c r="BM144" s="179" t="s">
        <v>218</v>
      </c>
    </row>
    <row r="145" s="2" customFormat="1" ht="66.75" customHeight="1">
      <c r="A145" s="34"/>
      <c r="B145" s="167"/>
      <c r="C145" s="168" t="s">
        <v>183</v>
      </c>
      <c r="D145" s="168" t="s">
        <v>140</v>
      </c>
      <c r="E145" s="169" t="s">
        <v>575</v>
      </c>
      <c r="F145" s="170" t="s">
        <v>576</v>
      </c>
      <c r="G145" s="171" t="s">
        <v>176</v>
      </c>
      <c r="H145" s="172">
        <v>6</v>
      </c>
      <c r="I145" s="173"/>
      <c r="J145" s="174">
        <f>ROUND(I145*H145,2)</f>
        <v>0</v>
      </c>
      <c r="K145" s="170" t="s">
        <v>144</v>
      </c>
      <c r="L145" s="35"/>
      <c r="M145" s="175" t="s">
        <v>1</v>
      </c>
      <c r="N145" s="176" t="s">
        <v>38</v>
      </c>
      <c r="O145" s="73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145</v>
      </c>
      <c r="AT145" s="179" t="s">
        <v>140</v>
      </c>
      <c r="AU145" s="179" t="s">
        <v>83</v>
      </c>
      <c r="AY145" s="15" t="s">
        <v>137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5" t="s">
        <v>81</v>
      </c>
      <c r="BK145" s="180">
        <f>ROUND(I145*H145,2)</f>
        <v>0</v>
      </c>
      <c r="BL145" s="15" t="s">
        <v>145</v>
      </c>
      <c r="BM145" s="179" t="s">
        <v>221</v>
      </c>
    </row>
    <row r="146" s="12" customFormat="1" ht="25.92" customHeight="1">
      <c r="A146" s="12"/>
      <c r="B146" s="154"/>
      <c r="C146" s="12"/>
      <c r="D146" s="155" t="s">
        <v>72</v>
      </c>
      <c r="E146" s="156" t="s">
        <v>582</v>
      </c>
      <c r="F146" s="156" t="s">
        <v>583</v>
      </c>
      <c r="G146" s="12"/>
      <c r="H146" s="12"/>
      <c r="I146" s="157"/>
      <c r="J146" s="158">
        <f>BK146</f>
        <v>0</v>
      </c>
      <c r="K146" s="12"/>
      <c r="L146" s="154"/>
      <c r="M146" s="159"/>
      <c r="N146" s="160"/>
      <c r="O146" s="160"/>
      <c r="P146" s="161">
        <f>SUM(P147:P151)</f>
        <v>0</v>
      </c>
      <c r="Q146" s="160"/>
      <c r="R146" s="161">
        <f>SUM(R147:R151)</f>
        <v>0</v>
      </c>
      <c r="S146" s="160"/>
      <c r="T146" s="162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55" t="s">
        <v>145</v>
      </c>
      <c r="AT146" s="163" t="s">
        <v>72</v>
      </c>
      <c r="AU146" s="163" t="s">
        <v>73</v>
      </c>
      <c r="AY146" s="155" t="s">
        <v>137</v>
      </c>
      <c r="BK146" s="164">
        <f>SUM(BK147:BK151)</f>
        <v>0</v>
      </c>
    </row>
    <row r="147" s="2" customFormat="1" ht="66.75" customHeight="1">
      <c r="A147" s="34"/>
      <c r="B147" s="167"/>
      <c r="C147" s="168" t="s">
        <v>222</v>
      </c>
      <c r="D147" s="168" t="s">
        <v>140</v>
      </c>
      <c r="E147" s="169" t="s">
        <v>597</v>
      </c>
      <c r="F147" s="170" t="s">
        <v>598</v>
      </c>
      <c r="G147" s="171" t="s">
        <v>591</v>
      </c>
      <c r="H147" s="172">
        <v>44.5</v>
      </c>
      <c r="I147" s="173"/>
      <c r="J147" s="174">
        <f>ROUND(I147*H147,2)</f>
        <v>0</v>
      </c>
      <c r="K147" s="170" t="s">
        <v>144</v>
      </c>
      <c r="L147" s="35"/>
      <c r="M147" s="175" t="s">
        <v>1</v>
      </c>
      <c r="N147" s="176" t="s">
        <v>38</v>
      </c>
      <c r="O147" s="73"/>
      <c r="P147" s="177">
        <f>O147*H147</f>
        <v>0</v>
      </c>
      <c r="Q147" s="177">
        <v>0</v>
      </c>
      <c r="R147" s="177">
        <f>Q147*H147</f>
        <v>0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586</v>
      </c>
      <c r="AT147" s="179" t="s">
        <v>140</v>
      </c>
      <c r="AU147" s="179" t="s">
        <v>81</v>
      </c>
      <c r="AY147" s="15" t="s">
        <v>137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5" t="s">
        <v>81</v>
      </c>
      <c r="BK147" s="180">
        <f>ROUND(I147*H147,2)</f>
        <v>0</v>
      </c>
      <c r="BL147" s="15" t="s">
        <v>586</v>
      </c>
      <c r="BM147" s="179" t="s">
        <v>225</v>
      </c>
    </row>
    <row r="148" s="2" customFormat="1" ht="66.75" customHeight="1">
      <c r="A148" s="34"/>
      <c r="B148" s="167"/>
      <c r="C148" s="168" t="s">
        <v>186</v>
      </c>
      <c r="D148" s="168" t="s">
        <v>140</v>
      </c>
      <c r="E148" s="169" t="s">
        <v>600</v>
      </c>
      <c r="F148" s="170" t="s">
        <v>601</v>
      </c>
      <c r="G148" s="171" t="s">
        <v>591</v>
      </c>
      <c r="H148" s="172">
        <v>44.5</v>
      </c>
      <c r="I148" s="173"/>
      <c r="J148" s="174">
        <f>ROUND(I148*H148,2)</f>
        <v>0</v>
      </c>
      <c r="K148" s="170" t="s">
        <v>144</v>
      </c>
      <c r="L148" s="35"/>
      <c r="M148" s="175" t="s">
        <v>1</v>
      </c>
      <c r="N148" s="176" t="s">
        <v>38</v>
      </c>
      <c r="O148" s="73"/>
      <c r="P148" s="177">
        <f>O148*H148</f>
        <v>0</v>
      </c>
      <c r="Q148" s="177">
        <v>0</v>
      </c>
      <c r="R148" s="177">
        <f>Q148*H148</f>
        <v>0</v>
      </c>
      <c r="S148" s="177">
        <v>0</v>
      </c>
      <c r="T148" s="17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9" t="s">
        <v>586</v>
      </c>
      <c r="AT148" s="179" t="s">
        <v>140</v>
      </c>
      <c r="AU148" s="179" t="s">
        <v>81</v>
      </c>
      <c r="AY148" s="15" t="s">
        <v>137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5" t="s">
        <v>81</v>
      </c>
      <c r="BK148" s="180">
        <f>ROUND(I148*H148,2)</f>
        <v>0</v>
      </c>
      <c r="BL148" s="15" t="s">
        <v>586</v>
      </c>
      <c r="BM148" s="179" t="s">
        <v>228</v>
      </c>
    </row>
    <row r="149" s="2" customFormat="1" ht="76.35" customHeight="1">
      <c r="A149" s="34"/>
      <c r="B149" s="167"/>
      <c r="C149" s="168" t="s">
        <v>229</v>
      </c>
      <c r="D149" s="168" t="s">
        <v>140</v>
      </c>
      <c r="E149" s="169" t="s">
        <v>619</v>
      </c>
      <c r="F149" s="170" t="s">
        <v>620</v>
      </c>
      <c r="G149" s="171" t="s">
        <v>591</v>
      </c>
      <c r="H149" s="172">
        <v>44.5</v>
      </c>
      <c r="I149" s="173"/>
      <c r="J149" s="174">
        <f>ROUND(I149*H149,2)</f>
        <v>0</v>
      </c>
      <c r="K149" s="170" t="s">
        <v>144</v>
      </c>
      <c r="L149" s="35"/>
      <c r="M149" s="175" t="s">
        <v>1</v>
      </c>
      <c r="N149" s="176" t="s">
        <v>38</v>
      </c>
      <c r="O149" s="73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586</v>
      </c>
      <c r="AT149" s="179" t="s">
        <v>140</v>
      </c>
      <c r="AU149" s="179" t="s">
        <v>81</v>
      </c>
      <c r="AY149" s="15" t="s">
        <v>137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5" t="s">
        <v>81</v>
      </c>
      <c r="BK149" s="180">
        <f>ROUND(I149*H149,2)</f>
        <v>0</v>
      </c>
      <c r="BL149" s="15" t="s">
        <v>586</v>
      </c>
      <c r="BM149" s="179" t="s">
        <v>230</v>
      </c>
    </row>
    <row r="150" s="2" customFormat="1" ht="44.25" customHeight="1">
      <c r="A150" s="34"/>
      <c r="B150" s="167"/>
      <c r="C150" s="168" t="s">
        <v>190</v>
      </c>
      <c r="D150" s="168" t="s">
        <v>140</v>
      </c>
      <c r="E150" s="169" t="s">
        <v>626</v>
      </c>
      <c r="F150" s="170" t="s">
        <v>627</v>
      </c>
      <c r="G150" s="171" t="s">
        <v>591</v>
      </c>
      <c r="H150" s="172">
        <v>44.5</v>
      </c>
      <c r="I150" s="173"/>
      <c r="J150" s="174">
        <f>ROUND(I150*H150,2)</f>
        <v>0</v>
      </c>
      <c r="K150" s="170" t="s">
        <v>144</v>
      </c>
      <c r="L150" s="35"/>
      <c r="M150" s="175" t="s">
        <v>1</v>
      </c>
      <c r="N150" s="176" t="s">
        <v>38</v>
      </c>
      <c r="O150" s="73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586</v>
      </c>
      <c r="AT150" s="179" t="s">
        <v>140</v>
      </c>
      <c r="AU150" s="179" t="s">
        <v>81</v>
      </c>
      <c r="AY150" s="15" t="s">
        <v>137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5" t="s">
        <v>81</v>
      </c>
      <c r="BK150" s="180">
        <f>ROUND(I150*H150,2)</f>
        <v>0</v>
      </c>
      <c r="BL150" s="15" t="s">
        <v>586</v>
      </c>
      <c r="BM150" s="179" t="s">
        <v>235</v>
      </c>
    </row>
    <row r="151" s="2" customFormat="1" ht="66.75" customHeight="1">
      <c r="A151" s="34"/>
      <c r="B151" s="167"/>
      <c r="C151" s="168" t="s">
        <v>236</v>
      </c>
      <c r="D151" s="168" t="s">
        <v>140</v>
      </c>
      <c r="E151" s="169" t="s">
        <v>633</v>
      </c>
      <c r="F151" s="170" t="s">
        <v>634</v>
      </c>
      <c r="G151" s="171" t="s">
        <v>591</v>
      </c>
      <c r="H151" s="172">
        <v>44.5</v>
      </c>
      <c r="I151" s="173"/>
      <c r="J151" s="174">
        <f>ROUND(I151*H151,2)</f>
        <v>0</v>
      </c>
      <c r="K151" s="170" t="s">
        <v>144</v>
      </c>
      <c r="L151" s="35"/>
      <c r="M151" s="191" t="s">
        <v>1</v>
      </c>
      <c r="N151" s="192" t="s">
        <v>38</v>
      </c>
      <c r="O151" s="193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9" t="s">
        <v>586</v>
      </c>
      <c r="AT151" s="179" t="s">
        <v>140</v>
      </c>
      <c r="AU151" s="179" t="s">
        <v>81</v>
      </c>
      <c r="AY151" s="15" t="s">
        <v>137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5" t="s">
        <v>81</v>
      </c>
      <c r="BK151" s="180">
        <f>ROUND(I151*H151,2)</f>
        <v>0</v>
      </c>
      <c r="BL151" s="15" t="s">
        <v>586</v>
      </c>
      <c r="BM151" s="179" t="s">
        <v>239</v>
      </c>
    </row>
    <row r="152" s="2" customFormat="1" ht="6.96" customHeight="1">
      <c r="A152" s="34"/>
      <c r="B152" s="56"/>
      <c r="C152" s="57"/>
      <c r="D152" s="57"/>
      <c r="E152" s="57"/>
      <c r="F152" s="57"/>
      <c r="G152" s="57"/>
      <c r="H152" s="57"/>
      <c r="I152" s="57"/>
      <c r="J152" s="57"/>
      <c r="K152" s="57"/>
      <c r="L152" s="35"/>
      <c r="M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</row>
  </sheetData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108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stavby'!K6</f>
        <v>Prostá rekonstrukce trakčního vedení trati Tábor – Bechyně – 1. etapa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925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11. 2. 2025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ROUND((SUM(BE120:BE141)),  2)</f>
        <v>0</v>
      </c>
      <c r="G33" s="34"/>
      <c r="H33" s="34"/>
      <c r="I33" s="124">
        <v>0.20999999999999999</v>
      </c>
      <c r="J33" s="123">
        <f>ROUND(((SUM(BE120:BE141))*I33),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ROUND((SUM(BF120:BF141)),  2)</f>
        <v>0</v>
      </c>
      <c r="G34" s="34"/>
      <c r="H34" s="34"/>
      <c r="I34" s="124">
        <v>0.12</v>
      </c>
      <c r="J34" s="123">
        <f>ROUND(((SUM(BF120:BF141))*I34),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ROUND((SUM(BG120:BG141)),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ROUND((SUM(BH120:BH141)),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ROUND((SUM(BI120:BI141)),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111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Prostá rekonstrukce trakčního vedení trati Tábor – Bechyně – 1. etapa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109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SO 03-87-01 - Dopravna Malšice, rekonstrukce UKK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11. 2. 2025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112</v>
      </c>
      <c r="D94" s="125"/>
      <c r="E94" s="125"/>
      <c r="F94" s="125"/>
      <c r="G94" s="125"/>
      <c r="H94" s="125"/>
      <c r="I94" s="125"/>
      <c r="J94" s="134" t="s">
        <v>113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114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115</v>
      </c>
    </row>
    <row r="97" s="9" customFormat="1" ht="24.96" customHeight="1">
      <c r="A97" s="9"/>
      <c r="B97" s="136"/>
      <c r="C97" s="9"/>
      <c r="D97" s="137" t="s">
        <v>116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119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120</v>
      </c>
      <c r="E99" s="142"/>
      <c r="F99" s="142"/>
      <c r="G99" s="142"/>
      <c r="H99" s="142"/>
      <c r="I99" s="142"/>
      <c r="J99" s="143">
        <f>J133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637</v>
      </c>
      <c r="E100" s="142"/>
      <c r="F100" s="142"/>
      <c r="G100" s="142"/>
      <c r="H100" s="142"/>
      <c r="I100" s="142"/>
      <c r="J100" s="143">
        <f>J136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123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6.25" customHeight="1">
      <c r="A110" s="34"/>
      <c r="B110" s="35"/>
      <c r="C110" s="34"/>
      <c r="D110" s="34"/>
      <c r="E110" s="117" t="str">
        <f>E7</f>
        <v>Prostá rekonstrukce trakčního vedení trati Tábor – Bechyně – 1. etapa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109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SO 03-87-01 - Dopravna Malšice, rekonstrukce UKK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11. 2. 2025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124</v>
      </c>
      <c r="D119" s="147" t="s">
        <v>58</v>
      </c>
      <c r="E119" s="147" t="s">
        <v>54</v>
      </c>
      <c r="F119" s="147" t="s">
        <v>55</v>
      </c>
      <c r="G119" s="147" t="s">
        <v>125</v>
      </c>
      <c r="H119" s="147" t="s">
        <v>126</v>
      </c>
      <c r="I119" s="147" t="s">
        <v>127</v>
      </c>
      <c r="J119" s="147" t="s">
        <v>113</v>
      </c>
      <c r="K119" s="148" t="s">
        <v>128</v>
      </c>
      <c r="L119" s="149"/>
      <c r="M119" s="82" t="s">
        <v>1</v>
      </c>
      <c r="N119" s="83" t="s">
        <v>37</v>
      </c>
      <c r="O119" s="83" t="s">
        <v>129</v>
      </c>
      <c r="P119" s="83" t="s">
        <v>130</v>
      </c>
      <c r="Q119" s="83" t="s">
        <v>131</v>
      </c>
      <c r="R119" s="83" t="s">
        <v>132</v>
      </c>
      <c r="S119" s="83" t="s">
        <v>133</v>
      </c>
      <c r="T119" s="84" t="s">
        <v>134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135</v>
      </c>
      <c r="D120" s="34"/>
      <c r="E120" s="34"/>
      <c r="F120" s="34"/>
      <c r="G120" s="34"/>
      <c r="H120" s="34"/>
      <c r="I120" s="34"/>
      <c r="J120" s="150">
        <f>BK120</f>
        <v>0</v>
      </c>
      <c r="K120" s="34"/>
      <c r="L120" s="35"/>
      <c r="M120" s="85"/>
      <c r="N120" s="69"/>
      <c r="O120" s="86"/>
      <c r="P120" s="151">
        <f>P121</f>
        <v>0</v>
      </c>
      <c r="Q120" s="86"/>
      <c r="R120" s="151">
        <f>R121</f>
        <v>0</v>
      </c>
      <c r="S120" s="86"/>
      <c r="T120" s="152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115</v>
      </c>
      <c r="BK120" s="153">
        <f>BK121</f>
        <v>0</v>
      </c>
    </row>
    <row r="121" s="12" customFormat="1" ht="25.92" customHeight="1">
      <c r="A121" s="12"/>
      <c r="B121" s="154"/>
      <c r="C121" s="12"/>
      <c r="D121" s="155" t="s">
        <v>72</v>
      </c>
      <c r="E121" s="156" t="s">
        <v>136</v>
      </c>
      <c r="F121" s="156" t="s">
        <v>136</v>
      </c>
      <c r="G121" s="12"/>
      <c r="H121" s="12"/>
      <c r="I121" s="157"/>
      <c r="J121" s="158">
        <f>BK121</f>
        <v>0</v>
      </c>
      <c r="K121" s="12"/>
      <c r="L121" s="154"/>
      <c r="M121" s="159"/>
      <c r="N121" s="160"/>
      <c r="O121" s="160"/>
      <c r="P121" s="161">
        <f>P122+P133+P136</f>
        <v>0</v>
      </c>
      <c r="Q121" s="160"/>
      <c r="R121" s="161">
        <f>R122+R133+R136</f>
        <v>0</v>
      </c>
      <c r="S121" s="160"/>
      <c r="T121" s="162">
        <f>T122+T133+T136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5" t="s">
        <v>81</v>
      </c>
      <c r="AT121" s="163" t="s">
        <v>72</v>
      </c>
      <c r="AU121" s="163" t="s">
        <v>73</v>
      </c>
      <c r="AY121" s="155" t="s">
        <v>137</v>
      </c>
      <c r="BK121" s="164">
        <f>BK122+BK133+BK136</f>
        <v>0</v>
      </c>
    </row>
    <row r="122" s="12" customFormat="1" ht="22.8" customHeight="1">
      <c r="A122" s="12"/>
      <c r="B122" s="154"/>
      <c r="C122" s="12"/>
      <c r="D122" s="155" t="s">
        <v>72</v>
      </c>
      <c r="E122" s="165" t="s">
        <v>231</v>
      </c>
      <c r="F122" s="165" t="s">
        <v>232</v>
      </c>
      <c r="G122" s="12"/>
      <c r="H122" s="12"/>
      <c r="I122" s="157"/>
      <c r="J122" s="166">
        <f>BK122</f>
        <v>0</v>
      </c>
      <c r="K122" s="12"/>
      <c r="L122" s="154"/>
      <c r="M122" s="159"/>
      <c r="N122" s="160"/>
      <c r="O122" s="160"/>
      <c r="P122" s="161">
        <f>SUM(P123:P132)</f>
        <v>0</v>
      </c>
      <c r="Q122" s="160"/>
      <c r="R122" s="161">
        <f>SUM(R123:R132)</f>
        <v>0</v>
      </c>
      <c r="S122" s="160"/>
      <c r="T122" s="162">
        <f>SUM(T123:T132)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5" t="s">
        <v>81</v>
      </c>
      <c r="AT122" s="163" t="s">
        <v>72</v>
      </c>
      <c r="AU122" s="163" t="s">
        <v>81</v>
      </c>
      <c r="AY122" s="155" t="s">
        <v>137</v>
      </c>
      <c r="BK122" s="164">
        <f>SUM(BK123:BK132)</f>
        <v>0</v>
      </c>
    </row>
    <row r="123" s="2" customFormat="1" ht="62.7" customHeight="1">
      <c r="A123" s="34"/>
      <c r="B123" s="167"/>
      <c r="C123" s="168" t="s">
        <v>81</v>
      </c>
      <c r="D123" s="168" t="s">
        <v>140</v>
      </c>
      <c r="E123" s="169" t="s">
        <v>692</v>
      </c>
      <c r="F123" s="170" t="s">
        <v>693</v>
      </c>
      <c r="G123" s="171" t="s">
        <v>143</v>
      </c>
      <c r="H123" s="172">
        <v>2</v>
      </c>
      <c r="I123" s="173"/>
      <c r="J123" s="174">
        <f>ROUND(I123*H123,2)</f>
        <v>0</v>
      </c>
      <c r="K123" s="170" t="s">
        <v>144</v>
      </c>
      <c r="L123" s="35"/>
      <c r="M123" s="175" t="s">
        <v>1</v>
      </c>
      <c r="N123" s="176" t="s">
        <v>38</v>
      </c>
      <c r="O123" s="73"/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145</v>
      </c>
      <c r="AT123" s="179" t="s">
        <v>140</v>
      </c>
      <c r="AU123" s="179" t="s">
        <v>83</v>
      </c>
      <c r="AY123" s="15" t="s">
        <v>137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81</v>
      </c>
      <c r="BK123" s="180">
        <f>ROUND(I123*H123,2)</f>
        <v>0</v>
      </c>
      <c r="BL123" s="15" t="s">
        <v>145</v>
      </c>
      <c r="BM123" s="179" t="s">
        <v>83</v>
      </c>
    </row>
    <row r="124" s="2" customFormat="1" ht="16.5" customHeight="1">
      <c r="A124" s="34"/>
      <c r="B124" s="167"/>
      <c r="C124" s="181" t="s">
        <v>83</v>
      </c>
      <c r="D124" s="181" t="s">
        <v>146</v>
      </c>
      <c r="E124" s="182" t="s">
        <v>694</v>
      </c>
      <c r="F124" s="183" t="s">
        <v>695</v>
      </c>
      <c r="G124" s="184" t="s">
        <v>143</v>
      </c>
      <c r="H124" s="185">
        <v>2</v>
      </c>
      <c r="I124" s="186"/>
      <c r="J124" s="187">
        <f>ROUND(I124*H124,2)</f>
        <v>0</v>
      </c>
      <c r="K124" s="183" t="s">
        <v>144</v>
      </c>
      <c r="L124" s="188"/>
      <c r="M124" s="189" t="s">
        <v>1</v>
      </c>
      <c r="N124" s="190" t="s">
        <v>38</v>
      </c>
      <c r="O124" s="73"/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149</v>
      </c>
      <c r="AT124" s="179" t="s">
        <v>146</v>
      </c>
      <c r="AU124" s="179" t="s">
        <v>83</v>
      </c>
      <c r="AY124" s="15" t="s">
        <v>137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81</v>
      </c>
      <c r="BK124" s="180">
        <f>ROUND(I124*H124,2)</f>
        <v>0</v>
      </c>
      <c r="BL124" s="15" t="s">
        <v>145</v>
      </c>
      <c r="BM124" s="179" t="s">
        <v>145</v>
      </c>
    </row>
    <row r="125" s="2" customFormat="1" ht="24.15" customHeight="1">
      <c r="A125" s="34"/>
      <c r="B125" s="167"/>
      <c r="C125" s="168" t="s">
        <v>150</v>
      </c>
      <c r="D125" s="168" t="s">
        <v>140</v>
      </c>
      <c r="E125" s="169" t="s">
        <v>696</v>
      </c>
      <c r="F125" s="170" t="s">
        <v>697</v>
      </c>
      <c r="G125" s="171" t="s">
        <v>143</v>
      </c>
      <c r="H125" s="172">
        <v>10</v>
      </c>
      <c r="I125" s="173"/>
      <c r="J125" s="174">
        <f>ROUND(I125*H125,2)</f>
        <v>0</v>
      </c>
      <c r="K125" s="170" t="s">
        <v>144</v>
      </c>
      <c r="L125" s="35"/>
      <c r="M125" s="175" t="s">
        <v>1</v>
      </c>
      <c r="N125" s="176" t="s">
        <v>38</v>
      </c>
      <c r="O125" s="73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145</v>
      </c>
      <c r="AT125" s="179" t="s">
        <v>140</v>
      </c>
      <c r="AU125" s="179" t="s">
        <v>83</v>
      </c>
      <c r="AY125" s="15" t="s">
        <v>137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81</v>
      </c>
      <c r="BK125" s="180">
        <f>ROUND(I125*H125,2)</f>
        <v>0</v>
      </c>
      <c r="BL125" s="15" t="s">
        <v>145</v>
      </c>
      <c r="BM125" s="179" t="s">
        <v>154</v>
      </c>
    </row>
    <row r="126" s="2" customFormat="1" ht="24.15" customHeight="1">
      <c r="A126" s="34"/>
      <c r="B126" s="167"/>
      <c r="C126" s="181" t="s">
        <v>145</v>
      </c>
      <c r="D126" s="181" t="s">
        <v>146</v>
      </c>
      <c r="E126" s="182" t="s">
        <v>698</v>
      </c>
      <c r="F126" s="183" t="s">
        <v>699</v>
      </c>
      <c r="G126" s="184" t="s">
        <v>143</v>
      </c>
      <c r="H126" s="185">
        <v>10</v>
      </c>
      <c r="I126" s="186"/>
      <c r="J126" s="187">
        <f>ROUND(I126*H126,2)</f>
        <v>0</v>
      </c>
      <c r="K126" s="183" t="s">
        <v>144</v>
      </c>
      <c r="L126" s="188"/>
      <c r="M126" s="189" t="s">
        <v>1</v>
      </c>
      <c r="N126" s="190" t="s">
        <v>38</v>
      </c>
      <c r="O126" s="7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149</v>
      </c>
      <c r="AT126" s="179" t="s">
        <v>146</v>
      </c>
      <c r="AU126" s="179" t="s">
        <v>83</v>
      </c>
      <c r="AY126" s="15" t="s">
        <v>137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81</v>
      </c>
      <c r="BK126" s="180">
        <f>ROUND(I126*H126,2)</f>
        <v>0</v>
      </c>
      <c r="BL126" s="15" t="s">
        <v>145</v>
      </c>
      <c r="BM126" s="179" t="s">
        <v>149</v>
      </c>
    </row>
    <row r="127" s="2" customFormat="1" ht="24.15" customHeight="1">
      <c r="A127" s="34"/>
      <c r="B127" s="167"/>
      <c r="C127" s="168" t="s">
        <v>157</v>
      </c>
      <c r="D127" s="168" t="s">
        <v>140</v>
      </c>
      <c r="E127" s="169" t="s">
        <v>700</v>
      </c>
      <c r="F127" s="170" t="s">
        <v>701</v>
      </c>
      <c r="G127" s="171" t="s">
        <v>143</v>
      </c>
      <c r="H127" s="172">
        <v>3</v>
      </c>
      <c r="I127" s="173"/>
      <c r="J127" s="174">
        <f>ROUND(I127*H127,2)</f>
        <v>0</v>
      </c>
      <c r="K127" s="170" t="s">
        <v>144</v>
      </c>
      <c r="L127" s="35"/>
      <c r="M127" s="175" t="s">
        <v>1</v>
      </c>
      <c r="N127" s="176" t="s">
        <v>38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145</v>
      </c>
      <c r="AT127" s="179" t="s">
        <v>140</v>
      </c>
      <c r="AU127" s="179" t="s">
        <v>83</v>
      </c>
      <c r="AY127" s="15" t="s">
        <v>137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81</v>
      </c>
      <c r="BK127" s="180">
        <f>ROUND(I127*H127,2)</f>
        <v>0</v>
      </c>
      <c r="BL127" s="15" t="s">
        <v>145</v>
      </c>
      <c r="BM127" s="179" t="s">
        <v>160</v>
      </c>
    </row>
    <row r="128" s="2" customFormat="1" ht="24.15" customHeight="1">
      <c r="A128" s="34"/>
      <c r="B128" s="167"/>
      <c r="C128" s="181" t="s">
        <v>154</v>
      </c>
      <c r="D128" s="181" t="s">
        <v>146</v>
      </c>
      <c r="E128" s="182" t="s">
        <v>702</v>
      </c>
      <c r="F128" s="183" t="s">
        <v>703</v>
      </c>
      <c r="G128" s="184" t="s">
        <v>143</v>
      </c>
      <c r="H128" s="185">
        <v>3</v>
      </c>
      <c r="I128" s="186"/>
      <c r="J128" s="187">
        <f>ROUND(I128*H128,2)</f>
        <v>0</v>
      </c>
      <c r="K128" s="183" t="s">
        <v>144</v>
      </c>
      <c r="L128" s="188"/>
      <c r="M128" s="189" t="s">
        <v>1</v>
      </c>
      <c r="N128" s="190" t="s">
        <v>38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149</v>
      </c>
      <c r="AT128" s="179" t="s">
        <v>146</v>
      </c>
      <c r="AU128" s="179" t="s">
        <v>83</v>
      </c>
      <c r="AY128" s="15" t="s">
        <v>137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81</v>
      </c>
      <c r="BK128" s="180">
        <f>ROUND(I128*H128,2)</f>
        <v>0</v>
      </c>
      <c r="BL128" s="15" t="s">
        <v>145</v>
      </c>
      <c r="BM128" s="179" t="s">
        <v>8</v>
      </c>
    </row>
    <row r="129" s="2" customFormat="1" ht="21.75" customHeight="1">
      <c r="A129" s="34"/>
      <c r="B129" s="167"/>
      <c r="C129" s="168" t="s">
        <v>163</v>
      </c>
      <c r="D129" s="168" t="s">
        <v>140</v>
      </c>
      <c r="E129" s="169" t="s">
        <v>708</v>
      </c>
      <c r="F129" s="170" t="s">
        <v>709</v>
      </c>
      <c r="G129" s="171" t="s">
        <v>143</v>
      </c>
      <c r="H129" s="172">
        <v>4</v>
      </c>
      <c r="I129" s="173"/>
      <c r="J129" s="174">
        <f>ROUND(I129*H129,2)</f>
        <v>0</v>
      </c>
      <c r="K129" s="170" t="s">
        <v>144</v>
      </c>
      <c r="L129" s="35"/>
      <c r="M129" s="175" t="s">
        <v>1</v>
      </c>
      <c r="N129" s="176" t="s">
        <v>38</v>
      </c>
      <c r="O129" s="73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145</v>
      </c>
      <c r="AT129" s="179" t="s">
        <v>140</v>
      </c>
      <c r="AU129" s="179" t="s">
        <v>83</v>
      </c>
      <c r="AY129" s="15" t="s">
        <v>137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81</v>
      </c>
      <c r="BK129" s="180">
        <f>ROUND(I129*H129,2)</f>
        <v>0</v>
      </c>
      <c r="BL129" s="15" t="s">
        <v>145</v>
      </c>
      <c r="BM129" s="179" t="s">
        <v>166</v>
      </c>
    </row>
    <row r="130" s="2" customFormat="1" ht="24.15" customHeight="1">
      <c r="A130" s="34"/>
      <c r="B130" s="167"/>
      <c r="C130" s="181" t="s">
        <v>149</v>
      </c>
      <c r="D130" s="181" t="s">
        <v>146</v>
      </c>
      <c r="E130" s="182" t="s">
        <v>710</v>
      </c>
      <c r="F130" s="183" t="s">
        <v>711</v>
      </c>
      <c r="G130" s="184" t="s">
        <v>143</v>
      </c>
      <c r="H130" s="185">
        <v>4</v>
      </c>
      <c r="I130" s="186"/>
      <c r="J130" s="187">
        <f>ROUND(I130*H130,2)</f>
        <v>0</v>
      </c>
      <c r="K130" s="183" t="s">
        <v>144</v>
      </c>
      <c r="L130" s="188"/>
      <c r="M130" s="189" t="s">
        <v>1</v>
      </c>
      <c r="N130" s="190" t="s">
        <v>38</v>
      </c>
      <c r="O130" s="73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149</v>
      </c>
      <c r="AT130" s="179" t="s">
        <v>146</v>
      </c>
      <c r="AU130" s="179" t="s">
        <v>83</v>
      </c>
      <c r="AY130" s="15" t="s">
        <v>137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81</v>
      </c>
      <c r="BK130" s="180">
        <f>ROUND(I130*H130,2)</f>
        <v>0</v>
      </c>
      <c r="BL130" s="15" t="s">
        <v>145</v>
      </c>
      <c r="BM130" s="179" t="s">
        <v>169</v>
      </c>
    </row>
    <row r="131" s="2" customFormat="1" ht="37.8" customHeight="1">
      <c r="A131" s="34"/>
      <c r="B131" s="167"/>
      <c r="C131" s="168" t="s">
        <v>170</v>
      </c>
      <c r="D131" s="168" t="s">
        <v>140</v>
      </c>
      <c r="E131" s="169" t="s">
        <v>712</v>
      </c>
      <c r="F131" s="170" t="s">
        <v>713</v>
      </c>
      <c r="G131" s="171" t="s">
        <v>143</v>
      </c>
      <c r="H131" s="172">
        <v>5</v>
      </c>
      <c r="I131" s="173"/>
      <c r="J131" s="174">
        <f>ROUND(I131*H131,2)</f>
        <v>0</v>
      </c>
      <c r="K131" s="170" t="s">
        <v>144</v>
      </c>
      <c r="L131" s="35"/>
      <c r="M131" s="175" t="s">
        <v>1</v>
      </c>
      <c r="N131" s="176" t="s">
        <v>38</v>
      </c>
      <c r="O131" s="73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145</v>
      </c>
      <c r="AT131" s="179" t="s">
        <v>140</v>
      </c>
      <c r="AU131" s="179" t="s">
        <v>83</v>
      </c>
      <c r="AY131" s="15" t="s">
        <v>137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81</v>
      </c>
      <c r="BK131" s="180">
        <f>ROUND(I131*H131,2)</f>
        <v>0</v>
      </c>
      <c r="BL131" s="15" t="s">
        <v>145</v>
      </c>
      <c r="BM131" s="179" t="s">
        <v>173</v>
      </c>
    </row>
    <row r="132" s="2" customFormat="1" ht="24.15" customHeight="1">
      <c r="A132" s="34"/>
      <c r="B132" s="167"/>
      <c r="C132" s="168" t="s">
        <v>160</v>
      </c>
      <c r="D132" s="168" t="s">
        <v>140</v>
      </c>
      <c r="E132" s="169" t="s">
        <v>714</v>
      </c>
      <c r="F132" s="170" t="s">
        <v>715</v>
      </c>
      <c r="G132" s="171" t="s">
        <v>143</v>
      </c>
      <c r="H132" s="172">
        <v>5</v>
      </c>
      <c r="I132" s="173"/>
      <c r="J132" s="174">
        <f>ROUND(I132*H132,2)</f>
        <v>0</v>
      </c>
      <c r="K132" s="170" t="s">
        <v>144</v>
      </c>
      <c r="L132" s="35"/>
      <c r="M132" s="175" t="s">
        <v>1</v>
      </c>
      <c r="N132" s="176" t="s">
        <v>38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145</v>
      </c>
      <c r="AT132" s="179" t="s">
        <v>140</v>
      </c>
      <c r="AU132" s="179" t="s">
        <v>83</v>
      </c>
      <c r="AY132" s="15" t="s">
        <v>137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81</v>
      </c>
      <c r="BK132" s="180">
        <f>ROUND(I132*H132,2)</f>
        <v>0</v>
      </c>
      <c r="BL132" s="15" t="s">
        <v>145</v>
      </c>
      <c r="BM132" s="179" t="s">
        <v>177</v>
      </c>
    </row>
    <row r="133" s="12" customFormat="1" ht="22.8" customHeight="1">
      <c r="A133" s="12"/>
      <c r="B133" s="154"/>
      <c r="C133" s="12"/>
      <c r="D133" s="155" t="s">
        <v>72</v>
      </c>
      <c r="E133" s="165" t="s">
        <v>476</v>
      </c>
      <c r="F133" s="165" t="s">
        <v>477</v>
      </c>
      <c r="G133" s="12"/>
      <c r="H133" s="12"/>
      <c r="I133" s="157"/>
      <c r="J133" s="166">
        <f>BK133</f>
        <v>0</v>
      </c>
      <c r="K133" s="12"/>
      <c r="L133" s="154"/>
      <c r="M133" s="159"/>
      <c r="N133" s="160"/>
      <c r="O133" s="160"/>
      <c r="P133" s="161">
        <f>SUM(P134:P135)</f>
        <v>0</v>
      </c>
      <c r="Q133" s="160"/>
      <c r="R133" s="161">
        <f>SUM(R134:R135)</f>
        <v>0</v>
      </c>
      <c r="S133" s="160"/>
      <c r="T133" s="162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5" t="s">
        <v>81</v>
      </c>
      <c r="AT133" s="163" t="s">
        <v>72</v>
      </c>
      <c r="AU133" s="163" t="s">
        <v>81</v>
      </c>
      <c r="AY133" s="155" t="s">
        <v>137</v>
      </c>
      <c r="BK133" s="164">
        <f>SUM(BK134:BK135)</f>
        <v>0</v>
      </c>
    </row>
    <row r="134" s="2" customFormat="1" ht="44.25" customHeight="1">
      <c r="A134" s="34"/>
      <c r="B134" s="167"/>
      <c r="C134" s="168" t="s">
        <v>180</v>
      </c>
      <c r="D134" s="168" t="s">
        <v>140</v>
      </c>
      <c r="E134" s="169" t="s">
        <v>716</v>
      </c>
      <c r="F134" s="170" t="s">
        <v>717</v>
      </c>
      <c r="G134" s="171" t="s">
        <v>143</v>
      </c>
      <c r="H134" s="172">
        <v>16</v>
      </c>
      <c r="I134" s="173"/>
      <c r="J134" s="174">
        <f>ROUND(I134*H134,2)</f>
        <v>0</v>
      </c>
      <c r="K134" s="170" t="s">
        <v>144</v>
      </c>
      <c r="L134" s="35"/>
      <c r="M134" s="175" t="s">
        <v>1</v>
      </c>
      <c r="N134" s="176" t="s">
        <v>38</v>
      </c>
      <c r="O134" s="73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145</v>
      </c>
      <c r="AT134" s="179" t="s">
        <v>140</v>
      </c>
      <c r="AU134" s="179" t="s">
        <v>83</v>
      </c>
      <c r="AY134" s="15" t="s">
        <v>137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81</v>
      </c>
      <c r="BK134" s="180">
        <f>ROUND(I134*H134,2)</f>
        <v>0</v>
      </c>
      <c r="BL134" s="15" t="s">
        <v>145</v>
      </c>
      <c r="BM134" s="179" t="s">
        <v>183</v>
      </c>
    </row>
    <row r="135" s="2" customFormat="1" ht="55.5" customHeight="1">
      <c r="A135" s="34"/>
      <c r="B135" s="167"/>
      <c r="C135" s="168" t="s">
        <v>8</v>
      </c>
      <c r="D135" s="168" t="s">
        <v>140</v>
      </c>
      <c r="E135" s="169" t="s">
        <v>926</v>
      </c>
      <c r="F135" s="170" t="s">
        <v>927</v>
      </c>
      <c r="G135" s="171" t="s">
        <v>143</v>
      </c>
      <c r="H135" s="172">
        <v>4</v>
      </c>
      <c r="I135" s="173"/>
      <c r="J135" s="174">
        <f>ROUND(I135*H135,2)</f>
        <v>0</v>
      </c>
      <c r="K135" s="170" t="s">
        <v>144</v>
      </c>
      <c r="L135" s="35"/>
      <c r="M135" s="175" t="s">
        <v>1</v>
      </c>
      <c r="N135" s="176" t="s">
        <v>38</v>
      </c>
      <c r="O135" s="73"/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145</v>
      </c>
      <c r="AT135" s="179" t="s">
        <v>140</v>
      </c>
      <c r="AU135" s="179" t="s">
        <v>83</v>
      </c>
      <c r="AY135" s="15" t="s">
        <v>137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81</v>
      </c>
      <c r="BK135" s="180">
        <f>ROUND(I135*H135,2)</f>
        <v>0</v>
      </c>
      <c r="BL135" s="15" t="s">
        <v>145</v>
      </c>
      <c r="BM135" s="179" t="s">
        <v>186</v>
      </c>
    </row>
    <row r="136" s="12" customFormat="1" ht="22.8" customHeight="1">
      <c r="A136" s="12"/>
      <c r="B136" s="154"/>
      <c r="C136" s="12"/>
      <c r="D136" s="155" t="s">
        <v>72</v>
      </c>
      <c r="E136" s="165" t="s">
        <v>559</v>
      </c>
      <c r="F136" s="165" t="s">
        <v>690</v>
      </c>
      <c r="G136" s="12"/>
      <c r="H136" s="12"/>
      <c r="I136" s="157"/>
      <c r="J136" s="166">
        <f>BK136</f>
        <v>0</v>
      </c>
      <c r="K136" s="12"/>
      <c r="L136" s="154"/>
      <c r="M136" s="159"/>
      <c r="N136" s="160"/>
      <c r="O136" s="160"/>
      <c r="P136" s="161">
        <f>SUM(P137:P141)</f>
        <v>0</v>
      </c>
      <c r="Q136" s="160"/>
      <c r="R136" s="161">
        <f>SUM(R137:R141)</f>
        <v>0</v>
      </c>
      <c r="S136" s="160"/>
      <c r="T136" s="162">
        <f>SUM(T137:T141)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5" t="s">
        <v>81</v>
      </c>
      <c r="AT136" s="163" t="s">
        <v>72</v>
      </c>
      <c r="AU136" s="163" t="s">
        <v>81</v>
      </c>
      <c r="AY136" s="155" t="s">
        <v>137</v>
      </c>
      <c r="BK136" s="164">
        <f>SUM(BK137:BK141)</f>
        <v>0</v>
      </c>
    </row>
    <row r="137" s="2" customFormat="1" ht="66.75" customHeight="1">
      <c r="A137" s="34"/>
      <c r="B137" s="167"/>
      <c r="C137" s="168" t="s">
        <v>187</v>
      </c>
      <c r="D137" s="168" t="s">
        <v>140</v>
      </c>
      <c r="E137" s="169" t="s">
        <v>923</v>
      </c>
      <c r="F137" s="170" t="s">
        <v>924</v>
      </c>
      <c r="G137" s="171" t="s">
        <v>143</v>
      </c>
      <c r="H137" s="172">
        <v>1</v>
      </c>
      <c r="I137" s="173"/>
      <c r="J137" s="174">
        <f>ROUND(I137*H137,2)</f>
        <v>0</v>
      </c>
      <c r="K137" s="170" t="s">
        <v>144</v>
      </c>
      <c r="L137" s="35"/>
      <c r="M137" s="175" t="s">
        <v>1</v>
      </c>
      <c r="N137" s="176" t="s">
        <v>38</v>
      </c>
      <c r="O137" s="73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145</v>
      </c>
      <c r="AT137" s="179" t="s">
        <v>140</v>
      </c>
      <c r="AU137" s="179" t="s">
        <v>83</v>
      </c>
      <c r="AY137" s="15" t="s">
        <v>137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81</v>
      </c>
      <c r="BK137" s="180">
        <f>ROUND(I137*H137,2)</f>
        <v>0</v>
      </c>
      <c r="BL137" s="15" t="s">
        <v>145</v>
      </c>
      <c r="BM137" s="179" t="s">
        <v>190</v>
      </c>
    </row>
    <row r="138" s="2" customFormat="1" ht="76.35" customHeight="1">
      <c r="A138" s="34"/>
      <c r="B138" s="167"/>
      <c r="C138" s="168" t="s">
        <v>166</v>
      </c>
      <c r="D138" s="168" t="s">
        <v>140</v>
      </c>
      <c r="E138" s="169" t="s">
        <v>928</v>
      </c>
      <c r="F138" s="170" t="s">
        <v>929</v>
      </c>
      <c r="G138" s="171" t="s">
        <v>143</v>
      </c>
      <c r="H138" s="172">
        <v>1</v>
      </c>
      <c r="I138" s="173"/>
      <c r="J138" s="174">
        <f>ROUND(I138*H138,2)</f>
        <v>0</v>
      </c>
      <c r="K138" s="170" t="s">
        <v>144</v>
      </c>
      <c r="L138" s="35"/>
      <c r="M138" s="175" t="s">
        <v>1</v>
      </c>
      <c r="N138" s="176" t="s">
        <v>38</v>
      </c>
      <c r="O138" s="73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145</v>
      </c>
      <c r="AT138" s="179" t="s">
        <v>140</v>
      </c>
      <c r="AU138" s="179" t="s">
        <v>83</v>
      </c>
      <c r="AY138" s="15" t="s">
        <v>137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81</v>
      </c>
      <c r="BK138" s="180">
        <f>ROUND(I138*H138,2)</f>
        <v>0</v>
      </c>
      <c r="BL138" s="15" t="s">
        <v>145</v>
      </c>
      <c r="BM138" s="179" t="s">
        <v>193</v>
      </c>
    </row>
    <row r="139" s="2" customFormat="1" ht="62.7" customHeight="1">
      <c r="A139" s="34"/>
      <c r="B139" s="167"/>
      <c r="C139" s="168" t="s">
        <v>194</v>
      </c>
      <c r="D139" s="168" t="s">
        <v>140</v>
      </c>
      <c r="E139" s="169" t="s">
        <v>720</v>
      </c>
      <c r="F139" s="170" t="s">
        <v>721</v>
      </c>
      <c r="G139" s="171" t="s">
        <v>143</v>
      </c>
      <c r="H139" s="172">
        <v>15</v>
      </c>
      <c r="I139" s="173"/>
      <c r="J139" s="174">
        <f>ROUND(I139*H139,2)</f>
        <v>0</v>
      </c>
      <c r="K139" s="170" t="s">
        <v>144</v>
      </c>
      <c r="L139" s="35"/>
      <c r="M139" s="175" t="s">
        <v>1</v>
      </c>
      <c r="N139" s="176" t="s">
        <v>38</v>
      </c>
      <c r="O139" s="73"/>
      <c r="P139" s="177">
        <f>O139*H139</f>
        <v>0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145</v>
      </c>
      <c r="AT139" s="179" t="s">
        <v>140</v>
      </c>
      <c r="AU139" s="179" t="s">
        <v>83</v>
      </c>
      <c r="AY139" s="15" t="s">
        <v>137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81</v>
      </c>
      <c r="BK139" s="180">
        <f>ROUND(I139*H139,2)</f>
        <v>0</v>
      </c>
      <c r="BL139" s="15" t="s">
        <v>145</v>
      </c>
      <c r="BM139" s="179" t="s">
        <v>197</v>
      </c>
    </row>
    <row r="140" s="2" customFormat="1" ht="66.75" customHeight="1">
      <c r="A140" s="34"/>
      <c r="B140" s="167"/>
      <c r="C140" s="168" t="s">
        <v>169</v>
      </c>
      <c r="D140" s="168" t="s">
        <v>140</v>
      </c>
      <c r="E140" s="169" t="s">
        <v>575</v>
      </c>
      <c r="F140" s="170" t="s">
        <v>576</v>
      </c>
      <c r="G140" s="171" t="s">
        <v>176</v>
      </c>
      <c r="H140" s="172">
        <v>8</v>
      </c>
      <c r="I140" s="173"/>
      <c r="J140" s="174">
        <f>ROUND(I140*H140,2)</f>
        <v>0</v>
      </c>
      <c r="K140" s="170" t="s">
        <v>144</v>
      </c>
      <c r="L140" s="35"/>
      <c r="M140" s="175" t="s">
        <v>1</v>
      </c>
      <c r="N140" s="176" t="s">
        <v>38</v>
      </c>
      <c r="O140" s="73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145</v>
      </c>
      <c r="AT140" s="179" t="s">
        <v>140</v>
      </c>
      <c r="AU140" s="179" t="s">
        <v>83</v>
      </c>
      <c r="AY140" s="15" t="s">
        <v>137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81</v>
      </c>
      <c r="BK140" s="180">
        <f>ROUND(I140*H140,2)</f>
        <v>0</v>
      </c>
      <c r="BL140" s="15" t="s">
        <v>145</v>
      </c>
      <c r="BM140" s="179" t="s">
        <v>200</v>
      </c>
    </row>
    <row r="141" s="2" customFormat="1" ht="49.05" customHeight="1">
      <c r="A141" s="34"/>
      <c r="B141" s="167"/>
      <c r="C141" s="168" t="s">
        <v>201</v>
      </c>
      <c r="D141" s="168" t="s">
        <v>140</v>
      </c>
      <c r="E141" s="169" t="s">
        <v>579</v>
      </c>
      <c r="F141" s="170" t="s">
        <v>580</v>
      </c>
      <c r="G141" s="171" t="s">
        <v>143</v>
      </c>
      <c r="H141" s="172">
        <v>1</v>
      </c>
      <c r="I141" s="173"/>
      <c r="J141" s="174">
        <f>ROUND(I141*H141,2)</f>
        <v>0</v>
      </c>
      <c r="K141" s="170" t="s">
        <v>144</v>
      </c>
      <c r="L141" s="35"/>
      <c r="M141" s="191" t="s">
        <v>1</v>
      </c>
      <c r="N141" s="192" t="s">
        <v>38</v>
      </c>
      <c r="O141" s="193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145</v>
      </c>
      <c r="AT141" s="179" t="s">
        <v>140</v>
      </c>
      <c r="AU141" s="179" t="s">
        <v>83</v>
      </c>
      <c r="AY141" s="15" t="s">
        <v>137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81</v>
      </c>
      <c r="BK141" s="180">
        <f>ROUND(I141*H141,2)</f>
        <v>0</v>
      </c>
      <c r="BL141" s="15" t="s">
        <v>145</v>
      </c>
      <c r="BM141" s="179" t="s">
        <v>204</v>
      </c>
    </row>
    <row r="142" s="2" customFormat="1" ht="6.96" customHeight="1">
      <c r="A142" s="34"/>
      <c r="B142" s="56"/>
      <c r="C142" s="57"/>
      <c r="D142" s="57"/>
      <c r="E142" s="57"/>
      <c r="F142" s="57"/>
      <c r="G142" s="57"/>
      <c r="H142" s="57"/>
      <c r="I142" s="57"/>
      <c r="J142" s="57"/>
      <c r="K142" s="57"/>
      <c r="L142" s="35"/>
      <c r="M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</sheetData>
  <autoFilter ref="C119:K14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Auerműller Jiří, Ing.</dc:creator>
  <cp:lastModifiedBy>Auerműller Jiří, Ing.</cp:lastModifiedBy>
  <dcterms:created xsi:type="dcterms:W3CDTF">2025-02-11T08:44:31Z</dcterms:created>
  <dcterms:modified xsi:type="dcterms:W3CDTF">2025-02-11T08:44:37Z</dcterms:modified>
</cp:coreProperties>
</file>