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014-PB\01_ZD\1_P1 - Specifikace VZ, formulář pro CN\"/>
    </mc:Choice>
  </mc:AlternateContent>
  <xr:revisionPtr revIDLastSave="0" documentId="13_ncr:1_{5E596C09-29D2-4E88-9F5F-19A10C3108B1}" xr6:coauthVersionLast="47" xr6:coauthVersionMax="47" xr10:uidLastSave="{00000000-0000-0000-0000-000000000000}"/>
  <bookViews>
    <workbookView xWindow="28680" yWindow="-105" windowWidth="29040" windowHeight="15840" tabRatio="771" activeTab="3" xr2:uid="{5132C6A4-C512-4395-AE40-90CCB813BDAB}"/>
  </bookViews>
  <sheets>
    <sheet name=" obsah" sheetId="2" r:id="rId1"/>
    <sheet name="1a Kategorie činností" sheetId="7" r:id="rId2"/>
    <sheet name="1b Adm.budova Nerudova 1" sheetId="1" r:id="rId3"/>
    <sheet name="1c Provoz vrátnice" sheetId="13" r:id="rId4"/>
    <sheet name="1d Údržba zeleně" sheetId="14" r:id="rId5"/>
    <sheet name="1e Zimní údržba" sheetId="15" r:id="rId6"/>
    <sheet name="1f Práce na zák.pož.objednatele" sheetId="16" r:id="rId7"/>
    <sheet name="1g Rekapitulace ceny" sheetId="12" r:id="rId8"/>
  </sheets>
  <definedNames>
    <definedName name="_xlnm._FilterDatabase" localSheetId="2" hidden="1">#N/A</definedName>
    <definedName name="_xlnm.Print_Area" localSheetId="2">#N/A</definedName>
    <definedName name="_xlnm.Print_Area" localSheetId="3">#N/A</definedName>
    <definedName name="_xlnm.Print_Area" localSheetId="5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3" l="1"/>
  <c r="J5" i="12" s="1"/>
  <c r="J17" i="12" s="1"/>
  <c r="J21" i="12" s="1"/>
  <c r="I14" i="12"/>
  <c r="I11" i="12"/>
  <c r="I8" i="12"/>
  <c r="G14" i="12"/>
  <c r="G11" i="12"/>
  <c r="G8" i="12"/>
  <c r="E5" i="12"/>
  <c r="D5" i="12"/>
  <c r="C5" i="12"/>
  <c r="B5" i="12"/>
  <c r="G17" i="12"/>
  <c r="G21" i="12" s="1"/>
  <c r="H17" i="12"/>
  <c r="H21" i="12"/>
  <c r="H509" i="1"/>
  <c r="H5" i="12"/>
  <c r="G5" i="12"/>
  <c r="D10" i="15"/>
  <c r="D11" i="15"/>
  <c r="D12" i="15"/>
  <c r="D13" i="15"/>
  <c r="D14" i="15"/>
  <c r="D15" i="15"/>
  <c r="D7" i="14"/>
  <c r="D8" i="14"/>
  <c r="D9" i="14"/>
  <c r="D10" i="14"/>
  <c r="D11" i="14"/>
  <c r="D12" i="14"/>
  <c r="D13" i="14"/>
  <c r="D14" i="14"/>
  <c r="D15" i="14"/>
  <c r="D16" i="14"/>
  <c r="D17" i="14"/>
  <c r="D6" i="14"/>
  <c r="H4" i="16"/>
  <c r="H20" i="16"/>
  <c r="J51" i="1"/>
  <c r="J53" i="1"/>
  <c r="J63" i="1"/>
  <c r="J79" i="1"/>
  <c r="J113" i="1"/>
  <c r="J212" i="1"/>
  <c r="J215" i="1"/>
  <c r="J216" i="1"/>
  <c r="J308" i="1"/>
  <c r="J307" i="1"/>
  <c r="J466" i="1"/>
  <c r="J471" i="1"/>
  <c r="J143" i="1"/>
  <c r="J503" i="1"/>
  <c r="J98" i="1"/>
  <c r="J504" i="1"/>
  <c r="J495" i="1"/>
  <c r="C496" i="1"/>
  <c r="C512" i="1"/>
  <c r="C505" i="1"/>
  <c r="C513" i="1"/>
  <c r="J111" i="1"/>
  <c r="J176" i="1"/>
  <c r="J175" i="1"/>
  <c r="J174" i="1"/>
  <c r="J27" i="1"/>
  <c r="J30" i="1"/>
  <c r="J159" i="1"/>
  <c r="J108" i="1"/>
  <c r="J100" i="1"/>
  <c r="J99" i="1"/>
  <c r="H12" i="16"/>
  <c r="J500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333" i="1"/>
  <c r="J334" i="1"/>
  <c r="J335" i="1"/>
  <c r="J336" i="1"/>
  <c r="J338" i="1"/>
  <c r="J339" i="1"/>
  <c r="J340" i="1"/>
  <c r="J341" i="1"/>
  <c r="J342" i="1"/>
  <c r="J343" i="1"/>
  <c r="J344" i="1"/>
  <c r="J345" i="1"/>
  <c r="J346" i="1"/>
  <c r="J348" i="1"/>
  <c r="J349" i="1"/>
  <c r="J350" i="1"/>
  <c r="J351" i="1"/>
  <c r="J352" i="1"/>
  <c r="J353" i="1"/>
  <c r="J354" i="1"/>
  <c r="J355" i="1"/>
  <c r="J356" i="1"/>
  <c r="J357" i="1"/>
  <c r="J359" i="1"/>
  <c r="J360" i="1"/>
  <c r="J361" i="1"/>
  <c r="J362" i="1"/>
  <c r="J363" i="1"/>
  <c r="J364" i="1"/>
  <c r="J365" i="1"/>
  <c r="J366" i="1"/>
  <c r="J367" i="1"/>
  <c r="J369" i="1"/>
  <c r="J370" i="1"/>
  <c r="J371" i="1"/>
  <c r="J372" i="1"/>
  <c r="J373" i="1"/>
  <c r="J374" i="1"/>
  <c r="J375" i="1"/>
  <c r="J376" i="1"/>
  <c r="J377" i="1"/>
  <c r="J306" i="1"/>
  <c r="J318" i="1"/>
  <c r="J329" i="1"/>
  <c r="J337" i="1"/>
  <c r="J347" i="1"/>
  <c r="J358" i="1"/>
  <c r="J368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8" i="1"/>
  <c r="J399" i="1"/>
  <c r="J400" i="1"/>
  <c r="J401" i="1"/>
  <c r="J402" i="1"/>
  <c r="J403" i="1"/>
  <c r="J404" i="1"/>
  <c r="J405" i="1"/>
  <c r="J406" i="1"/>
  <c r="J408" i="1"/>
  <c r="J409" i="1"/>
  <c r="J410" i="1"/>
  <c r="J411" i="1"/>
  <c r="J412" i="1"/>
  <c r="J413" i="1"/>
  <c r="J414" i="1"/>
  <c r="J415" i="1"/>
  <c r="J416" i="1"/>
  <c r="J418" i="1"/>
  <c r="J419" i="1"/>
  <c r="J420" i="1"/>
  <c r="J421" i="1"/>
  <c r="J422" i="1"/>
  <c r="J423" i="1"/>
  <c r="J424" i="1"/>
  <c r="J425" i="1"/>
  <c r="J426" i="1"/>
  <c r="J427" i="1"/>
  <c r="J429" i="1"/>
  <c r="J430" i="1"/>
  <c r="J431" i="1"/>
  <c r="J432" i="1"/>
  <c r="J433" i="1"/>
  <c r="J434" i="1"/>
  <c r="J435" i="1"/>
  <c r="J436" i="1"/>
  <c r="J438" i="1"/>
  <c r="J439" i="1"/>
  <c r="J440" i="1"/>
  <c r="J441" i="1"/>
  <c r="J442" i="1"/>
  <c r="J443" i="1"/>
  <c r="J444" i="1"/>
  <c r="J445" i="1"/>
  <c r="J447" i="1"/>
  <c r="J448" i="1"/>
  <c r="J449" i="1"/>
  <c r="J450" i="1"/>
  <c r="J451" i="1"/>
  <c r="J452" i="1"/>
  <c r="J453" i="1"/>
  <c r="J454" i="1"/>
  <c r="J456" i="1"/>
  <c r="J457" i="1"/>
  <c r="J458" i="1"/>
  <c r="J459" i="1"/>
  <c r="J460" i="1"/>
  <c r="J461" i="1"/>
  <c r="J462" i="1"/>
  <c r="J397" i="1"/>
  <c r="J407" i="1"/>
  <c r="J417" i="1"/>
  <c r="J428" i="1"/>
  <c r="J437" i="1"/>
  <c r="J446" i="1"/>
  <c r="J455" i="1"/>
  <c r="J463" i="1"/>
  <c r="J464" i="1"/>
  <c r="J465" i="1"/>
  <c r="J467" i="1"/>
  <c r="J468" i="1"/>
  <c r="J469" i="1"/>
  <c r="J470" i="1"/>
  <c r="J472" i="1"/>
  <c r="J473" i="1"/>
  <c r="J474" i="1"/>
  <c r="J316" i="1"/>
  <c r="J317" i="1"/>
  <c r="J319" i="1"/>
  <c r="J320" i="1"/>
  <c r="J321" i="1"/>
  <c r="J322" i="1"/>
  <c r="J323" i="1"/>
  <c r="J324" i="1"/>
  <c r="J325" i="1"/>
  <c r="J326" i="1"/>
  <c r="J327" i="1"/>
  <c r="J328" i="1"/>
  <c r="J330" i="1"/>
  <c r="J331" i="1"/>
  <c r="J332" i="1"/>
  <c r="J213" i="1"/>
  <c r="J214" i="1"/>
  <c r="J297" i="1"/>
  <c r="J298" i="1"/>
  <c r="J299" i="1"/>
  <c r="J300" i="1"/>
  <c r="J301" i="1"/>
  <c r="J302" i="1"/>
  <c r="J303" i="1"/>
  <c r="J304" i="1"/>
  <c r="J305" i="1"/>
  <c r="J309" i="1"/>
  <c r="J310" i="1"/>
  <c r="J311" i="1"/>
  <c r="J312" i="1"/>
  <c r="J313" i="1"/>
  <c r="J314" i="1"/>
  <c r="J315" i="1"/>
  <c r="J211" i="1"/>
  <c r="J210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B18" i="15"/>
  <c r="D17" i="15"/>
  <c r="D16" i="15"/>
  <c r="D9" i="15"/>
  <c r="D8" i="15"/>
  <c r="D7" i="15"/>
  <c r="D6" i="15"/>
  <c r="B18" i="14"/>
  <c r="J502" i="1"/>
  <c r="J501" i="1"/>
  <c r="J499" i="1"/>
  <c r="J11" i="1"/>
  <c r="J12" i="1"/>
  <c r="J13" i="1"/>
  <c r="J14" i="1"/>
  <c r="J15" i="1"/>
  <c r="J16" i="1"/>
  <c r="J17" i="1"/>
  <c r="J18" i="1"/>
  <c r="J39" i="1"/>
  <c r="J58" i="1"/>
  <c r="J19" i="1"/>
  <c r="J20" i="1"/>
  <c r="J21" i="1"/>
  <c r="J22" i="1"/>
  <c r="J23" i="1"/>
  <c r="J24" i="1"/>
  <c r="J25" i="1"/>
  <c r="J26" i="1"/>
  <c r="J28" i="1"/>
  <c r="J29" i="1"/>
  <c r="J31" i="1"/>
  <c r="J32" i="1"/>
  <c r="J33" i="1"/>
  <c r="J34" i="1"/>
  <c r="J35" i="1"/>
  <c r="J36" i="1"/>
  <c r="J37" i="1"/>
  <c r="J38" i="1"/>
  <c r="J40" i="1"/>
  <c r="J41" i="1"/>
  <c r="J42" i="1"/>
  <c r="J43" i="1"/>
  <c r="J44" i="1"/>
  <c r="J45" i="1"/>
  <c r="J46" i="1"/>
  <c r="J47" i="1"/>
  <c r="J48" i="1"/>
  <c r="J49" i="1"/>
  <c r="J50" i="1"/>
  <c r="J52" i="1"/>
  <c r="J54" i="1"/>
  <c r="J55" i="1"/>
  <c r="J56" i="1"/>
  <c r="J57" i="1"/>
  <c r="J59" i="1"/>
  <c r="J60" i="1"/>
  <c r="J61" i="1"/>
  <c r="J62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101" i="1"/>
  <c r="J102" i="1"/>
  <c r="J103" i="1"/>
  <c r="J104" i="1"/>
  <c r="J105" i="1"/>
  <c r="J106" i="1"/>
  <c r="J107" i="1"/>
  <c r="J109" i="1"/>
  <c r="J110" i="1"/>
  <c r="J112" i="1"/>
  <c r="J114" i="1"/>
  <c r="J116" i="1"/>
  <c r="J117" i="1"/>
  <c r="J118" i="1"/>
  <c r="J119" i="1"/>
  <c r="J120" i="1"/>
  <c r="J121" i="1"/>
  <c r="J123" i="1"/>
  <c r="J124" i="1"/>
  <c r="J125" i="1"/>
  <c r="J126" i="1"/>
  <c r="J127" i="1"/>
  <c r="J128" i="1"/>
  <c r="J129" i="1"/>
  <c r="J130" i="1"/>
  <c r="J131" i="1"/>
  <c r="J133" i="1"/>
  <c r="J134" i="1"/>
  <c r="J135" i="1"/>
  <c r="J136" i="1"/>
  <c r="J137" i="1"/>
  <c r="J138" i="1"/>
  <c r="J139" i="1"/>
  <c r="J140" i="1"/>
  <c r="J141" i="1"/>
  <c r="J142" i="1"/>
  <c r="J144" i="1"/>
  <c r="J145" i="1"/>
  <c r="J146" i="1"/>
  <c r="J147" i="1"/>
  <c r="J148" i="1"/>
  <c r="J149" i="1"/>
  <c r="J150" i="1"/>
  <c r="J151" i="1"/>
  <c r="J153" i="1"/>
  <c r="J154" i="1"/>
  <c r="J155" i="1"/>
  <c r="J156" i="1"/>
  <c r="J157" i="1"/>
  <c r="J158" i="1"/>
  <c r="J160" i="1"/>
  <c r="J161" i="1"/>
  <c r="J163" i="1"/>
  <c r="J164" i="1"/>
  <c r="J165" i="1"/>
  <c r="J166" i="1"/>
  <c r="J167" i="1"/>
  <c r="J168" i="1"/>
  <c r="J169" i="1"/>
  <c r="J170" i="1"/>
  <c r="J171" i="1"/>
  <c r="J173" i="1"/>
  <c r="J177" i="1"/>
  <c r="J178" i="1"/>
  <c r="J179" i="1"/>
  <c r="J180" i="1"/>
  <c r="J181" i="1"/>
  <c r="J182" i="1"/>
  <c r="J183" i="1"/>
  <c r="J184" i="1"/>
  <c r="J185" i="1"/>
  <c r="J187" i="1"/>
  <c r="J188" i="1"/>
  <c r="J189" i="1"/>
  <c r="J190" i="1"/>
  <c r="J191" i="1"/>
  <c r="J192" i="1"/>
  <c r="J193" i="1"/>
  <c r="J115" i="1"/>
  <c r="J122" i="1"/>
  <c r="J132" i="1"/>
  <c r="J152" i="1"/>
  <c r="J162" i="1"/>
  <c r="J172" i="1"/>
  <c r="J186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10" i="1"/>
  <c r="J496" i="1"/>
  <c r="J512" i="1"/>
  <c r="H505" i="1"/>
  <c r="H496" i="1"/>
  <c r="F5" i="12" s="1"/>
  <c r="I5" i="12" s="1"/>
  <c r="I17" i="12" s="1"/>
  <c r="I21" i="12" s="1"/>
  <c r="J505" i="1"/>
  <c r="J513" i="1"/>
  <c r="H5" i="13" l="1"/>
  <c r="D19" i="14"/>
  <c r="D20" i="14" s="1"/>
  <c r="K5" i="12" s="1"/>
  <c r="K17" i="12" s="1"/>
  <c r="K21" i="12" s="1"/>
  <c r="D19" i="15"/>
  <c r="D20" i="15" s="1"/>
  <c r="L5" i="12" s="1"/>
  <c r="L17" i="12" s="1"/>
  <c r="L21" i="12" s="1"/>
  <c r="L23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5" authorId="0" shapeId="0" xr:uid="{17815CCC-76E3-439C-8220-3719D0FA4037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Mesic</t>
        </r>
      </text>
    </comment>
    <comment ref="B5" authorId="0" shapeId="0" xr:uid="{96B6C5FA-1C8A-4917-912F-6086FF002FC8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export</author>
  </authors>
  <commentList>
    <comment ref="A5" authorId="0" shapeId="0" xr:uid="{C636C1A8-75AC-497A-8575-B00A772EDE71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Mesic</t>
        </r>
      </text>
    </comment>
    <comment ref="B5" authorId="0" shapeId="0" xr:uid="{E9C70A1E-00C1-4EC1-8FE2-605B94039C69}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</t>
        </r>
      </text>
    </comment>
  </commentList>
</comments>
</file>

<file path=xl/sharedStrings.xml><?xml version="1.0" encoding="utf-8"?>
<sst xmlns="http://schemas.openxmlformats.org/spreadsheetml/2006/main" count="2649" uniqueCount="692">
  <si>
    <t>název budovy</t>
  </si>
  <si>
    <t>inventární číslo</t>
  </si>
  <si>
    <t>zakázkový znak</t>
  </si>
  <si>
    <t>GPS</t>
  </si>
  <si>
    <t>typ úklidu</t>
  </si>
  <si>
    <t>četnost</t>
  </si>
  <si>
    <t xml:space="preserve"> číslo dle PD</t>
  </si>
  <si>
    <t>název</t>
  </si>
  <si>
    <t>Chodba</t>
  </si>
  <si>
    <t>B</t>
  </si>
  <si>
    <t>keramická dlažba</t>
  </si>
  <si>
    <t>A</t>
  </si>
  <si>
    <t>PVC</t>
  </si>
  <si>
    <t>C</t>
  </si>
  <si>
    <t>betonová mazanina</t>
  </si>
  <si>
    <t>0P01</t>
  </si>
  <si>
    <t>Kancelář</t>
  </si>
  <si>
    <t>koberec</t>
  </si>
  <si>
    <t>0P02</t>
  </si>
  <si>
    <t>2 x týdně</t>
  </si>
  <si>
    <t>Zasedací místnost</t>
  </si>
  <si>
    <t>1 x denně</t>
  </si>
  <si>
    <t>0P05</t>
  </si>
  <si>
    <t>Schodiště</t>
  </si>
  <si>
    <t>1P17</t>
  </si>
  <si>
    <t>1P15</t>
  </si>
  <si>
    <t>1P01</t>
  </si>
  <si>
    <t>1P03</t>
  </si>
  <si>
    <t>1P04</t>
  </si>
  <si>
    <t>1P06</t>
  </si>
  <si>
    <t>1P07</t>
  </si>
  <si>
    <t>1P08</t>
  </si>
  <si>
    <t>1P09</t>
  </si>
  <si>
    <t>1P11</t>
  </si>
  <si>
    <t>1P12</t>
  </si>
  <si>
    <t>1P13</t>
  </si>
  <si>
    <t>1P27</t>
  </si>
  <si>
    <t>1P28</t>
  </si>
  <si>
    <t>2P27</t>
  </si>
  <si>
    <t>2P26</t>
  </si>
  <si>
    <t>2P25</t>
  </si>
  <si>
    <t>2P24</t>
  </si>
  <si>
    <t>2P23</t>
  </si>
  <si>
    <t>2P22</t>
  </si>
  <si>
    <t>2P21</t>
  </si>
  <si>
    <t>2P19</t>
  </si>
  <si>
    <t>2P18</t>
  </si>
  <si>
    <t>2P15</t>
  </si>
  <si>
    <t>2P16</t>
  </si>
  <si>
    <t>2P14</t>
  </si>
  <si>
    <t>2P12</t>
  </si>
  <si>
    <t>2P13</t>
  </si>
  <si>
    <t>2P11</t>
  </si>
  <si>
    <t>2P09</t>
  </si>
  <si>
    <t>2P08</t>
  </si>
  <si>
    <t>2P07</t>
  </si>
  <si>
    <t>2P28</t>
  </si>
  <si>
    <t>2P06</t>
  </si>
  <si>
    <t>2P05</t>
  </si>
  <si>
    <t>2P04</t>
  </si>
  <si>
    <t>2P03</t>
  </si>
  <si>
    <t>2P02</t>
  </si>
  <si>
    <t>2P01</t>
  </si>
  <si>
    <t>3P31</t>
  </si>
  <si>
    <t>3P29</t>
  </si>
  <si>
    <t>3P27</t>
  </si>
  <si>
    <t>3P28</t>
  </si>
  <si>
    <t>3P26</t>
  </si>
  <si>
    <t>3P25</t>
  </si>
  <si>
    <t>3P24</t>
  </si>
  <si>
    <t>3P23</t>
  </si>
  <si>
    <t>3P22</t>
  </si>
  <si>
    <t>3P21</t>
  </si>
  <si>
    <t>3P19</t>
  </si>
  <si>
    <t>3P18</t>
  </si>
  <si>
    <t>3P17</t>
  </si>
  <si>
    <t>3P16</t>
  </si>
  <si>
    <t>3P15</t>
  </si>
  <si>
    <t>3P14</t>
  </si>
  <si>
    <t>3P12</t>
  </si>
  <si>
    <t>3P13</t>
  </si>
  <si>
    <t>3P11</t>
  </si>
  <si>
    <t>3P09</t>
  </si>
  <si>
    <t>3P08</t>
  </si>
  <si>
    <t>3P07</t>
  </si>
  <si>
    <t>3P32</t>
  </si>
  <si>
    <t>3P06</t>
  </si>
  <si>
    <t>3P05</t>
  </si>
  <si>
    <t>3P03</t>
  </si>
  <si>
    <t>3P02</t>
  </si>
  <si>
    <t>3P01</t>
  </si>
  <si>
    <t>0P45</t>
  </si>
  <si>
    <t>0P46</t>
  </si>
  <si>
    <t>0P47</t>
  </si>
  <si>
    <t>0P52</t>
  </si>
  <si>
    <t>D</t>
  </si>
  <si>
    <t>E</t>
  </si>
  <si>
    <t>OBSAH:</t>
  </si>
  <si>
    <t>kontaktní osoba (telefon)</t>
  </si>
  <si>
    <t>adresa</t>
  </si>
  <si>
    <r>
      <t>plocha m</t>
    </r>
    <r>
      <rPr>
        <b/>
        <vertAlign val="superscript"/>
        <sz val="9"/>
        <rFont val="Tahoma"/>
        <family val="2"/>
        <charset val="238"/>
      </rPr>
      <t>2</t>
    </r>
  </si>
  <si>
    <t>druh podlahové krytiny</t>
  </si>
  <si>
    <t>1S12</t>
  </si>
  <si>
    <t>1S28</t>
  </si>
  <si>
    <t>1S21</t>
  </si>
  <si>
    <t>0P07</t>
  </si>
  <si>
    <t>0P06</t>
  </si>
  <si>
    <t>0P03</t>
  </si>
  <si>
    <t>0P11</t>
  </si>
  <si>
    <t>0P12</t>
  </si>
  <si>
    <t>0P13</t>
  </si>
  <si>
    <t>0P14</t>
  </si>
  <si>
    <t>0P16</t>
  </si>
  <si>
    <t>0P18</t>
  </si>
  <si>
    <t>0P19</t>
  </si>
  <si>
    <t>0P21</t>
  </si>
  <si>
    <t>0P22</t>
  </si>
  <si>
    <t>0P23</t>
  </si>
  <si>
    <t>0P24</t>
  </si>
  <si>
    <t>0P25</t>
  </si>
  <si>
    <t>0P26</t>
  </si>
  <si>
    <t>0P27</t>
  </si>
  <si>
    <t>0P28</t>
  </si>
  <si>
    <t>0P29</t>
  </si>
  <si>
    <t>0P31</t>
  </si>
  <si>
    <t>0P32</t>
  </si>
  <si>
    <t>0P33</t>
  </si>
  <si>
    <t>0P35</t>
  </si>
  <si>
    <t>0P37</t>
  </si>
  <si>
    <t>0P38</t>
  </si>
  <si>
    <t>0P39</t>
  </si>
  <si>
    <t>0P41</t>
  </si>
  <si>
    <t>0P42</t>
  </si>
  <si>
    <t>0P43</t>
  </si>
  <si>
    <t>0P44</t>
  </si>
  <si>
    <t>1P14</t>
  </si>
  <si>
    <t>1P18</t>
  </si>
  <si>
    <t>1P19</t>
  </si>
  <si>
    <t>1P21</t>
  </si>
  <si>
    <t>1P22</t>
  </si>
  <si>
    <t>1P23</t>
  </si>
  <si>
    <t>1P24</t>
  </si>
  <si>
    <t>1P25</t>
  </si>
  <si>
    <t>1P26</t>
  </si>
  <si>
    <t>1P31</t>
  </si>
  <si>
    <t>1P32</t>
  </si>
  <si>
    <t>1P33</t>
  </si>
  <si>
    <t>1P34</t>
  </si>
  <si>
    <t>1P35</t>
  </si>
  <si>
    <t>1P36</t>
  </si>
  <si>
    <t>1P37</t>
  </si>
  <si>
    <t>2P29</t>
  </si>
  <si>
    <t>2P31</t>
  </si>
  <si>
    <t>2P32</t>
  </si>
  <si>
    <t>2P33</t>
  </si>
  <si>
    <t>2P34</t>
  </si>
  <si>
    <t>2P35</t>
  </si>
  <si>
    <t>2P37</t>
  </si>
  <si>
    <t>2P38</t>
  </si>
  <si>
    <t>3P04</t>
  </si>
  <si>
    <t>3P34</t>
  </si>
  <si>
    <t>3P35</t>
  </si>
  <si>
    <t>3P36</t>
  </si>
  <si>
    <t>3P37</t>
  </si>
  <si>
    <t>3P38</t>
  </si>
  <si>
    <t>3P39</t>
  </si>
  <si>
    <t>3P41</t>
  </si>
  <si>
    <t>0P49</t>
  </si>
  <si>
    <t>0P51</t>
  </si>
  <si>
    <t>0P53</t>
  </si>
  <si>
    <t>0P54</t>
  </si>
  <si>
    <t>0P55</t>
  </si>
  <si>
    <t>0P56</t>
  </si>
  <si>
    <t>0P57</t>
  </si>
  <si>
    <t>0P58</t>
  </si>
  <si>
    <t>0P59</t>
  </si>
  <si>
    <t>0P61</t>
  </si>
  <si>
    <t>0P62</t>
  </si>
  <si>
    <t>0P63</t>
  </si>
  <si>
    <t>0P64</t>
  </si>
  <si>
    <t>0P65</t>
  </si>
  <si>
    <t>0P66</t>
  </si>
  <si>
    <t>0P67</t>
  </si>
  <si>
    <t>0P69</t>
  </si>
  <si>
    <t>1P38</t>
  </si>
  <si>
    <t>1P39</t>
  </si>
  <si>
    <t>1P41</t>
  </si>
  <si>
    <t>1P43</t>
  </si>
  <si>
    <t>1P49</t>
  </si>
  <si>
    <t>1P52</t>
  </si>
  <si>
    <t>1P53</t>
  </si>
  <si>
    <t>1P54</t>
  </si>
  <si>
    <t>1P55</t>
  </si>
  <si>
    <t>1P56</t>
  </si>
  <si>
    <t>1P57</t>
  </si>
  <si>
    <t>1P58</t>
  </si>
  <si>
    <t>1P59</t>
  </si>
  <si>
    <t>1P61</t>
  </si>
  <si>
    <t>1P62</t>
  </si>
  <si>
    <t>1P63</t>
  </si>
  <si>
    <t>1P65</t>
  </si>
  <si>
    <t>1P66</t>
  </si>
  <si>
    <t>1P67</t>
  </si>
  <si>
    <t>1S51</t>
  </si>
  <si>
    <t>1S38</t>
  </si>
  <si>
    <t>1S39</t>
  </si>
  <si>
    <t>úklid typu A</t>
  </si>
  <si>
    <t>úklid typu B</t>
  </si>
  <si>
    <t>úklid typu C</t>
  </si>
  <si>
    <t>úklid typu D</t>
  </si>
  <si>
    <t>úklid typu E</t>
  </si>
  <si>
    <t>úklid typu F</t>
  </si>
  <si>
    <t>F</t>
  </si>
  <si>
    <t>1P44</t>
  </si>
  <si>
    <t>WC</t>
  </si>
  <si>
    <t>1P45</t>
  </si>
  <si>
    <t>1P46</t>
  </si>
  <si>
    <t>1P47</t>
  </si>
  <si>
    <t>1P48</t>
  </si>
  <si>
    <t>1P51</t>
  </si>
  <si>
    <t>1S33</t>
  </si>
  <si>
    <t>1S34</t>
  </si>
  <si>
    <t>1S35</t>
  </si>
  <si>
    <t>1S36</t>
  </si>
  <si>
    <t>1S37</t>
  </si>
  <si>
    <t>1S41</t>
  </si>
  <si>
    <t>1S42</t>
  </si>
  <si>
    <t>1S43</t>
  </si>
  <si>
    <t>1S46</t>
  </si>
  <si>
    <t>1S47</t>
  </si>
  <si>
    <t>1S48</t>
  </si>
  <si>
    <t>1S49</t>
  </si>
  <si>
    <t>prosklené dveře a vitríny na chodbách</t>
  </si>
  <si>
    <t>1S01</t>
  </si>
  <si>
    <t>1S02</t>
  </si>
  <si>
    <t>1S03</t>
  </si>
  <si>
    <t>1S04</t>
  </si>
  <si>
    <t>1S06</t>
  </si>
  <si>
    <t>1S07</t>
  </si>
  <si>
    <t>1S08</t>
  </si>
  <si>
    <t>1S09</t>
  </si>
  <si>
    <t>1S11</t>
  </si>
  <si>
    <t>1S15</t>
  </si>
  <si>
    <t>1S16</t>
  </si>
  <si>
    <t>1S18</t>
  </si>
  <si>
    <t>1S19</t>
  </si>
  <si>
    <t>1S22</t>
  </si>
  <si>
    <t>1S23</t>
  </si>
  <si>
    <t>1S25</t>
  </si>
  <si>
    <t>1S26</t>
  </si>
  <si>
    <t>1S27</t>
  </si>
  <si>
    <t>G</t>
  </si>
  <si>
    <t>úklid typu G</t>
  </si>
  <si>
    <t>TYPY ÚKLIDU:</t>
  </si>
  <si>
    <t>1 x měsíčně</t>
  </si>
  <si>
    <t>2 x ročně</t>
  </si>
  <si>
    <t>zásobník na toaletní papír</t>
  </si>
  <si>
    <t>zásobník na mýdlo</t>
  </si>
  <si>
    <t>pisoáry</t>
  </si>
  <si>
    <t>REKAPITULACE UKLÍZENÝCH PLOCH</t>
  </si>
  <si>
    <t>zásobník na papírové ručníky (různé typy)</t>
  </si>
  <si>
    <t>ZÁSOBNÍKY</t>
  </si>
  <si>
    <t>CELKOVÝ POČET V BUDOVĚ (ks)</t>
  </si>
  <si>
    <t>termín úklidu              (den, hodina)</t>
  </si>
  <si>
    <t xml:space="preserve">cena                                    (Kč za měsíc)   </t>
  </si>
  <si>
    <t>POPIS ČINNOSTÍ</t>
  </si>
  <si>
    <t>1P05</t>
  </si>
  <si>
    <t>zásobník na sáčky na hygienické potřeby</t>
  </si>
  <si>
    <t>0P72</t>
  </si>
  <si>
    <t>0P73</t>
  </si>
  <si>
    <t>0P74</t>
  </si>
  <si>
    <t>0P77</t>
  </si>
  <si>
    <t>0P78</t>
  </si>
  <si>
    <t>0P79</t>
  </si>
  <si>
    <t>0P71</t>
  </si>
  <si>
    <t>0P75</t>
  </si>
  <si>
    <t>0P82</t>
  </si>
  <si>
    <t>1S53</t>
  </si>
  <si>
    <t>1S54</t>
  </si>
  <si>
    <t>Sklad</t>
  </si>
  <si>
    <t>1S31</t>
  </si>
  <si>
    <t>1S32</t>
  </si>
  <si>
    <t>WC muži</t>
  </si>
  <si>
    <t>četnost měsíčně</t>
  </si>
  <si>
    <t>celková půdorysná plocha / m2</t>
  </si>
  <si>
    <t>celková výměra mýtých ploch oken a dveří / m2</t>
  </si>
  <si>
    <t>mezisoučet</t>
  </si>
  <si>
    <t>přepočtená výměra/měsíc/m2</t>
  </si>
  <si>
    <t>Celkem Kč bez DPH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</si>
  <si>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</si>
  <si>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</si>
  <si>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</si>
  <si>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</si>
  <si>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</si>
  <si>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</si>
  <si>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</si>
  <si>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</si>
  <si>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</si>
  <si>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</si>
  <si>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</si>
  <si>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</si>
  <si>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Celkem hod</t>
  </si>
  <si>
    <t>ÚDRŽBA ZELENĚ</t>
  </si>
  <si>
    <t>ZIMNÍ ÚDRŽBA</t>
  </si>
  <si>
    <t>Kč bez DPH / hod</t>
  </si>
  <si>
    <t>Předpokládaný počet hodin / měsíc</t>
  </si>
  <si>
    <t>m2</t>
  </si>
  <si>
    <t>Kč bez DPH</t>
  </si>
  <si>
    <t>CELKOVÁ CENA ZA PRAVIDELNÝ ÚKLID                         (Kč bez DPH  /  měsíc)</t>
  </si>
  <si>
    <t>CELKOVÁ PŮDORYSNÁ VÝMĚRA / m2             (A,B,C,F)</t>
  </si>
  <si>
    <t>PŘEPOČTENÁ PŮDORYSNÁ VÝMĚRA m2 / MĚSÍC            (A,B,C,F)</t>
  </si>
  <si>
    <t>CELKOVÁ VÝMĚRA MYTÝCH PLOCH OKEN A DVEŘÍ / m2                 (D,E,G)</t>
  </si>
  <si>
    <t>PŘEPOČTENÁ VÝMĚRA MYTÝCH PLOCH OKEN A DVEŘÍ  m2  / MĚSÍC               (D,E,G)</t>
  </si>
  <si>
    <t>CELKOVÁ CENA                                       (Kč bez DPH / měsíc)</t>
  </si>
  <si>
    <t>HODINOVÁ SAZBA (Kč bez DPH / hod)</t>
  </si>
  <si>
    <t>CELKOVÁ CENA                     (Kč bez DPH / měsíc)</t>
  </si>
  <si>
    <t>PROVOZ VRÁTNICE (Kč bez DPH / měsíc)</t>
  </si>
  <si>
    <t>ÚDRŽBA ZELENĚ      (Kč bez DPH / měsíc)</t>
  </si>
  <si>
    <t>ZIMNÍ ÚDRŽBA                        (Kč bez DPH / měsíc)</t>
  </si>
  <si>
    <t>CELKOVÁ CENA ZA PŮDORYSNOU VÝMĚRU                   (Kč bez DPH / měsíc)</t>
  </si>
  <si>
    <t>CELKOVÁ CENA ZA VÝMĚRU MYTÝCH PLOCH OKEN A DVEŘÍ                         (Kč bez DPH /  měsíc)</t>
  </si>
  <si>
    <t>Kalendářní měsíc</t>
  </si>
  <si>
    <t>Kč bez DPH / měsíc</t>
  </si>
  <si>
    <t xml:space="preserve">MIMOŘÁDNÉ PRÁCE PROVEDENÉ NA ZÁKLADĚ POŽADAVKU OBJEDNATELE </t>
  </si>
  <si>
    <t>Celkem Kč bez DPH / měsíc</t>
  </si>
  <si>
    <t>Olomouc - admin.budova Nerudova 1</t>
  </si>
  <si>
    <t>IC6000315233</t>
  </si>
  <si>
    <t xml:space="preserve">49° 35' 22.33200000", 17° 15' 7.72200000"   </t>
  </si>
  <si>
    <t>Nerudova 733/1, Olomouc 779 00</t>
  </si>
  <si>
    <t xml:space="preserve">Provozování vrátnice administrativní budovy OŘ Ostrava - Olomouc - admin.budova Nerudova 733/1, Olomouc </t>
  </si>
  <si>
    <r>
      <rPr>
        <b/>
        <sz val="15"/>
        <rFont val="Arial"/>
        <family val="2"/>
        <charset val="238"/>
      </rPr>
      <t>VÝKAZ VÝMĚR</t>
    </r>
    <r>
      <rPr>
        <sz val="15"/>
        <rFont val="Arial"/>
        <family val="2"/>
        <charset val="238"/>
      </rPr>
      <t xml:space="preserve">     "Úklid - administrativní budova OŘ Ostrava, Nerudova 733/1, Olomouc"</t>
    </r>
  </si>
  <si>
    <t>2x ročně</t>
  </si>
  <si>
    <t>Archiv</t>
  </si>
  <si>
    <t>1S09A</t>
  </si>
  <si>
    <t>1S21A</t>
  </si>
  <si>
    <t>2x týdně</t>
  </si>
  <si>
    <t>1S31A</t>
  </si>
  <si>
    <t>1S49A</t>
  </si>
  <si>
    <t>1S107</t>
  </si>
  <si>
    <t>1S109</t>
  </si>
  <si>
    <t>1x denně</t>
  </si>
  <si>
    <t>1S13</t>
  </si>
  <si>
    <t>1S14</t>
  </si>
  <si>
    <t>Šatna</t>
  </si>
  <si>
    <t>1S29</t>
  </si>
  <si>
    <t>1S39A</t>
  </si>
  <si>
    <t>Dílna</t>
  </si>
  <si>
    <t>1S55</t>
  </si>
  <si>
    <t>Kuchyň</t>
  </si>
  <si>
    <t>1S62</t>
  </si>
  <si>
    <t>1S63</t>
  </si>
  <si>
    <t>1S64</t>
  </si>
  <si>
    <t>1S65</t>
  </si>
  <si>
    <t>1S66</t>
  </si>
  <si>
    <t>1S67</t>
  </si>
  <si>
    <t>1S68</t>
  </si>
  <si>
    <t>1S69</t>
  </si>
  <si>
    <t>1S71</t>
  </si>
  <si>
    <t>1S72</t>
  </si>
  <si>
    <t>1S73</t>
  </si>
  <si>
    <t>1S74</t>
  </si>
  <si>
    <t>1S75</t>
  </si>
  <si>
    <t>1S76</t>
  </si>
  <si>
    <t>1S78</t>
  </si>
  <si>
    <t>1S81</t>
  </si>
  <si>
    <t>1S81A</t>
  </si>
  <si>
    <t>1S82</t>
  </si>
  <si>
    <t>1S83</t>
  </si>
  <si>
    <t>1S84</t>
  </si>
  <si>
    <t>1S85</t>
  </si>
  <si>
    <t>1S86</t>
  </si>
  <si>
    <t>1S87</t>
  </si>
  <si>
    <t>1S88</t>
  </si>
  <si>
    <t>1S89</t>
  </si>
  <si>
    <t>1S92</t>
  </si>
  <si>
    <t>1S93</t>
  </si>
  <si>
    <t>1S94</t>
  </si>
  <si>
    <t>1S95</t>
  </si>
  <si>
    <t>1S96</t>
  </si>
  <si>
    <t>1S97</t>
  </si>
  <si>
    <t>1S98</t>
  </si>
  <si>
    <t>0P102</t>
  </si>
  <si>
    <t>teraco</t>
  </si>
  <si>
    <t>0P103</t>
  </si>
  <si>
    <t>0P105</t>
  </si>
  <si>
    <t>0P106</t>
  </si>
  <si>
    <t>0P107</t>
  </si>
  <si>
    <t>0P108</t>
  </si>
  <si>
    <t>Ostatní technologie</t>
  </si>
  <si>
    <t>0P34</t>
  </si>
  <si>
    <t>0P36</t>
  </si>
  <si>
    <t>0P48</t>
  </si>
  <si>
    <t>0P68</t>
  </si>
  <si>
    <t>0P76</t>
  </si>
  <si>
    <t>0P81</t>
  </si>
  <si>
    <t>0P83</t>
  </si>
  <si>
    <t>0P84</t>
  </si>
  <si>
    <t>0P85</t>
  </si>
  <si>
    <t>0P86</t>
  </si>
  <si>
    <t>0P87</t>
  </si>
  <si>
    <t>0P88</t>
  </si>
  <si>
    <t>0P11A</t>
  </si>
  <si>
    <t>0P19A</t>
  </si>
  <si>
    <t>0P29A</t>
  </si>
  <si>
    <t>0P49A</t>
  </si>
  <si>
    <t>0P59A</t>
  </si>
  <si>
    <t>0P69A</t>
  </si>
  <si>
    <t>0P81A</t>
  </si>
  <si>
    <t>0P98</t>
  </si>
  <si>
    <t>0P99</t>
  </si>
  <si>
    <t>WC ženy</t>
  </si>
  <si>
    <t>1P09A</t>
  </si>
  <si>
    <t>1P106</t>
  </si>
  <si>
    <t>1P107</t>
  </si>
  <si>
    <t>1P108</t>
  </si>
  <si>
    <t>1P109</t>
  </si>
  <si>
    <t>1P16</t>
  </si>
  <si>
    <t>1P21A</t>
  </si>
  <si>
    <t>1P29</t>
  </si>
  <si>
    <t>1P29A</t>
  </si>
  <si>
    <t>1P41A</t>
  </si>
  <si>
    <t>1P42</t>
  </si>
  <si>
    <t>1P51A</t>
  </si>
  <si>
    <t>Ústředna</t>
  </si>
  <si>
    <t>1P61A</t>
  </si>
  <si>
    <t>1P68</t>
  </si>
  <si>
    <t>1P69</t>
  </si>
  <si>
    <t>1P71</t>
  </si>
  <si>
    <t>1P72</t>
  </si>
  <si>
    <t>1P73</t>
  </si>
  <si>
    <t>1P74</t>
  </si>
  <si>
    <t>1P75</t>
  </si>
  <si>
    <t>1P76</t>
  </si>
  <si>
    <t>1P78</t>
  </si>
  <si>
    <t>1P79</t>
  </si>
  <si>
    <t>1P81</t>
  </si>
  <si>
    <t>1P81A</t>
  </si>
  <si>
    <t>1P82</t>
  </si>
  <si>
    <t>1P83</t>
  </si>
  <si>
    <t>1P84</t>
  </si>
  <si>
    <t>1P85</t>
  </si>
  <si>
    <t>1P86</t>
  </si>
  <si>
    <t>1P87</t>
  </si>
  <si>
    <t>1P88</t>
  </si>
  <si>
    <t>1P89</t>
  </si>
  <si>
    <t>1P91</t>
  </si>
  <si>
    <t>1P91A</t>
  </si>
  <si>
    <t>1P92</t>
  </si>
  <si>
    <t>1P93</t>
  </si>
  <si>
    <t>1P94</t>
  </si>
  <si>
    <t>1P112</t>
  </si>
  <si>
    <t>1P113</t>
  </si>
  <si>
    <t>1P115</t>
  </si>
  <si>
    <t>1P116</t>
  </si>
  <si>
    <t>2P17</t>
  </si>
  <si>
    <t>2P39</t>
  </si>
  <si>
    <t>2P41</t>
  </si>
  <si>
    <t>2P42</t>
  </si>
  <si>
    <t>2P43</t>
  </si>
  <si>
    <t>2P44</t>
  </si>
  <si>
    <t>2P45</t>
  </si>
  <si>
    <t>2P46</t>
  </si>
  <si>
    <t>2P47</t>
  </si>
  <si>
    <t>2P48</t>
  </si>
  <si>
    <t>2P49</t>
  </si>
  <si>
    <t>2P51</t>
  </si>
  <si>
    <t>2P52</t>
  </si>
  <si>
    <t>2P53</t>
  </si>
  <si>
    <t>2P54</t>
  </si>
  <si>
    <t>2P55</t>
  </si>
  <si>
    <t>2P56</t>
  </si>
  <si>
    <t>2P57</t>
  </si>
  <si>
    <t>2P58</t>
  </si>
  <si>
    <t>2P59</t>
  </si>
  <si>
    <t>2P61</t>
  </si>
  <si>
    <t>2P62</t>
  </si>
  <si>
    <t>2P63</t>
  </si>
  <si>
    <t>2P64</t>
  </si>
  <si>
    <t>2P65</t>
  </si>
  <si>
    <t>2P66</t>
  </si>
  <si>
    <t>2P67</t>
  </si>
  <si>
    <t>2P68</t>
  </si>
  <si>
    <t>2P69</t>
  </si>
  <si>
    <t>2P71</t>
  </si>
  <si>
    <t>2P72</t>
  </si>
  <si>
    <t>2P73</t>
  </si>
  <si>
    <t>2P73A</t>
  </si>
  <si>
    <t>2P74</t>
  </si>
  <si>
    <t>2P75</t>
  </si>
  <si>
    <t>2P76</t>
  </si>
  <si>
    <t>2P77</t>
  </si>
  <si>
    <t>2P78</t>
  </si>
  <si>
    <t>2P79</t>
  </si>
  <si>
    <t>2P09A</t>
  </si>
  <si>
    <t>2P19A</t>
  </si>
  <si>
    <t>2P31A</t>
  </si>
  <si>
    <t>2P39A</t>
  </si>
  <si>
    <t>2P49A</t>
  </si>
  <si>
    <t>2P61A</t>
  </si>
  <si>
    <t>2P71A</t>
  </si>
  <si>
    <t>2P79A</t>
  </si>
  <si>
    <t>2P89</t>
  </si>
  <si>
    <t>2P91</t>
  </si>
  <si>
    <t>2P92</t>
  </si>
  <si>
    <t>2P93</t>
  </si>
  <si>
    <t>2P94</t>
  </si>
  <si>
    <t>2P95</t>
  </si>
  <si>
    <t>2P96</t>
  </si>
  <si>
    <t>2P97</t>
  </si>
  <si>
    <t>2P98</t>
  </si>
  <si>
    <t>Komora</t>
  </si>
  <si>
    <t>3P33</t>
  </si>
  <si>
    <t>3P42</t>
  </si>
  <si>
    <t>3P43</t>
  </si>
  <si>
    <t>3P44</t>
  </si>
  <si>
    <t>3P45</t>
  </si>
  <si>
    <t>3P46</t>
  </si>
  <si>
    <t>3P48</t>
  </si>
  <si>
    <t>3P49</t>
  </si>
  <si>
    <t>3P51</t>
  </si>
  <si>
    <t>3P52</t>
  </si>
  <si>
    <t>3P53</t>
  </si>
  <si>
    <t>3P54</t>
  </si>
  <si>
    <t>3P55</t>
  </si>
  <si>
    <t>3P56</t>
  </si>
  <si>
    <t>3P57</t>
  </si>
  <si>
    <t>3P58</t>
  </si>
  <si>
    <t>3P59</t>
  </si>
  <si>
    <t>3P61</t>
  </si>
  <si>
    <t>3P62</t>
  </si>
  <si>
    <t>3P63</t>
  </si>
  <si>
    <t>3P65</t>
  </si>
  <si>
    <t>3P66</t>
  </si>
  <si>
    <t>3P67</t>
  </si>
  <si>
    <t>3P68</t>
  </si>
  <si>
    <t>3P69</t>
  </si>
  <si>
    <t>3P71</t>
  </si>
  <si>
    <t>3P72</t>
  </si>
  <si>
    <t>3P73</t>
  </si>
  <si>
    <t>Nocležna</t>
  </si>
  <si>
    <t>3P74</t>
  </si>
  <si>
    <t>3P75</t>
  </si>
  <si>
    <t>3P76</t>
  </si>
  <si>
    <t>3P77</t>
  </si>
  <si>
    <t>3P09A</t>
  </si>
  <si>
    <t>3P19A</t>
  </si>
  <si>
    <t>3P29A</t>
  </si>
  <si>
    <t>3P41A</t>
  </si>
  <si>
    <t>3P51A</t>
  </si>
  <si>
    <t>3P59A</t>
  </si>
  <si>
    <t>3P69A</t>
  </si>
  <si>
    <t>3P86</t>
  </si>
  <si>
    <t>3P87</t>
  </si>
  <si>
    <t>3P88</t>
  </si>
  <si>
    <t>3P91</t>
  </si>
  <si>
    <t>3P92</t>
  </si>
  <si>
    <t>3P94</t>
  </si>
  <si>
    <t>3P95</t>
  </si>
  <si>
    <t>3P97</t>
  </si>
  <si>
    <t>4P01</t>
  </si>
  <si>
    <t>4P02</t>
  </si>
  <si>
    <t>4P03</t>
  </si>
  <si>
    <t>4P04</t>
  </si>
  <si>
    <t>4P05</t>
  </si>
  <si>
    <t>4P06</t>
  </si>
  <si>
    <t>4P07</t>
  </si>
  <si>
    <t>4P08</t>
  </si>
  <si>
    <t>4P09</t>
  </si>
  <si>
    <t>4P11</t>
  </si>
  <si>
    <t>4P12</t>
  </si>
  <si>
    <t>4P13</t>
  </si>
  <si>
    <t>4P14</t>
  </si>
  <si>
    <t>4P15</t>
  </si>
  <si>
    <t>4P16</t>
  </si>
  <si>
    <t>4P17</t>
  </si>
  <si>
    <t>4P18</t>
  </si>
  <si>
    <t>4P19</t>
  </si>
  <si>
    <t>4P21</t>
  </si>
  <si>
    <t>4P22</t>
  </si>
  <si>
    <t>4P23</t>
  </si>
  <si>
    <t>4P24</t>
  </si>
  <si>
    <t>Sprchy</t>
  </si>
  <si>
    <t>0P01A</t>
  </si>
  <si>
    <t>0P104</t>
  </si>
  <si>
    <t>Adm. Budova</t>
  </si>
  <si>
    <t>Koberec</t>
  </si>
  <si>
    <t>1/2 PVC, 1/2 koberec</t>
  </si>
  <si>
    <t xml:space="preserve">Provozování vrátnice administrativní budovy OŘ Ostrava-admin.budova Nerudova 733/1, Olomouc </t>
  </si>
  <si>
    <t xml:space="preserve">MIMOŘÁDNÉ ÚDRŽBOVÉ PRÁCE PROVEDENÉ NA ZÁKLADĚ POŽADAVKU OBJEDNATELE </t>
  </si>
  <si>
    <t>40 hod</t>
  </si>
  <si>
    <t xml:space="preserve">vnitřní dveře, zárubně </t>
  </si>
  <si>
    <t>vstupní dveře venkovní a vnitřní prosklené</t>
  </si>
  <si>
    <t>průměr / měsíc</t>
  </si>
  <si>
    <t>1x týdně</t>
  </si>
  <si>
    <t>1x měsíčně</t>
  </si>
  <si>
    <t>zásobník na dezinfekci</t>
  </si>
  <si>
    <t>List 1a:</t>
  </si>
  <si>
    <t>Kategorie činností (typy úklidů)</t>
  </si>
  <si>
    <t>List 1b:</t>
  </si>
  <si>
    <t>Administrativní budova Nerudova 1, Olomouc (výměry konkrétních ploch, k nimž se váže provádění úklidu + ceny)</t>
  </si>
  <si>
    <t>List 1c:</t>
  </si>
  <si>
    <t>Provoz vrátnice</t>
  </si>
  <si>
    <t>List 1d:</t>
  </si>
  <si>
    <t>Údržba zeleně</t>
  </si>
  <si>
    <t>List 1e:</t>
  </si>
  <si>
    <t>Zimní údržba</t>
  </si>
  <si>
    <t>List 1f:</t>
  </si>
  <si>
    <t>Práce na základě požadavků</t>
  </si>
  <si>
    <t>List 1g:</t>
  </si>
  <si>
    <t>Rekapitulace ceny</t>
  </si>
  <si>
    <t xml:space="preserve">CELKOVÁ CENA (KČ BEZ DPH) </t>
  </si>
  <si>
    <t>MIMOŘÁDNÉ ČINNOSTI</t>
  </si>
  <si>
    <t>PRAVIDELNÝ ÚKLID</t>
  </si>
  <si>
    <t>PROVOZ VRÁTNICE</t>
  </si>
  <si>
    <t>0P71A</t>
  </si>
  <si>
    <t>0P71B</t>
  </si>
  <si>
    <t>0P71C</t>
  </si>
  <si>
    <t>okna - plocha vnitřní+vnější</t>
  </si>
  <si>
    <t>kuřárna</t>
  </si>
  <si>
    <t>2 x měsíčně</t>
  </si>
  <si>
    <t>Dvorní trakt</t>
  </si>
  <si>
    <t>betonová dlažba</t>
  </si>
  <si>
    <t>1S56</t>
  </si>
  <si>
    <t>1S98A</t>
  </si>
  <si>
    <t xml:space="preserve">vnitřní okenní žaluzie </t>
  </si>
  <si>
    <t>Úklidová místnost</t>
  </si>
  <si>
    <t>Kotelna</t>
  </si>
  <si>
    <t>Provozní místnost</t>
  </si>
  <si>
    <t>Denní místnost</t>
  </si>
  <si>
    <t>Stanoviště transformátoru</t>
  </si>
  <si>
    <t>Garáž pro osobní automobily</t>
  </si>
  <si>
    <t>Úschovna kol a motocyklů</t>
  </si>
  <si>
    <t>Garážová stání</t>
  </si>
  <si>
    <t>Vrátnice/recepce</t>
  </si>
  <si>
    <t>1S42A</t>
  </si>
  <si>
    <t>1S44</t>
  </si>
  <si>
    <t>1S55A</t>
  </si>
  <si>
    <t>1S77</t>
  </si>
  <si>
    <t>Rychlé občerstvení</t>
  </si>
  <si>
    <t>Konferenční sál</t>
  </si>
  <si>
    <t>0P109</t>
  </si>
  <si>
    <t>Technická místnost</t>
  </si>
  <si>
    <t>1P114</t>
  </si>
  <si>
    <t>1P117</t>
  </si>
  <si>
    <t>1P118</t>
  </si>
  <si>
    <t>Pokladna</t>
  </si>
  <si>
    <t>2P101</t>
  </si>
  <si>
    <t>2P103</t>
  </si>
  <si>
    <t>3P96</t>
  </si>
  <si>
    <t>3P89</t>
  </si>
  <si>
    <t>0P41A</t>
  </si>
  <si>
    <t>Výtahová šachta (výtahová kabina)</t>
  </si>
  <si>
    <t>CELKOVÁ CENA (Kč bez DPH / 16 měsíců)</t>
  </si>
  <si>
    <t>16 měsíců</t>
  </si>
  <si>
    <t>CELKOVÁ CENA                     (Kč bez DPH /požadované období)</t>
  </si>
  <si>
    <t>REKAPITULACE CENY</t>
  </si>
  <si>
    <t>PŘEDPOPKLÁDANÝ POČET HODIN ZA MĚSÍC</t>
  </si>
  <si>
    <t>MIMOŘÁDNÝ PROVOZ VRÁTNICE NA ZÁKLADĚ POŽADAVKU OBJEDNATELE</t>
  </si>
  <si>
    <t>100 hod</t>
  </si>
  <si>
    <t>PŘEDPOKLÁDANÝ POČET HODIN ZA MĚSÍC</t>
  </si>
  <si>
    <t>Sprcha</t>
  </si>
  <si>
    <r>
      <t xml:space="preserve">1x denně </t>
    </r>
    <r>
      <rPr>
        <sz val="10"/>
        <rFont val="Arial"/>
        <family val="2"/>
        <charset val="238"/>
      </rPr>
      <t>umytí (dle postupu) dveří, a klece výtahu, ovládacích tlačítek výtahu, zábradlí, el. záznamových zařízení, prostoru recepce, vstupních turniketů, stolů a pracovních desek v kuchyňkách i zasedacích místnostech</t>
    </r>
    <r>
      <rPr>
        <b/>
        <sz val="10"/>
        <rFont val="Arial"/>
        <family val="2"/>
        <charset val="238"/>
      </rPr>
      <t>.</t>
    </r>
  </si>
  <si>
    <r>
      <t xml:space="preserve">1x denně </t>
    </r>
    <r>
      <rPr>
        <sz val="10"/>
        <rFont val="Arial"/>
        <family val="2"/>
        <charset val="238"/>
      </rPr>
      <t>úklid podlahových ploch mokrého stírání vstupního prostoru budovy, leštění všech skleněných prostor, zametení a vyčištění prostoru čistící zóny při vstupu do budovy</t>
    </r>
    <r>
      <rPr>
        <b/>
        <sz val="10"/>
        <rFont val="Arial"/>
        <family val="2"/>
        <charset val="238"/>
      </rPr>
      <t>.</t>
    </r>
  </si>
  <si>
    <t>takto podbarvené buňky jsou určeny k doplnění účastníkem (na listu 1b-1f) !</t>
  </si>
  <si>
    <r>
      <t xml:space="preserve">1x týdně </t>
    </r>
    <r>
      <rPr>
        <sz val="10"/>
        <rFont val="Arial"/>
        <family val="2"/>
        <charset val="238"/>
      </rPr>
      <t xml:space="preserve">desinfekce klik , madel a zábradlí </t>
    </r>
  </si>
  <si>
    <t>1 kpl.</t>
  </si>
  <si>
    <t>1 x týdně</t>
  </si>
  <si>
    <t xml:space="preserve">DESINFEKCE KLIK, MADEL A ZÁBRADLÍ                  </t>
  </si>
  <si>
    <t>DESINFEKCE (Kč bez DPH / měsíc)</t>
  </si>
  <si>
    <t xml:space="preserve"> průměr Kč bez DPH / měsíc</t>
  </si>
  <si>
    <t>zásobníky na dezin.čistič  sedátek WC</t>
  </si>
  <si>
    <t>DEZINFEKCE</t>
  </si>
  <si>
    <t>pozn.:</t>
  </si>
  <si>
    <r>
      <rPr>
        <i/>
        <sz val="9"/>
        <color theme="1"/>
        <rFont val="Calibri"/>
        <family val="2"/>
        <charset val="238"/>
        <scheme val="minor"/>
      </rPr>
      <t xml:space="preserve">požadovaná cena bude uvedená v Kč </t>
    </r>
    <r>
      <rPr>
        <b/>
        <i/>
        <sz val="9"/>
        <color indexed="8"/>
        <rFont val="Calibri"/>
        <family val="2"/>
        <charset val="238"/>
      </rPr>
      <t>za měsíc provádění kompletní dezinfekce klik, madel a zábradlí v četnosti 1x týdně</t>
    </r>
  </si>
  <si>
    <t>pozn.</t>
  </si>
  <si>
    <r>
      <t xml:space="preserve">jedná se o </t>
    </r>
    <r>
      <rPr>
        <b/>
        <i/>
        <sz val="10"/>
        <color indexed="8"/>
        <rFont val="Calibri"/>
        <family val="2"/>
        <charset val="238"/>
      </rPr>
      <t>součet oboustranné plochy</t>
    </r>
    <r>
      <rPr>
        <i/>
        <sz val="10"/>
        <color indexed="8"/>
        <rFont val="Calibri"/>
        <family val="2"/>
        <charset val="238"/>
      </rPr>
      <t xml:space="preserve"> oken, dveří a prosklení</t>
    </r>
  </si>
  <si>
    <t>ŽLUTĚ OZNAČENÉ BUŇKY VYPLNÍ ÚČASTNÍK</t>
  </si>
  <si>
    <t>3x za období (16 měsíců)</t>
  </si>
  <si>
    <t>viz. Technická zpráva (kapitola 2 . Úklidové služby, čl. 2. 1 Kategorizace typů úklidů)</t>
  </si>
  <si>
    <r>
      <t xml:space="preserve">3x za období </t>
    </r>
    <r>
      <rPr>
        <b/>
        <i/>
        <sz val="9"/>
        <color theme="1"/>
        <rFont val="Calibri"/>
        <family val="2"/>
        <charset val="238"/>
        <scheme val="minor"/>
      </rPr>
      <t>( květen 2025, říjen 2025 a květen 2026)</t>
    </r>
  </si>
  <si>
    <t xml:space="preserve">Poznámka: </t>
  </si>
  <si>
    <t xml:space="preserve">Účastník vyplní hodinovou sazbu ve všech buňkách, tedy i těch, které se násobí předpokládaným počtem 0. </t>
  </si>
  <si>
    <t>Zadavatel v měsících, u nichž je veden předpoklad 0 nepředpokládá činnosti zimní údržby</t>
  </si>
  <si>
    <r>
      <t xml:space="preserve">Součástí všech typů úklidu je:                                                                                                                                                                                          
1x denně </t>
    </r>
    <r>
      <rPr>
        <sz val="10"/>
        <rFont val="Arial"/>
        <family val="2"/>
        <charset val="238"/>
      </rPr>
      <t xml:space="preserve">vyprázdnění odpadkových košů z uklízených prostor, shromáždění, vytřídění a uložení do daných kontejnerů umístěných ve dvorním traktu budovy. </t>
    </r>
  </si>
  <si>
    <t xml:space="preserve">PRÁCE PROVEDENÉ NA ZÁKLADĚ POŽADAVKU OBJEDNATELE (NAPŘ. ČIŠTĚNÍ KOBERCŮ, ČALOUNĚNÍ, ÚDRŽBA ZELENĚ ČI ZIMNÍ ÚDRŽBA MIMO VYHRAZENÉ OBDOBÍ APOD.) </t>
  </si>
  <si>
    <t>PRÁCE NA ZÁKLADĚ POŽADAVKU OBJEDNATELE - MIMOŘÁDNÉ SLUŽBY</t>
  </si>
  <si>
    <t>POPIS ČINNOSTÍ - MIMOŘÁDNÉ SLUŽBY - ÚKLID</t>
  </si>
  <si>
    <t>POPIS ČINNOSTÍ - MIMOŘÁDNÉ SLUŽBY - OPRAVNÉ A ÚDRŽBOVÉ PRÁCE</t>
  </si>
  <si>
    <t>POPIS ČINNOSTÍ - MIMOŘÁDNÉ SLUŽBY - VRÁTNICE</t>
  </si>
  <si>
    <t xml:space="preserve">PRÁCE PROVEDENÉ NA ZÁKLADĚ POŽADAVKU OBJEDNATELE (BOD 7. TECHNICKÉ ZPRÁVY) </t>
  </si>
  <si>
    <t xml:space="preserve">Provoz vrátnice (24 hodin, 7 dní v týdnu dle bodu 3.2.1 technické zprávy)	</t>
  </si>
  <si>
    <t xml:space="preserve">Provoz vrátnice (v pracovní dny v době 5.00 - 18.00 dle bodu 3.2.2 technické zprávy)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</si>
</sst>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K_č_-;\-* #,##0.00\ _K_č_-;_-* &quot;-&quot;??\ _K_č_-;_-@_-"/>
    <numFmt numFmtId="165" formatCode="0.000"/>
    <numFmt numFmtId="166" formatCode="0.00\ %"/>
    <numFmt numFmtId="167" formatCode="0.0"/>
    <numFmt numFmtId="168" formatCode="#,##0.00_ ;\-#,##0.00\ "/>
  </numFmts>
  <fonts count="7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0"/>
      <name val="Tahoma"/>
      <family val="2"/>
      <charset val="238"/>
    </font>
    <font>
      <b/>
      <sz val="16"/>
      <name val="Tahoma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b/>
      <vertAlign val="superscript"/>
      <sz val="9"/>
      <name val="Tahoma"/>
      <family val="2"/>
      <charset val="238"/>
    </font>
    <font>
      <sz val="16"/>
      <name val="Arial"/>
      <family val="2"/>
      <charset val="238"/>
    </font>
    <font>
      <b/>
      <sz val="11"/>
      <name val="Tahoma"/>
      <family val="2"/>
      <charset val="238"/>
    </font>
    <font>
      <sz val="15"/>
      <name val="Arial"/>
      <family val="2"/>
      <charset val="238"/>
    </font>
    <font>
      <sz val="11"/>
      <name val="Times New Roman"/>
      <family val="1"/>
      <charset val="238"/>
    </font>
    <font>
      <b/>
      <sz val="10"/>
      <color indexed="8"/>
      <name val="Arial"/>
      <family val="2"/>
      <charset val="238"/>
    </font>
    <font>
      <b/>
      <sz val="15"/>
      <name val="Arial"/>
      <family val="2"/>
      <charset val="238"/>
    </font>
    <font>
      <sz val="11"/>
      <name val="Tahoma"/>
      <family val="2"/>
      <charset val="238"/>
    </font>
    <font>
      <b/>
      <sz val="14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1"/>
      <name val="Verdana"/>
      <family val="2"/>
      <charset val="238"/>
    </font>
    <font>
      <sz val="8"/>
      <name val="Verdana"/>
      <family val="2"/>
      <charset val="238"/>
    </font>
    <font>
      <sz val="8"/>
      <name val="Tahoma"/>
      <family val="2"/>
      <charset val="238"/>
    </font>
    <font>
      <b/>
      <sz val="16"/>
      <name val="Verdana"/>
      <family val="2"/>
      <charset val="238"/>
    </font>
    <font>
      <b/>
      <sz val="12"/>
      <name val="Arial"/>
      <family val="2"/>
      <charset val="238"/>
    </font>
    <font>
      <sz val="8"/>
      <name val="Calibri"/>
      <family val="2"/>
      <charset val="238"/>
    </font>
    <font>
      <sz val="8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theme="5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4"/>
      <color theme="4"/>
      <name val="Cambria"/>
      <family val="2"/>
      <charset val="238"/>
      <scheme val="major"/>
    </font>
    <font>
      <sz val="11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Tahoma"/>
      <family val="2"/>
      <charset val="238"/>
    </font>
    <font>
      <b/>
      <sz val="14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4"/>
      <color rgb="FF0000FF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9"/>
      <color indexed="8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10"/>
      <color indexed="8"/>
      <name val="Calibri"/>
      <family val="2"/>
      <charset val="238"/>
    </font>
    <font>
      <b/>
      <sz val="9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6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theme="6"/>
      </top>
      <bottom/>
      <diagonal/>
    </border>
  </borders>
  <cellStyleXfs count="66">
    <xf numFmtId="0" fontId="0" fillId="0" borderId="0"/>
    <xf numFmtId="0" fontId="37" fillId="0" borderId="1">
      <alignment vertical="center"/>
    </xf>
    <xf numFmtId="0" fontId="38" fillId="0" borderId="0" applyNumberFormat="0" applyFill="0" applyAlignment="0" applyProtection="0"/>
    <xf numFmtId="0" fontId="39" fillId="0" borderId="59" applyFont="0"/>
    <xf numFmtId="0" fontId="40" fillId="0" borderId="0" applyNumberForma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35" fillId="0" borderId="0"/>
    <xf numFmtId="0" fontId="3" fillId="0" borderId="0"/>
    <xf numFmtId="0" fontId="1" fillId="0" borderId="0"/>
    <xf numFmtId="0" fontId="41" fillId="0" borderId="0"/>
    <xf numFmtId="0" fontId="3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41" fillId="0" borderId="0"/>
    <xf numFmtId="0" fontId="37" fillId="0" borderId="0"/>
    <xf numFmtId="0" fontId="37" fillId="2" borderId="0" applyNumberFormat="0" applyFont="0" applyBorder="0" applyAlignment="0" applyProtection="0"/>
    <xf numFmtId="166" fontId="37" fillId="0" borderId="0" applyFont="0" applyFill="0" applyBorder="0" applyAlignment="0"/>
    <xf numFmtId="0" fontId="1" fillId="0" borderId="0"/>
    <xf numFmtId="0" fontId="1" fillId="0" borderId="0"/>
  </cellStyleXfs>
  <cellXfs count="315">
    <xf numFmtId="0" fontId="0" fillId="0" borderId="0" xfId="0"/>
    <xf numFmtId="0" fontId="1" fillId="0" borderId="0" xfId="57"/>
    <xf numFmtId="0" fontId="8" fillId="0" borderId="0" xfId="57" applyFont="1" applyAlignment="1">
      <alignment horizontal="left"/>
    </xf>
    <xf numFmtId="165" fontId="9" fillId="0" borderId="0" xfId="57" applyNumberFormat="1" applyFont="1" applyAlignment="1">
      <alignment horizontal="left"/>
    </xf>
    <xf numFmtId="0" fontId="3" fillId="0" borderId="0" xfId="57" applyFont="1"/>
    <xf numFmtId="0" fontId="7" fillId="0" borderId="0" xfId="57" applyFont="1" applyAlignment="1">
      <alignment horizontal="left"/>
    </xf>
    <xf numFmtId="0" fontId="6" fillId="0" borderId="0" xfId="57" applyFont="1"/>
    <xf numFmtId="0" fontId="7" fillId="0" borderId="0" xfId="12" applyFont="1" applyAlignment="1">
      <alignment vertical="center"/>
    </xf>
    <xf numFmtId="0" fontId="10" fillId="0" borderId="2" xfId="57" applyFont="1" applyBorder="1"/>
    <xf numFmtId="0" fontId="8" fillId="0" borderId="0" xfId="57" applyFont="1" applyAlignment="1">
      <alignment horizontal="right"/>
    </xf>
    <xf numFmtId="0" fontId="5" fillId="0" borderId="2" xfId="0" applyFont="1" applyBorder="1" applyAlignment="1">
      <alignment horizontal="center" vertical="center"/>
    </xf>
    <xf numFmtId="49" fontId="10" fillId="0" borderId="2" xfId="57" applyNumberFormat="1" applyFont="1" applyBorder="1" applyAlignment="1">
      <alignment horizontal="center" vertical="center"/>
    </xf>
    <xf numFmtId="165" fontId="9" fillId="0" borderId="0" xfId="12" applyNumberFormat="1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0" fillId="0" borderId="0" xfId="12" applyFont="1" applyAlignment="1">
      <alignment horizontal="left" vertical="center"/>
    </xf>
    <xf numFmtId="0" fontId="14" fillId="0" borderId="0" xfId="57" applyFont="1" applyAlignment="1">
      <alignment horizontal="left"/>
    </xf>
    <xf numFmtId="165" fontId="14" fillId="0" borderId="0" xfId="57" applyNumberFormat="1" applyFont="1" applyAlignment="1">
      <alignment horizontal="left"/>
    </xf>
    <xf numFmtId="0" fontId="10" fillId="0" borderId="0" xfId="57" applyFont="1" applyAlignment="1">
      <alignment horizontal="left" vertical="center"/>
    </xf>
    <xf numFmtId="0" fontId="42" fillId="0" borderId="0" xfId="0" applyFont="1"/>
    <xf numFmtId="0" fontId="43" fillId="0" borderId="4" xfId="0" applyFont="1" applyBorder="1" applyAlignment="1">
      <alignment horizontal="center" vertical="center"/>
    </xf>
    <xf numFmtId="0" fontId="21" fillId="3" borderId="5" xfId="53" applyFont="1" applyFill="1" applyBorder="1" applyAlignment="1">
      <alignment horizontal="center" vertical="center" wrapText="1"/>
    </xf>
    <xf numFmtId="4" fontId="42" fillId="0" borderId="2" xfId="0" applyNumberFormat="1" applyFont="1" applyBorder="1"/>
    <xf numFmtId="0" fontId="2" fillId="0" borderId="0" xfId="0" applyFont="1" applyAlignment="1">
      <alignment horizontal="center" vertical="center"/>
    </xf>
    <xf numFmtId="4" fontId="42" fillId="0" borderId="0" xfId="0" applyNumberFormat="1" applyFont="1"/>
    <xf numFmtId="4" fontId="1" fillId="0" borderId="0" xfId="0" applyNumberFormat="1" applyFont="1"/>
    <xf numFmtId="4" fontId="43" fillId="0" borderId="0" xfId="0" applyNumberFormat="1" applyFont="1"/>
    <xf numFmtId="0" fontId="22" fillId="0" borderId="0" xfId="0" applyFont="1" applyAlignment="1">
      <alignment wrapText="1"/>
    </xf>
    <xf numFmtId="49" fontId="10" fillId="0" borderId="6" xfId="57" applyNumberFormat="1" applyFont="1" applyBorder="1" applyAlignment="1">
      <alignment horizontal="center" vertical="center"/>
    </xf>
    <xf numFmtId="4" fontId="1" fillId="0" borderId="2" xfId="0" applyNumberFormat="1" applyFont="1" applyBorder="1"/>
    <xf numFmtId="4" fontId="42" fillId="0" borderId="4" xfId="0" applyNumberFormat="1" applyFont="1" applyBorder="1"/>
    <xf numFmtId="4" fontId="42" fillId="0" borderId="3" xfId="0" applyNumberFormat="1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" fontId="0" fillId="0" borderId="0" xfId="0" applyNumberFormat="1"/>
    <xf numFmtId="0" fontId="44" fillId="0" borderId="2" xfId="57" applyFont="1" applyBorder="1" applyAlignment="1">
      <alignment horizontal="center"/>
    </xf>
    <xf numFmtId="0" fontId="16" fillId="3" borderId="2" xfId="0" applyFont="1" applyFill="1" applyBorder="1" applyAlignment="1">
      <alignment vertical="center"/>
    </xf>
    <xf numFmtId="0" fontId="10" fillId="0" borderId="6" xfId="57" applyFont="1" applyBorder="1" applyAlignment="1">
      <alignment horizontal="center" vertical="center"/>
    </xf>
    <xf numFmtId="2" fontId="0" fillId="0" borderId="0" xfId="0" applyNumberFormat="1"/>
    <xf numFmtId="0" fontId="45" fillId="0" borderId="0" xfId="0" applyFont="1" applyAlignment="1">
      <alignment horizontal="left"/>
    </xf>
    <xf numFmtId="0" fontId="0" fillId="0" borderId="0" xfId="0" applyAlignment="1">
      <alignment horizontal="left"/>
    </xf>
    <xf numFmtId="0" fontId="23" fillId="0" borderId="0" xfId="0" applyFont="1" applyAlignment="1">
      <alignment horizontal="left"/>
    </xf>
    <xf numFmtId="0" fontId="46" fillId="0" borderId="0" xfId="0" applyFont="1"/>
    <xf numFmtId="0" fontId="21" fillId="4" borderId="7" xfId="53" applyFont="1" applyFill="1" applyBorder="1" applyAlignment="1">
      <alignment horizontal="center" vertical="center" wrapText="1"/>
    </xf>
    <xf numFmtId="0" fontId="21" fillId="5" borderId="7" xfId="53" applyFont="1" applyFill="1" applyBorder="1" applyAlignment="1">
      <alignment horizontal="center" vertical="center" wrapText="1"/>
    </xf>
    <xf numFmtId="0" fontId="21" fillId="6" borderId="5" xfId="53" applyFont="1" applyFill="1" applyBorder="1" applyAlignment="1">
      <alignment horizontal="center" vertical="center" wrapText="1"/>
    </xf>
    <xf numFmtId="14" fontId="10" fillId="0" borderId="8" xfId="57" applyNumberFormat="1" applyFont="1" applyBorder="1" applyAlignment="1">
      <alignment horizontal="center" vertical="center"/>
    </xf>
    <xf numFmtId="0" fontId="10" fillId="0" borderId="9" xfId="57" applyFont="1" applyBorder="1" applyAlignment="1">
      <alignment horizontal="center" vertical="center"/>
    </xf>
    <xf numFmtId="4" fontId="10" fillId="0" borderId="9" xfId="57" applyNumberFormat="1" applyFont="1" applyBorder="1" applyAlignment="1">
      <alignment horizontal="center" vertical="center"/>
    </xf>
    <xf numFmtId="49" fontId="10" fillId="0" borderId="9" xfId="57" applyNumberFormat="1" applyFont="1" applyBorder="1" applyAlignment="1">
      <alignment horizontal="center" vertical="center"/>
    </xf>
    <xf numFmtId="0" fontId="0" fillId="0" borderId="9" xfId="0" applyBorder="1"/>
    <xf numFmtId="2" fontId="0" fillId="0" borderId="9" xfId="0" applyNumberFormat="1" applyBorder="1"/>
    <xf numFmtId="4" fontId="47" fillId="4" borderId="10" xfId="0" applyNumberFormat="1" applyFont="1" applyFill="1" applyBorder="1" applyAlignment="1">
      <alignment wrapText="1"/>
    </xf>
    <xf numFmtId="4" fontId="48" fillId="4" borderId="11" xfId="0" applyNumberFormat="1" applyFont="1" applyFill="1" applyBorder="1"/>
    <xf numFmtId="4" fontId="47" fillId="5" borderId="10" xfId="0" applyNumberFormat="1" applyFont="1" applyFill="1" applyBorder="1" applyAlignment="1">
      <alignment wrapText="1"/>
    </xf>
    <xf numFmtId="4" fontId="48" fillId="5" borderId="11" xfId="0" applyNumberFormat="1" applyFont="1" applyFill="1" applyBorder="1"/>
    <xf numFmtId="2" fontId="47" fillId="6" borderId="11" xfId="0" applyNumberFormat="1" applyFont="1" applyFill="1" applyBorder="1" applyAlignment="1">
      <alignment horizontal="right" wrapText="1"/>
    </xf>
    <xf numFmtId="4" fontId="48" fillId="6" borderId="11" xfId="0" applyNumberFormat="1" applyFont="1" applyFill="1" applyBorder="1"/>
    <xf numFmtId="0" fontId="0" fillId="0" borderId="12" xfId="0" applyBorder="1"/>
    <xf numFmtId="2" fontId="0" fillId="0" borderId="5" xfId="0" applyNumberFormat="1" applyBorder="1"/>
    <xf numFmtId="0" fontId="0" fillId="0" borderId="13" xfId="0" applyBorder="1"/>
    <xf numFmtId="2" fontId="0" fillId="0" borderId="14" xfId="0" applyNumberFormat="1" applyBorder="1" applyAlignment="1">
      <alignment horizontal="right"/>
    </xf>
    <xf numFmtId="2" fontId="10" fillId="0" borderId="9" xfId="57" applyNumberFormat="1" applyFont="1" applyBorder="1" applyAlignment="1">
      <alignment horizontal="center" vertical="center"/>
    </xf>
    <xf numFmtId="4" fontId="0" fillId="0" borderId="15" xfId="0" applyNumberFormat="1" applyBorder="1"/>
    <xf numFmtId="0" fontId="24" fillId="7" borderId="16" xfId="0" applyFont="1" applyFill="1" applyBorder="1"/>
    <xf numFmtId="0" fontId="24" fillId="7" borderId="17" xfId="0" applyFont="1" applyFill="1" applyBorder="1" applyAlignment="1">
      <alignment horizontal="left"/>
    </xf>
    <xf numFmtId="4" fontId="46" fillId="0" borderId="17" xfId="0" applyNumberFormat="1" applyFont="1" applyBorder="1"/>
    <xf numFmtId="0" fontId="24" fillId="0" borderId="12" xfId="0" applyFont="1" applyBorder="1" applyAlignment="1">
      <alignment horizontal="center" vertical="center" wrapText="1"/>
    </xf>
    <xf numFmtId="0" fontId="27" fillId="0" borderId="0" xfId="34" applyFont="1" applyAlignment="1">
      <alignment horizontal="left" vertical="center"/>
    </xf>
    <xf numFmtId="0" fontId="41" fillId="0" borderId="0" xfId="0" applyFont="1"/>
    <xf numFmtId="0" fontId="49" fillId="0" borderId="19" xfId="0" applyFont="1" applyBorder="1" applyAlignment="1">
      <alignment horizontal="center" vertical="center"/>
    </xf>
    <xf numFmtId="4" fontId="49" fillId="0" borderId="20" xfId="0" applyNumberFormat="1" applyFont="1" applyBorder="1" applyAlignment="1">
      <alignment horizontal="center" vertical="center"/>
    </xf>
    <xf numFmtId="4" fontId="43" fillId="0" borderId="4" xfId="0" applyNumberFormat="1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4" fontId="43" fillId="0" borderId="0" xfId="0" applyNumberFormat="1" applyFont="1" applyAlignment="1">
      <alignment horizontal="center" vertical="center"/>
    </xf>
    <xf numFmtId="4" fontId="10" fillId="0" borderId="9" xfId="57" applyNumberFormat="1" applyFont="1" applyBorder="1" applyAlignment="1">
      <alignment horizontal="left" vertical="center"/>
    </xf>
    <xf numFmtId="0" fontId="28" fillId="0" borderId="2" xfId="0" applyFont="1" applyBorder="1" applyProtection="1">
      <protection locked="0"/>
    </xf>
    <xf numFmtId="0" fontId="28" fillId="0" borderId="2" xfId="0" applyFont="1" applyBorder="1" applyAlignment="1" applyProtection="1">
      <alignment horizontal="left"/>
      <protection locked="0"/>
    </xf>
    <xf numFmtId="0" fontId="50" fillId="0" borderId="2" xfId="0" applyFont="1" applyBorder="1" applyAlignment="1" applyProtection="1">
      <alignment horizontal="left"/>
      <protection locked="0"/>
    </xf>
    <xf numFmtId="49" fontId="29" fillId="0" borderId="2" xfId="57" applyNumberFormat="1" applyFont="1" applyBorder="1" applyAlignment="1">
      <alignment horizontal="center" vertical="center"/>
    </xf>
    <xf numFmtId="0" fontId="51" fillId="0" borderId="2" xfId="0" applyFont="1" applyBorder="1"/>
    <xf numFmtId="2" fontId="51" fillId="0" borderId="2" xfId="0" applyNumberFormat="1" applyFont="1" applyBorder="1"/>
    <xf numFmtId="0" fontId="52" fillId="0" borderId="2" xfId="0" applyFont="1" applyBorder="1"/>
    <xf numFmtId="0" fontId="0" fillId="0" borderId="16" xfId="0" applyBorder="1"/>
    <xf numFmtId="0" fontId="0" fillId="0" borderId="17" xfId="0" applyBorder="1"/>
    <xf numFmtId="167" fontId="28" fillId="0" borderId="2" xfId="0" applyNumberFormat="1" applyFont="1" applyBorder="1" applyProtection="1">
      <protection locked="0"/>
    </xf>
    <xf numFmtId="0" fontId="51" fillId="0" borderId="0" xfId="0" applyFont="1"/>
    <xf numFmtId="16" fontId="51" fillId="0" borderId="0" xfId="0" applyNumberFormat="1" applyFont="1" applyAlignment="1">
      <alignment horizontal="right"/>
    </xf>
    <xf numFmtId="165" fontId="53" fillId="0" borderId="0" xfId="57" applyNumberFormat="1" applyFont="1" applyAlignment="1">
      <alignment horizontal="center"/>
    </xf>
    <xf numFmtId="0" fontId="24" fillId="0" borderId="0" xfId="57" applyFont="1"/>
    <xf numFmtId="0" fontId="30" fillId="0" borderId="0" xfId="57" applyFont="1" applyAlignment="1">
      <alignment horizontal="left"/>
    </xf>
    <xf numFmtId="0" fontId="27" fillId="0" borderId="0" xfId="57" applyFont="1" applyAlignment="1">
      <alignment horizontal="left"/>
    </xf>
    <xf numFmtId="0" fontId="54" fillId="0" borderId="0" xfId="57" applyFont="1" applyAlignment="1">
      <alignment horizontal="left"/>
    </xf>
    <xf numFmtId="0" fontId="27" fillId="0" borderId="0" xfId="57" applyFont="1" applyAlignment="1">
      <alignment horizontal="left" vertical="center"/>
    </xf>
    <xf numFmtId="165" fontId="27" fillId="0" borderId="0" xfId="57" applyNumberFormat="1" applyFont="1" applyAlignment="1">
      <alignment horizontal="left"/>
    </xf>
    <xf numFmtId="2" fontId="24" fillId="0" borderId="21" xfId="57" applyNumberFormat="1" applyFont="1" applyBorder="1" applyAlignment="1">
      <alignment horizontal="center"/>
    </xf>
    <xf numFmtId="2" fontId="24" fillId="0" borderId="22" xfId="57" applyNumberFormat="1" applyFont="1" applyBorder="1"/>
    <xf numFmtId="0" fontId="24" fillId="0" borderId="22" xfId="57" applyFont="1" applyBorder="1"/>
    <xf numFmtId="0" fontId="24" fillId="0" borderId="22" xfId="57" applyFont="1" applyBorder="1" applyAlignment="1">
      <alignment horizontal="left"/>
    </xf>
    <xf numFmtId="0" fontId="24" fillId="0" borderId="2" xfId="57" applyFont="1" applyBorder="1"/>
    <xf numFmtId="4" fontId="49" fillId="0" borderId="2" xfId="0" applyNumberFormat="1" applyFont="1" applyBorder="1" applyAlignment="1">
      <alignment horizontal="center"/>
    </xf>
    <xf numFmtId="2" fontId="49" fillId="0" borderId="23" xfId="0" applyNumberFormat="1" applyFont="1" applyBorder="1" applyAlignment="1">
      <alignment horizontal="center"/>
    </xf>
    <xf numFmtId="0" fontId="55" fillId="0" borderId="24" xfId="0" applyFont="1" applyBorder="1"/>
    <xf numFmtId="0" fontId="55" fillId="0" borderId="24" xfId="0" applyFont="1" applyBorder="1" applyAlignment="1">
      <alignment horizontal="left"/>
    </xf>
    <xf numFmtId="0" fontId="55" fillId="0" borderId="2" xfId="0" applyFont="1" applyBorder="1"/>
    <xf numFmtId="0" fontId="24" fillId="0" borderId="25" xfId="12" applyFont="1" applyBorder="1" applyAlignment="1">
      <alignment vertical="center"/>
    </xf>
    <xf numFmtId="0" fontId="0" fillId="0" borderId="2" xfId="0" applyBorder="1"/>
    <xf numFmtId="0" fontId="13" fillId="0" borderId="2" xfId="57" applyFont="1" applyBorder="1"/>
    <xf numFmtId="0" fontId="1" fillId="0" borderId="2" xfId="57" applyBorder="1"/>
    <xf numFmtId="0" fontId="31" fillId="0" borderId="2" xfId="57" applyFont="1" applyBorder="1"/>
    <xf numFmtId="0" fontId="6" fillId="0" borderId="2" xfId="57" applyFont="1" applyBorder="1"/>
    <xf numFmtId="0" fontId="48" fillId="0" borderId="2" xfId="0" applyFont="1" applyBorder="1"/>
    <xf numFmtId="0" fontId="56" fillId="0" borderId="2" xfId="0" applyFont="1" applyBorder="1"/>
    <xf numFmtId="0" fontId="4" fillId="8" borderId="0" xfId="57" applyFont="1" applyFill="1" applyAlignment="1">
      <alignment horizontal="center" vertical="center" wrapText="1"/>
    </xf>
    <xf numFmtId="4" fontId="57" fillId="0" borderId="28" xfId="0" applyNumberFormat="1" applyFont="1" applyBorder="1" applyAlignment="1">
      <alignment horizontal="center" vertical="center"/>
    </xf>
    <xf numFmtId="0" fontId="43" fillId="0" borderId="29" xfId="0" applyFont="1" applyBorder="1" applyAlignment="1">
      <alignment horizontal="center" vertical="center"/>
    </xf>
    <xf numFmtId="0" fontId="10" fillId="0" borderId="30" xfId="57" applyFont="1" applyBorder="1"/>
    <xf numFmtId="0" fontId="10" fillId="0" borderId="31" xfId="57" applyFont="1" applyBorder="1"/>
    <xf numFmtId="0" fontId="43" fillId="8" borderId="20" xfId="0" applyFont="1" applyFill="1" applyBorder="1" applyAlignment="1">
      <alignment horizontal="center" vertical="center"/>
    </xf>
    <xf numFmtId="0" fontId="43" fillId="8" borderId="32" xfId="0" applyFont="1" applyFill="1" applyBorder="1" applyAlignment="1">
      <alignment horizontal="center" vertical="center"/>
    </xf>
    <xf numFmtId="0" fontId="28" fillId="0" borderId="30" xfId="0" applyFont="1" applyBorder="1" applyProtection="1">
      <protection locked="0"/>
    </xf>
    <xf numFmtId="0" fontId="28" fillId="0" borderId="33" xfId="0" applyFont="1" applyBorder="1" applyProtection="1">
      <protection locked="0"/>
    </xf>
    <xf numFmtId="167" fontId="28" fillId="0" borderId="33" xfId="0" applyNumberFormat="1" applyFont="1" applyBorder="1" applyProtection="1">
      <protection locked="0"/>
    </xf>
    <xf numFmtId="0" fontId="28" fillId="0" borderId="33" xfId="0" applyFont="1" applyBorder="1" applyAlignment="1" applyProtection="1">
      <alignment horizontal="left"/>
      <protection locked="0"/>
    </xf>
    <xf numFmtId="49" fontId="29" fillId="0" borderId="33" xfId="57" applyNumberFormat="1" applyFont="1" applyBorder="1" applyAlignment="1">
      <alignment horizontal="center" vertical="center"/>
    </xf>
    <xf numFmtId="0" fontId="52" fillId="0" borderId="33" xfId="0" applyFont="1" applyBorder="1"/>
    <xf numFmtId="2" fontId="52" fillId="0" borderId="34" xfId="0" applyNumberFormat="1" applyFont="1" applyBorder="1"/>
    <xf numFmtId="0" fontId="58" fillId="0" borderId="0" xfId="0" applyFont="1"/>
    <xf numFmtId="0" fontId="10" fillId="0" borderId="2" xfId="57" applyFont="1" applyBorder="1" applyAlignment="1">
      <alignment horizontal="center"/>
    </xf>
    <xf numFmtId="2" fontId="52" fillId="0" borderId="2" xfId="0" applyNumberFormat="1" applyFont="1" applyBorder="1"/>
    <xf numFmtId="0" fontId="10" fillId="0" borderId="33" xfId="57" applyFont="1" applyBorder="1" applyAlignment="1">
      <alignment horizontal="center"/>
    </xf>
    <xf numFmtId="49" fontId="10" fillId="0" borderId="33" xfId="57" applyNumberFormat="1" applyFont="1" applyBorder="1" applyAlignment="1">
      <alignment horizontal="center" vertical="center"/>
    </xf>
    <xf numFmtId="2" fontId="52" fillId="0" borderId="6" xfId="0" applyNumberFormat="1" applyFont="1" applyBorder="1"/>
    <xf numFmtId="0" fontId="45" fillId="6" borderId="0" xfId="0" applyFont="1" applyFill="1" applyAlignment="1">
      <alignment horizontal="left"/>
    </xf>
    <xf numFmtId="0" fontId="0" fillId="6" borderId="0" xfId="0" applyFill="1"/>
    <xf numFmtId="0" fontId="0" fillId="6" borderId="0" xfId="0" applyFill="1" applyAlignment="1">
      <alignment horizontal="left"/>
    </xf>
    <xf numFmtId="0" fontId="0" fillId="5" borderId="0" xfId="0" applyFill="1"/>
    <xf numFmtId="0" fontId="0" fillId="5" borderId="0" xfId="0" applyFill="1" applyAlignment="1">
      <alignment horizontal="left"/>
    </xf>
    <xf numFmtId="0" fontId="45" fillId="5" borderId="0" xfId="0" applyFont="1" applyFill="1" applyAlignment="1">
      <alignment horizontal="left"/>
    </xf>
    <xf numFmtId="0" fontId="28" fillId="8" borderId="2" xfId="0" applyFont="1" applyFill="1" applyBorder="1" applyAlignment="1" applyProtection="1">
      <alignment horizontal="left"/>
      <protection locked="0"/>
    </xf>
    <xf numFmtId="49" fontId="29" fillId="8" borderId="2" xfId="57" applyNumberFormat="1" applyFont="1" applyFill="1" applyBorder="1" applyAlignment="1">
      <alignment horizontal="center" vertical="center"/>
    </xf>
    <xf numFmtId="0" fontId="28" fillId="8" borderId="2" xfId="0" applyFont="1" applyFill="1" applyBorder="1" applyProtection="1">
      <protection locked="0"/>
    </xf>
    <xf numFmtId="0" fontId="52" fillId="8" borderId="2" xfId="0" applyFont="1" applyFill="1" applyBorder="1"/>
    <xf numFmtId="2" fontId="52" fillId="8" borderId="2" xfId="0" applyNumberFormat="1" applyFont="1" applyFill="1" applyBorder="1"/>
    <xf numFmtId="0" fontId="28" fillId="8" borderId="38" xfId="0" applyFont="1" applyFill="1" applyBorder="1" applyProtection="1">
      <protection locked="0"/>
    </xf>
    <xf numFmtId="0" fontId="28" fillId="8" borderId="6" xfId="0" applyFont="1" applyFill="1" applyBorder="1" applyProtection="1">
      <protection locked="0"/>
    </xf>
    <xf numFmtId="0" fontId="28" fillId="8" borderId="6" xfId="0" applyFont="1" applyFill="1" applyBorder="1" applyAlignment="1" applyProtection="1">
      <alignment horizontal="left"/>
      <protection locked="0"/>
    </xf>
    <xf numFmtId="0" fontId="28" fillId="8" borderId="39" xfId="0" applyFont="1" applyFill="1" applyBorder="1" applyAlignment="1" applyProtection="1">
      <alignment horizontal="left"/>
      <protection locked="0"/>
    </xf>
    <xf numFmtId="49" fontId="29" fillId="8" borderId="6" xfId="57" applyNumberFormat="1" applyFont="1" applyFill="1" applyBorder="1" applyAlignment="1">
      <alignment horizontal="center" vertical="center"/>
    </xf>
    <xf numFmtId="0" fontId="52" fillId="8" borderId="39" xfId="0" applyFont="1" applyFill="1" applyBorder="1"/>
    <xf numFmtId="2" fontId="52" fillId="8" borderId="6" xfId="0" applyNumberFormat="1" applyFont="1" applyFill="1" applyBorder="1"/>
    <xf numFmtId="0" fontId="28" fillId="8" borderId="40" xfId="0" applyFont="1" applyFill="1" applyBorder="1" applyProtection="1">
      <protection locked="0"/>
    </xf>
    <xf numFmtId="0" fontId="28" fillId="8" borderId="39" xfId="0" applyFont="1" applyFill="1" applyBorder="1" applyProtection="1">
      <protection locked="0"/>
    </xf>
    <xf numFmtId="0" fontId="52" fillId="8" borderId="6" xfId="0" applyFont="1" applyFill="1" applyBorder="1"/>
    <xf numFmtId="0" fontId="28" fillId="8" borderId="2" xfId="0" applyFont="1" applyFill="1" applyBorder="1" applyAlignment="1" applyProtection="1">
      <alignment wrapText="1"/>
      <protection locked="0"/>
    </xf>
    <xf numFmtId="0" fontId="7" fillId="9" borderId="38" xfId="12" applyFont="1" applyFill="1" applyBorder="1" applyAlignment="1">
      <alignment horizontal="center" vertical="center" wrapText="1"/>
    </xf>
    <xf numFmtId="0" fontId="7" fillId="9" borderId="33" xfId="12" applyFont="1" applyFill="1" applyBorder="1" applyAlignment="1">
      <alignment horizontal="center" vertical="center" wrapText="1"/>
    </xf>
    <xf numFmtId="0" fontId="11" fillId="9" borderId="33" xfId="12" applyFont="1" applyFill="1" applyBorder="1" applyAlignment="1">
      <alignment horizontal="center" vertical="center" wrapText="1"/>
    </xf>
    <xf numFmtId="0" fontId="7" fillId="9" borderId="33" xfId="12" applyFont="1" applyFill="1" applyBorder="1" applyAlignment="1">
      <alignment horizontal="left" vertical="center" wrapText="1"/>
    </xf>
    <xf numFmtId="0" fontId="7" fillId="9" borderId="38" xfId="34" applyFont="1" applyFill="1" applyBorder="1" applyAlignment="1">
      <alignment horizontal="center" vertical="center" wrapText="1"/>
    </xf>
    <xf numFmtId="0" fontId="21" fillId="9" borderId="12" xfId="53" applyFont="1" applyFill="1" applyBorder="1" applyAlignment="1">
      <alignment horizontal="center" vertical="center" wrapText="1"/>
    </xf>
    <xf numFmtId="4" fontId="48" fillId="9" borderId="10" xfId="0" applyNumberFormat="1" applyFont="1" applyFill="1" applyBorder="1"/>
    <xf numFmtId="4" fontId="48" fillId="9" borderId="11" xfId="0" applyNumberFormat="1" applyFont="1" applyFill="1" applyBorder="1"/>
    <xf numFmtId="14" fontId="23" fillId="9" borderId="41" xfId="57" applyNumberFormat="1" applyFont="1" applyFill="1" applyBorder="1" applyAlignment="1">
      <alignment horizontal="center" vertical="center"/>
    </xf>
    <xf numFmtId="49" fontId="23" fillId="9" borderId="12" xfId="57" applyNumberFormat="1" applyFont="1" applyFill="1" applyBorder="1" applyAlignment="1">
      <alignment horizontal="right" vertical="center"/>
    </xf>
    <xf numFmtId="2" fontId="23" fillId="9" borderId="12" xfId="57" applyNumberFormat="1" applyFont="1" applyFill="1" applyBorder="1" applyAlignment="1">
      <alignment horizontal="center" vertical="center"/>
    </xf>
    <xf numFmtId="0" fontId="23" fillId="9" borderId="12" xfId="57" applyFont="1" applyFill="1" applyBorder="1" applyAlignment="1">
      <alignment horizontal="center" vertical="center"/>
    </xf>
    <xf numFmtId="4" fontId="23" fillId="9" borderId="12" xfId="57" applyNumberFormat="1" applyFont="1" applyFill="1" applyBorder="1" applyAlignment="1">
      <alignment horizontal="center" vertical="center"/>
    </xf>
    <xf numFmtId="4" fontId="23" fillId="9" borderId="12" xfId="57" applyNumberFormat="1" applyFont="1" applyFill="1" applyBorder="1" applyAlignment="1">
      <alignment horizontal="left" vertical="center"/>
    </xf>
    <xf numFmtId="49" fontId="23" fillId="9" borderId="12" xfId="57" applyNumberFormat="1" applyFont="1" applyFill="1" applyBorder="1" applyAlignment="1">
      <alignment horizontal="center" vertical="center"/>
    </xf>
    <xf numFmtId="4" fontId="49" fillId="9" borderId="7" xfId="0" applyNumberFormat="1" applyFont="1" applyFill="1" applyBorder="1" applyAlignment="1">
      <alignment horizontal="center" vertical="center"/>
    </xf>
    <xf numFmtId="14" fontId="23" fillId="9" borderId="29" xfId="57" applyNumberFormat="1" applyFont="1" applyFill="1" applyBorder="1" applyAlignment="1">
      <alignment horizontal="center" vertical="center"/>
    </xf>
    <xf numFmtId="49" fontId="23" fillId="9" borderId="13" xfId="57" applyNumberFormat="1" applyFont="1" applyFill="1" applyBorder="1" applyAlignment="1">
      <alignment horizontal="center" vertical="center"/>
    </xf>
    <xf numFmtId="2" fontId="23" fillId="9" borderId="13" xfId="57" applyNumberFormat="1" applyFont="1" applyFill="1" applyBorder="1" applyAlignment="1">
      <alignment horizontal="center" vertical="center"/>
    </xf>
    <xf numFmtId="0" fontId="23" fillId="9" borderId="13" xfId="57" applyFont="1" applyFill="1" applyBorder="1" applyAlignment="1">
      <alignment horizontal="center" vertical="center"/>
    </xf>
    <xf numFmtId="4" fontId="23" fillId="9" borderId="13" xfId="57" applyNumberFormat="1" applyFont="1" applyFill="1" applyBorder="1" applyAlignment="1">
      <alignment horizontal="center" vertical="center"/>
    </xf>
    <xf numFmtId="4" fontId="23" fillId="9" borderId="13" xfId="57" applyNumberFormat="1" applyFont="1" applyFill="1" applyBorder="1" applyAlignment="1">
      <alignment horizontal="left" vertical="center"/>
    </xf>
    <xf numFmtId="4" fontId="41" fillId="9" borderId="28" xfId="0" applyNumberFormat="1" applyFont="1" applyFill="1" applyBorder="1" applyAlignment="1">
      <alignment horizontal="center" vertical="center"/>
    </xf>
    <xf numFmtId="0" fontId="21" fillId="10" borderId="12" xfId="53" applyFont="1" applyFill="1" applyBorder="1" applyAlignment="1">
      <alignment horizontal="center" vertical="center" wrapText="1"/>
    </xf>
    <xf numFmtId="0" fontId="21" fillId="10" borderId="5" xfId="53" applyFont="1" applyFill="1" applyBorder="1" applyAlignment="1">
      <alignment horizontal="center" vertical="center" wrapText="1"/>
    </xf>
    <xf numFmtId="4" fontId="42" fillId="8" borderId="3" xfId="0" applyNumberFormat="1" applyFont="1" applyFill="1" applyBorder="1"/>
    <xf numFmtId="4" fontId="42" fillId="8" borderId="2" xfId="0" applyNumberFormat="1" applyFont="1" applyFill="1" applyBorder="1"/>
    <xf numFmtId="4" fontId="42" fillId="8" borderId="4" xfId="0" applyNumberFormat="1" applyFont="1" applyFill="1" applyBorder="1"/>
    <xf numFmtId="0" fontId="28" fillId="0" borderId="2" xfId="0" applyFont="1" applyBorder="1" applyAlignment="1" applyProtection="1">
      <alignment horizontal="left" vertical="center"/>
      <protection locked="0"/>
    </xf>
    <xf numFmtId="0" fontId="59" fillId="0" borderId="0" xfId="0" applyFont="1"/>
    <xf numFmtId="0" fontId="0" fillId="8" borderId="0" xfId="0" applyFill="1"/>
    <xf numFmtId="2" fontId="0" fillId="8" borderId="2" xfId="0" applyNumberFormat="1" applyFill="1" applyBorder="1"/>
    <xf numFmtId="0" fontId="0" fillId="8" borderId="2" xfId="0" applyFill="1" applyBorder="1"/>
    <xf numFmtId="49" fontId="10" fillId="8" borderId="42" xfId="57" applyNumberFormat="1" applyFont="1" applyFill="1" applyBorder="1" applyAlignment="1">
      <alignment horizontal="center" vertical="center"/>
    </xf>
    <xf numFmtId="167" fontId="28" fillId="8" borderId="2" xfId="0" applyNumberFormat="1" applyFont="1" applyFill="1" applyBorder="1" applyAlignment="1" applyProtection="1">
      <alignment horizontal="center"/>
      <protection locked="0"/>
    </xf>
    <xf numFmtId="0" fontId="10" fillId="8" borderId="38" xfId="57" applyFont="1" applyFill="1" applyBorder="1"/>
    <xf numFmtId="164" fontId="51" fillId="8" borderId="2" xfId="0" applyNumberFormat="1" applyFont="1" applyFill="1" applyBorder="1"/>
    <xf numFmtId="0" fontId="50" fillId="8" borderId="2" xfId="0" applyFont="1" applyFill="1" applyBorder="1" applyAlignment="1" applyProtection="1">
      <alignment horizontal="left"/>
      <protection locked="0"/>
    </xf>
    <xf numFmtId="0" fontId="4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3" fillId="0" borderId="0" xfId="0" applyFont="1"/>
    <xf numFmtId="0" fontId="43" fillId="0" borderId="19" xfId="0" applyFont="1" applyBorder="1" applyAlignment="1">
      <alignment horizontal="center" vertical="center"/>
    </xf>
    <xf numFmtId="0" fontId="43" fillId="0" borderId="44" xfId="0" applyFont="1" applyBorder="1"/>
    <xf numFmtId="4" fontId="60" fillId="0" borderId="44" xfId="0" applyNumberFormat="1" applyFont="1" applyBorder="1" applyAlignment="1">
      <alignment wrapText="1"/>
    </xf>
    <xf numFmtId="4" fontId="60" fillId="0" borderId="0" xfId="0" applyNumberFormat="1" applyFont="1" applyAlignment="1">
      <alignment wrapText="1"/>
    </xf>
    <xf numFmtId="4" fontId="43" fillId="0" borderId="20" xfId="0" applyNumberFormat="1" applyFont="1" applyBorder="1" applyAlignment="1">
      <alignment horizontal="center" vertical="center"/>
    </xf>
    <xf numFmtId="0" fontId="58" fillId="8" borderId="0" xfId="0" applyFont="1" applyFill="1"/>
    <xf numFmtId="4" fontId="31" fillId="8" borderId="0" xfId="0" applyNumberFormat="1" applyFont="1" applyFill="1"/>
    <xf numFmtId="0" fontId="45" fillId="0" borderId="0" xfId="0" applyFont="1"/>
    <xf numFmtId="4" fontId="45" fillId="0" borderId="0" xfId="0" applyNumberFormat="1" applyFont="1"/>
    <xf numFmtId="164" fontId="0" fillId="11" borderId="2" xfId="0" applyNumberFormat="1" applyFill="1" applyBorder="1"/>
    <xf numFmtId="0" fontId="36" fillId="11" borderId="0" xfId="0" applyFont="1" applyFill="1" applyAlignment="1">
      <alignment horizontal="center" vertical="center" wrapText="1"/>
    </xf>
    <xf numFmtId="0" fontId="24" fillId="0" borderId="4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0" fillId="0" borderId="46" xfId="0" applyBorder="1"/>
    <xf numFmtId="0" fontId="36" fillId="0" borderId="47" xfId="0" applyFont="1" applyBorder="1" applyAlignment="1">
      <alignment horizontal="center" vertical="center"/>
    </xf>
    <xf numFmtId="0" fontId="0" fillId="0" borderId="47" xfId="0" applyBorder="1"/>
    <xf numFmtId="0" fontId="0" fillId="0" borderId="48" xfId="0" applyBorder="1"/>
    <xf numFmtId="0" fontId="23" fillId="5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64" fontId="61" fillId="11" borderId="49" xfId="0" applyNumberFormat="1" applyFont="1" applyFill="1" applyBorder="1" applyAlignment="1">
      <alignment vertical="center"/>
    </xf>
    <xf numFmtId="164" fontId="52" fillId="11" borderId="2" xfId="0" applyNumberFormat="1" applyFont="1" applyFill="1" applyBorder="1"/>
    <xf numFmtId="164" fontId="52" fillId="11" borderId="6" xfId="0" applyNumberFormat="1" applyFont="1" applyFill="1" applyBorder="1"/>
    <xf numFmtId="164" fontId="52" fillId="11" borderId="39" xfId="0" applyNumberFormat="1" applyFont="1" applyFill="1" applyBorder="1"/>
    <xf numFmtId="164" fontId="51" fillId="11" borderId="2" xfId="0" applyNumberFormat="1" applyFont="1" applyFill="1" applyBorder="1"/>
    <xf numFmtId="0" fontId="36" fillId="0" borderId="0" xfId="0" applyFont="1"/>
    <xf numFmtId="4" fontId="62" fillId="4" borderId="9" xfId="0" applyNumberFormat="1" applyFont="1" applyFill="1" applyBorder="1" applyAlignment="1">
      <alignment horizontal="center" vertical="center" wrapText="1"/>
    </xf>
    <xf numFmtId="4" fontId="62" fillId="4" borderId="36" xfId="0" applyNumberFormat="1" applyFont="1" applyFill="1" applyBorder="1" applyAlignment="1">
      <alignment horizontal="center" vertical="center" wrapText="1"/>
    </xf>
    <xf numFmtId="0" fontId="58" fillId="0" borderId="2" xfId="0" applyFont="1" applyBorder="1"/>
    <xf numFmtId="2" fontId="0" fillId="0" borderId="2" xfId="0" applyNumberFormat="1" applyBorder="1"/>
    <xf numFmtId="0" fontId="10" fillId="8" borderId="42" xfId="57" applyFont="1" applyFill="1" applyBorder="1" applyAlignment="1">
      <alignment horizontal="center"/>
    </xf>
    <xf numFmtId="14" fontId="10" fillId="9" borderId="41" xfId="57" applyNumberFormat="1" applyFont="1" applyFill="1" applyBorder="1" applyAlignment="1">
      <alignment horizontal="center" vertical="center"/>
    </xf>
    <xf numFmtId="14" fontId="10" fillId="9" borderId="29" xfId="57" applyNumberFormat="1" applyFont="1" applyFill="1" applyBorder="1" applyAlignment="1">
      <alignment horizontal="center" vertical="center"/>
    </xf>
    <xf numFmtId="164" fontId="64" fillId="11" borderId="2" xfId="0" applyNumberFormat="1" applyFont="1" applyFill="1" applyBorder="1"/>
    <xf numFmtId="168" fontId="23" fillId="0" borderId="2" xfId="0" applyNumberFormat="1" applyFont="1" applyBorder="1" applyAlignment="1">
      <alignment horizontal="center" vertical="center" wrapText="1"/>
    </xf>
    <xf numFmtId="2" fontId="0" fillId="0" borderId="18" xfId="0" applyNumberFormat="1" applyBorder="1" applyAlignment="1">
      <alignment horizontal="center" vertical="center"/>
    </xf>
    <xf numFmtId="4" fontId="36" fillId="0" borderId="18" xfId="0" applyNumberFormat="1" applyFont="1" applyBorder="1" applyAlignment="1">
      <alignment horizontal="center"/>
    </xf>
    <xf numFmtId="4" fontId="49" fillId="12" borderId="41" xfId="0" applyNumberFormat="1" applyFont="1" applyFill="1" applyBorder="1" applyAlignment="1">
      <alignment horizontal="center" vertical="center" wrapText="1"/>
    </xf>
    <xf numFmtId="4" fontId="49" fillId="12" borderId="37" xfId="0" applyNumberFormat="1" applyFont="1" applyFill="1" applyBorder="1" applyAlignment="1">
      <alignment horizontal="center" vertical="center" wrapText="1"/>
    </xf>
    <xf numFmtId="4" fontId="49" fillId="12" borderId="36" xfId="0" applyNumberFormat="1" applyFont="1" applyFill="1" applyBorder="1" applyAlignment="1">
      <alignment horizontal="center" vertical="center" wrapText="1"/>
    </xf>
    <xf numFmtId="4" fontId="60" fillId="12" borderId="45" xfId="0" applyNumberFormat="1" applyFont="1" applyFill="1" applyBorder="1" applyAlignment="1">
      <alignment horizontal="center" vertical="center" wrapText="1"/>
    </xf>
    <xf numFmtId="4" fontId="60" fillId="12" borderId="36" xfId="0" applyNumberFormat="1" applyFont="1" applyFill="1" applyBorder="1" applyAlignment="1">
      <alignment horizontal="center" vertical="center" wrapText="1"/>
    </xf>
    <xf numFmtId="4" fontId="60" fillId="12" borderId="43" xfId="0" applyNumberFormat="1" applyFont="1" applyFill="1" applyBorder="1" applyAlignment="1">
      <alignment horizontal="center" vertical="center" wrapText="1"/>
    </xf>
    <xf numFmtId="4" fontId="43" fillId="0" borderId="2" xfId="0" applyNumberFormat="1" applyFont="1" applyBorder="1"/>
    <xf numFmtId="0" fontId="65" fillId="0" borderId="26" xfId="0" applyFont="1" applyBorder="1"/>
    <xf numFmtId="0" fontId="66" fillId="0" borderId="27" xfId="0" applyFont="1" applyBorder="1"/>
    <xf numFmtId="0" fontId="65" fillId="0" borderId="27" xfId="0" applyFont="1" applyBorder="1"/>
    <xf numFmtId="4" fontId="65" fillId="0" borderId="11" xfId="0" applyNumberFormat="1" applyFont="1" applyBorder="1"/>
    <xf numFmtId="4" fontId="47" fillId="9" borderId="10" xfId="0" applyNumberFormat="1" applyFont="1" applyFill="1" applyBorder="1" applyAlignment="1">
      <alignment horizontal="right" wrapText="1"/>
    </xf>
    <xf numFmtId="4" fontId="48" fillId="9" borderId="35" xfId="0" applyNumberFormat="1" applyFont="1" applyFill="1" applyBorder="1"/>
    <xf numFmtId="0" fontId="69" fillId="8" borderId="0" xfId="0" applyFont="1" applyFill="1"/>
    <xf numFmtId="0" fontId="70" fillId="0" borderId="0" xfId="0" applyFont="1" applyAlignment="1">
      <alignment wrapText="1"/>
    </xf>
    <xf numFmtId="0" fontId="69" fillId="0" borderId="0" xfId="0" applyFont="1"/>
    <xf numFmtId="0" fontId="67" fillId="0" borderId="2" xfId="0" applyFont="1" applyBorder="1" applyAlignment="1">
      <alignment wrapText="1"/>
    </xf>
    <xf numFmtId="0" fontId="50" fillId="0" borderId="2" xfId="0" applyFont="1" applyBorder="1" applyAlignment="1" applyProtection="1">
      <alignment horizontal="left" wrapText="1"/>
      <protection locked="0"/>
    </xf>
    <xf numFmtId="0" fontId="74" fillId="0" borderId="0" xfId="0" applyFont="1" applyAlignment="1">
      <alignment horizontal="left"/>
    </xf>
    <xf numFmtId="0" fontId="72" fillId="0" borderId="0" xfId="0" applyFont="1"/>
    <xf numFmtId="164" fontId="0" fillId="0" borderId="2" xfId="0" applyNumberFormat="1" applyBorder="1"/>
    <xf numFmtId="0" fontId="22" fillId="9" borderId="12" xfId="53" applyFont="1" applyFill="1" applyBorder="1" applyAlignment="1">
      <alignment horizontal="center" vertical="center" wrapText="1"/>
    </xf>
    <xf numFmtId="0" fontId="15" fillId="3" borderId="40" xfId="57" applyFont="1" applyFill="1" applyBorder="1" applyAlignment="1">
      <alignment horizontal="center" vertical="center" wrapText="1"/>
    </xf>
    <xf numFmtId="0" fontId="15" fillId="3" borderId="31" xfId="57" applyFont="1" applyFill="1" applyBorder="1" applyAlignment="1">
      <alignment horizontal="center" vertical="center" wrapText="1"/>
    </xf>
    <xf numFmtId="0" fontId="20" fillId="3" borderId="40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0" fillId="3" borderId="3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2" fillId="3" borderId="40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>
      <alignment horizontal="left" vertical="center" wrapText="1"/>
    </xf>
    <xf numFmtId="165" fontId="14" fillId="0" borderId="0" xfId="12" applyNumberFormat="1" applyFont="1" applyAlignment="1">
      <alignment horizontal="left" vertical="center"/>
    </xf>
    <xf numFmtId="0" fontId="19" fillId="0" borderId="25" xfId="12" applyFont="1" applyBorder="1" applyAlignment="1">
      <alignment horizontal="left" vertical="center"/>
    </xf>
    <xf numFmtId="49" fontId="24" fillId="0" borderId="50" xfId="57" applyNumberFormat="1" applyFont="1" applyBorder="1" applyAlignment="1">
      <alignment horizontal="center" vertical="center"/>
    </xf>
    <xf numFmtId="49" fontId="24" fillId="0" borderId="51" xfId="57" applyNumberFormat="1" applyFont="1" applyBorder="1" applyAlignment="1">
      <alignment horizontal="center" vertical="center"/>
    </xf>
    <xf numFmtId="49" fontId="24" fillId="0" borderId="52" xfId="57" applyNumberFormat="1" applyFont="1" applyBorder="1" applyAlignment="1">
      <alignment horizontal="center" vertical="center"/>
    </xf>
    <xf numFmtId="49" fontId="24" fillId="0" borderId="53" xfId="57" applyNumberFormat="1" applyFont="1" applyBorder="1" applyAlignment="1">
      <alignment horizontal="center" vertical="center"/>
    </xf>
    <xf numFmtId="0" fontId="24" fillId="4" borderId="43" xfId="0" applyFont="1" applyFill="1" applyBorder="1" applyAlignment="1">
      <alignment horizontal="left" wrapText="1"/>
    </xf>
    <xf numFmtId="0" fontId="24" fillId="4" borderId="9" xfId="0" applyFont="1" applyFill="1" applyBorder="1" applyAlignment="1">
      <alignment horizontal="left" wrapText="1"/>
    </xf>
    <xf numFmtId="4" fontId="62" fillId="8" borderId="38" xfId="0" applyNumberFormat="1" applyFont="1" applyFill="1" applyBorder="1" applyAlignment="1">
      <alignment horizontal="center" vertical="center"/>
    </xf>
    <xf numFmtId="4" fontId="62" fillId="8" borderId="6" xfId="0" applyNumberFormat="1" applyFont="1" applyFill="1" applyBorder="1" applyAlignment="1">
      <alignment horizontal="center" vertical="center"/>
    </xf>
    <xf numFmtId="0" fontId="63" fillId="0" borderId="2" xfId="0" applyFont="1" applyBorder="1" applyAlignment="1">
      <alignment horizontal="left" wrapText="1"/>
    </xf>
    <xf numFmtId="164" fontId="64" fillId="8" borderId="38" xfId="0" applyNumberFormat="1" applyFont="1" applyFill="1" applyBorder="1" applyAlignment="1">
      <alignment horizontal="center" vertical="center"/>
    </xf>
    <xf numFmtId="164" fontId="64" fillId="8" borderId="6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left" vertical="center" wrapText="1"/>
    </xf>
    <xf numFmtId="0" fontId="24" fillId="0" borderId="49" xfId="0" applyFont="1" applyBorder="1" applyAlignment="1">
      <alignment horizontal="left" vertical="center" wrapText="1"/>
    </xf>
    <xf numFmtId="0" fontId="24" fillId="0" borderId="54" xfId="0" applyFont="1" applyBorder="1" applyAlignment="1">
      <alignment horizontal="left" vertical="center" wrapText="1"/>
    </xf>
    <xf numFmtId="0" fontId="24" fillId="12" borderId="43" xfId="0" applyFont="1" applyFill="1" applyBorder="1" applyAlignment="1">
      <alignment horizontal="center" vertical="center" wrapText="1"/>
    </xf>
    <xf numFmtId="0" fontId="24" fillId="12" borderId="9" xfId="0" applyFont="1" applyFill="1" applyBorder="1" applyAlignment="1">
      <alignment horizontal="center" vertical="center" wrapText="1"/>
    </xf>
    <xf numFmtId="0" fontId="24" fillId="12" borderId="37" xfId="0" applyFont="1" applyFill="1" applyBorder="1" applyAlignment="1">
      <alignment horizontal="center" vertical="center" wrapText="1"/>
    </xf>
    <xf numFmtId="4" fontId="42" fillId="0" borderId="54" xfId="0" applyNumberFormat="1" applyFont="1" applyBorder="1" applyAlignment="1">
      <alignment horizontal="center" vertical="center"/>
    </xf>
    <xf numFmtId="4" fontId="42" fillId="0" borderId="55" xfId="0" applyNumberFormat="1" applyFont="1" applyBorder="1" applyAlignment="1">
      <alignment horizontal="center" vertical="center"/>
    </xf>
    <xf numFmtId="4" fontId="60" fillId="12" borderId="37" xfId="0" applyNumberFormat="1" applyFont="1" applyFill="1" applyBorder="1" applyAlignment="1">
      <alignment horizontal="center" vertical="center" wrapText="1"/>
    </xf>
    <xf numFmtId="4" fontId="60" fillId="12" borderId="8" xfId="0" applyNumberFormat="1" applyFont="1" applyFill="1" applyBorder="1" applyAlignment="1">
      <alignment horizontal="center" vertical="center" wrapText="1"/>
    </xf>
    <xf numFmtId="0" fontId="2" fillId="12" borderId="43" xfId="0" applyFont="1" applyFill="1" applyBorder="1" applyAlignment="1">
      <alignment horizontal="left" wrapText="1"/>
    </xf>
    <xf numFmtId="0" fontId="2" fillId="12" borderId="9" xfId="0" applyFont="1" applyFill="1" applyBorder="1" applyAlignment="1">
      <alignment horizontal="left" wrapText="1"/>
    </xf>
    <xf numFmtId="0" fontId="2" fillId="12" borderId="37" xfId="0" applyFont="1" applyFill="1" applyBorder="1" applyAlignment="1">
      <alignment horizontal="left" wrapText="1"/>
    </xf>
    <xf numFmtId="0" fontId="2" fillId="0" borderId="19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47" fillId="8" borderId="26" xfId="0" applyFont="1" applyFill="1" applyBorder="1" applyAlignment="1">
      <alignment horizontal="center" vertical="center" wrapText="1"/>
    </xf>
    <xf numFmtId="0" fontId="47" fillId="8" borderId="11" xfId="0" applyFont="1" applyFill="1" applyBorder="1" applyAlignment="1">
      <alignment horizontal="center" vertical="center" wrapText="1"/>
    </xf>
    <xf numFmtId="0" fontId="2" fillId="8" borderId="56" xfId="0" applyFont="1" applyFill="1" applyBorder="1" applyAlignment="1">
      <alignment horizontal="left" vertical="center" wrapText="1"/>
    </xf>
    <xf numFmtId="0" fontId="2" fillId="8" borderId="55" xfId="0" applyFont="1" applyFill="1" applyBorder="1" applyAlignment="1">
      <alignment horizontal="left" vertical="center" wrapText="1"/>
    </xf>
    <xf numFmtId="0" fontId="2" fillId="0" borderId="5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7" fillId="3" borderId="58" xfId="53" applyFont="1" applyFill="1" applyBorder="1" applyAlignment="1">
      <alignment horizontal="center" vertical="center" wrapText="1"/>
    </xf>
    <xf numFmtId="0" fontId="17" fillId="3" borderId="15" xfId="53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left" vertical="center" wrapText="1"/>
    </xf>
    <xf numFmtId="0" fontId="31" fillId="8" borderId="0" xfId="0" applyFont="1" applyFill="1" applyAlignment="1">
      <alignment horizontal="center" vertical="center" wrapText="1"/>
    </xf>
    <xf numFmtId="0" fontId="48" fillId="0" borderId="26" xfId="0" applyFont="1" applyBorder="1" applyAlignment="1">
      <alignment horizontal="center" vertical="center" wrapText="1"/>
    </xf>
    <xf numFmtId="0" fontId="48" fillId="0" borderId="11" xfId="0" applyFont="1" applyBorder="1" applyAlignment="1">
      <alignment horizontal="center" vertical="center" wrapText="1"/>
    </xf>
    <xf numFmtId="0" fontId="2" fillId="8" borderId="44" xfId="0" applyFont="1" applyFill="1" applyBorder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41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12" borderId="43" xfId="0" applyFont="1" applyFill="1" applyBorder="1" applyAlignment="1">
      <alignment horizontal="left" vertical="center" wrapText="1"/>
    </xf>
    <xf numFmtId="0" fontId="24" fillId="12" borderId="9" xfId="0" applyFont="1" applyFill="1" applyBorder="1" applyAlignment="1">
      <alignment horizontal="left" vertical="center" wrapText="1"/>
    </xf>
    <xf numFmtId="0" fontId="24" fillId="12" borderId="37" xfId="0" applyFont="1" applyFill="1" applyBorder="1" applyAlignment="1">
      <alignment horizontal="left" vertical="center" wrapText="1"/>
    </xf>
  </cellXfs>
  <cellStyles count="66">
    <cellStyle name="Data" xfId="1" xr:uid="{80154C2A-AF69-4CDE-B456-9D9CD743194B}"/>
    <cellStyle name="Nadpis 1 2" xfId="2" xr:uid="{EC2D07EB-05CB-46D9-9765-04DD2B2C57C2}"/>
    <cellStyle name="Nadpis tabulky" xfId="3" xr:uid="{282F6ABC-63E9-4D25-A76C-EE098D2F3670}"/>
    <cellStyle name="Název 2" xfId="4" xr:uid="{60A2B800-24A8-4916-9D87-7A3A04FAD7CA}"/>
    <cellStyle name="Normální" xfId="0" builtinId="0"/>
    <cellStyle name="Normální 10" xfId="5" xr:uid="{1455CF7D-C9B6-482A-A597-BC86F0AFAA2F}"/>
    <cellStyle name="Normální 11" xfId="6" xr:uid="{17BF6A2A-70A1-4F8E-98D4-DF9E7E757BBF}"/>
    <cellStyle name="Normální 13 2" xfId="7" xr:uid="{38B227F3-C4B8-4125-97EB-3B776681D11B}"/>
    <cellStyle name="Normální 15" xfId="8" xr:uid="{800F5BCB-087B-4417-A3E1-D91791A0D92A}"/>
    <cellStyle name="Normální 2" xfId="9" xr:uid="{D47E18F8-9B2C-4465-AF7D-A55EB4465132}"/>
    <cellStyle name="Normální 2 2" xfId="10" xr:uid="{1F997731-F61D-474E-ADC7-214B9CDF993C}"/>
    <cellStyle name="Normální 2 3" xfId="11" xr:uid="{D3B13584-3920-4C08-8BF4-1D4B0A53BFFC}"/>
    <cellStyle name="Normální 3" xfId="12" xr:uid="{7EF38506-7A25-4AC3-B07D-8B8001A15795}"/>
    <cellStyle name="normální 3 10" xfId="13" xr:uid="{97322977-8C2C-4E3C-B238-28D0A244C5CF}"/>
    <cellStyle name="Normální 3 11" xfId="14" xr:uid="{C6DDAF73-799E-4321-BB57-0DFF3BE26039}"/>
    <cellStyle name="Normální 3 12" xfId="15" xr:uid="{E3192713-5955-4FCE-B6FA-C6B380F8EECA}"/>
    <cellStyle name="Normální 3 13" xfId="16" xr:uid="{06558DCE-DBD5-475F-ACF4-7C31551DB5C1}"/>
    <cellStyle name="Normální 3 14" xfId="17" xr:uid="{97072DCD-414B-4167-9268-859C7E6A0C7D}"/>
    <cellStyle name="Normální 3 15" xfId="18" xr:uid="{2D16EA51-17E1-4406-9A91-BB3386E0A5D6}"/>
    <cellStyle name="Normální 3 16" xfId="19" xr:uid="{2CB00306-D377-466F-BF94-5F909523D81B}"/>
    <cellStyle name="Normální 3 17" xfId="20" xr:uid="{D91B4195-439D-420A-9177-61AD038A7B95}"/>
    <cellStyle name="Normální 3 18" xfId="21" xr:uid="{F20E19C4-66BC-436B-A762-286B15694AD7}"/>
    <cellStyle name="Normální 3 19" xfId="22" xr:uid="{BFEB9DCA-35CC-4076-B289-F6B4E32F5C63}"/>
    <cellStyle name="Normální 3 2" xfId="23" xr:uid="{4AB3F40A-13EA-4BA3-9593-F10EFE5A7C2A}"/>
    <cellStyle name="normální 3 2 10" xfId="24" xr:uid="{2C9414CE-5F27-4FA6-BEA6-65B7BF85A15B}"/>
    <cellStyle name="Normální 3 2 11" xfId="25" xr:uid="{9AD5C3E0-CDC9-43FB-AC86-71AB4C11C51C}"/>
    <cellStyle name="Normální 3 2 12" xfId="26" xr:uid="{4287DCDA-C491-4152-ADD4-2030DD8A7807}"/>
    <cellStyle name="Normální 3 2 13" xfId="27" xr:uid="{7B1714B8-033E-4E5A-890D-8B4A7867486D}"/>
    <cellStyle name="Normální 3 2 14" xfId="28" xr:uid="{90B5EF3A-85B4-4CED-A6BD-29C8ADB36818}"/>
    <cellStyle name="Normální 3 2 15" xfId="29" xr:uid="{5885D6EE-D942-443C-8E92-84F5918E1501}"/>
    <cellStyle name="Normální 3 2 16" xfId="30" xr:uid="{E751672A-369F-4046-B9E8-20068F0B1172}"/>
    <cellStyle name="Normální 3 2 17" xfId="31" xr:uid="{2632F3E4-3253-4A60-94AA-E881F3CC0860}"/>
    <cellStyle name="Normální 3 2 18" xfId="32" xr:uid="{108FBC09-709D-4E01-93B5-9A2895985A09}"/>
    <cellStyle name="Normální 3 2 19" xfId="33" xr:uid="{B37180DE-BABB-48D5-8D79-17E9F08FAB77}"/>
    <cellStyle name="Normální 3 2 2" xfId="34" xr:uid="{76754E34-0FB2-45F5-9E2B-68DD31D83283}"/>
    <cellStyle name="Normální 3 2 20" xfId="35" xr:uid="{58691ECF-C438-4F74-9824-EBAC49B8811C}"/>
    <cellStyle name="Normální 3 2 21" xfId="36" xr:uid="{DB265E3A-00B0-447B-B72F-2BA25DEBB9E2}"/>
    <cellStyle name="Normální 3 2 22" xfId="65" xr:uid="{ECCFEFBA-BDCD-4E4C-A5AA-699D49E49B1F}"/>
    <cellStyle name="normální 3 2 3" xfId="37" xr:uid="{FA7B9C42-47CA-4E91-99F3-AFEFB38F9A9B}"/>
    <cellStyle name="normální 3 2 4" xfId="38" xr:uid="{39A29EFD-429B-4FF6-95FF-0EAC035BB065}"/>
    <cellStyle name="normální 3 2 5" xfId="39" xr:uid="{A67FD29A-CDB8-4747-B0BE-2990A75EEE0E}"/>
    <cellStyle name="normální 3 2 6" xfId="40" xr:uid="{BD1B43AB-FFE5-458F-8924-C40DC5F1354E}"/>
    <cellStyle name="normální 3 2 7" xfId="41" xr:uid="{74F30AAA-E41D-42F3-83DB-B01C43556A0A}"/>
    <cellStyle name="normální 3 2 8" xfId="42" xr:uid="{4FB1C946-322E-4B1C-8DA7-C2C5BB9FD574}"/>
    <cellStyle name="normální 3 2 9" xfId="43" xr:uid="{2ADF98F4-5526-4EC2-8367-35F4616CA9A5}"/>
    <cellStyle name="Normální 3 20" xfId="44" xr:uid="{3A568EDD-916F-44E0-A4A8-FF515C16DDF8}"/>
    <cellStyle name="Normální 3 21" xfId="45" xr:uid="{4E31F327-93D1-4537-8741-B832271326B9}"/>
    <cellStyle name="Normální 3 22" xfId="64" xr:uid="{84033F1E-2888-4844-8AAC-5495072B12F2}"/>
    <cellStyle name="Normální 3 3" xfId="46" xr:uid="{4CFA5CCE-15BC-4AB9-8A2C-DA1A2A8F6535}"/>
    <cellStyle name="normální 3 4" xfId="47" xr:uid="{00B7335C-0975-44C7-93E8-E86265317EE2}"/>
    <cellStyle name="normální 3 5" xfId="48" xr:uid="{41BCEAB3-C619-443B-9C8E-5C7397DE8D37}"/>
    <cellStyle name="normální 3 6" xfId="49" xr:uid="{4B975E95-65BA-4CB4-96D7-258D2D0C7E02}"/>
    <cellStyle name="normální 3 7" xfId="50" xr:uid="{742C255C-0ABE-43EB-9397-C0123DB28755}"/>
    <cellStyle name="normální 3 8" xfId="51" xr:uid="{10BCF0BA-8CE0-4960-AF54-DA2C7BE3C6C8}"/>
    <cellStyle name="normální 3 9" xfId="52" xr:uid="{4E4681A9-A414-4E05-B30C-2D85841D7D8B}"/>
    <cellStyle name="Normální 4" xfId="53" xr:uid="{126A68DD-3C52-4100-B031-755A7D8C47A3}"/>
    <cellStyle name="normální 4 2" xfId="54" xr:uid="{FEE75D7B-A344-4D61-B8F6-063826550423}"/>
    <cellStyle name="normální 4 2 2" xfId="55" xr:uid="{25E2933D-1C71-45EC-9B74-546901018634}"/>
    <cellStyle name="normální 4 2 3" xfId="56" xr:uid="{22AB9E57-928D-4B0A-A22D-62B7EF73F1B9}"/>
    <cellStyle name="Normální 5" xfId="57" xr:uid="{8496E14A-A337-48FC-8A58-3E3A2179AE23}"/>
    <cellStyle name="Normální 5 2" xfId="58" xr:uid="{F451660A-4167-4C67-B368-1059A5D9B103}"/>
    <cellStyle name="Normální 6" xfId="59" xr:uid="{0357D951-F18C-4F7F-81E8-ACF5F4D04282}"/>
    <cellStyle name="Normální 7" xfId="60" xr:uid="{46965DD2-6F34-46A7-B88B-79EFF131B6E2}"/>
    <cellStyle name="Normální 8" xfId="61" xr:uid="{31A90FA0-AF6B-4105-BB05-7C43F76930B0}"/>
    <cellStyle name="Podbarvení" xfId="62" xr:uid="{D01A3F0F-C8AC-4F0B-B85B-C793D473C123}"/>
    <cellStyle name="Procent [CZ-2]" xfId="63" xr:uid="{C6EE880A-7DED-4D22-8E4C-B6FCABED75A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5FF09-D8DD-44A3-BB3A-DC7C4D7C218F}">
  <sheetPr>
    <pageSetUpPr fitToPage="1"/>
  </sheetPr>
  <dimension ref="A1:O20"/>
  <sheetViews>
    <sheetView workbookViewId="0">
      <selection activeCell="B23" sqref="B23"/>
    </sheetView>
  </sheetViews>
  <sheetFormatPr defaultRowHeight="15" x14ac:dyDescent="0.25"/>
  <cols>
    <col min="1" max="1" width="12" customWidth="1"/>
    <col min="2" max="2" width="114.28515625" customWidth="1"/>
    <col min="15" max="15" width="8" customWidth="1"/>
  </cols>
  <sheetData>
    <row r="1" spans="1:15" x14ac:dyDescent="0.25">
      <c r="A1" s="1"/>
      <c r="B1" s="1"/>
      <c r="C1" s="1"/>
      <c r="D1" s="1"/>
      <c r="E1" s="1"/>
      <c r="F1" s="1"/>
      <c r="G1" s="4"/>
      <c r="H1" s="1"/>
      <c r="I1" s="1"/>
      <c r="J1" s="1"/>
      <c r="L1" s="1"/>
      <c r="M1" s="1"/>
      <c r="N1" s="1"/>
      <c r="O1" s="1"/>
    </row>
    <row r="2" spans="1:15" ht="55.5" customHeight="1" x14ac:dyDescent="0.25">
      <c r="A2" s="258" t="s">
        <v>330</v>
      </c>
      <c r="B2" s="259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x14ac:dyDescent="0.25">
      <c r="A3" s="105"/>
      <c r="B3" s="105"/>
    </row>
    <row r="4" spans="1:15" ht="20.25" x14ac:dyDescent="0.3">
      <c r="A4" s="106" t="s">
        <v>97</v>
      </c>
      <c r="B4" s="107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105"/>
      <c r="B5" s="105"/>
    </row>
    <row r="6" spans="1:15" ht="15.75" x14ac:dyDescent="0.25">
      <c r="A6" s="108" t="s">
        <v>596</v>
      </c>
      <c r="B6" s="109" t="s">
        <v>597</v>
      </c>
      <c r="C6" s="1"/>
      <c r="D6" s="6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25">
      <c r="A7" s="105"/>
      <c r="B7" s="105"/>
    </row>
    <row r="8" spans="1:15" ht="15.75" x14ac:dyDescent="0.25">
      <c r="A8" s="108" t="s">
        <v>598</v>
      </c>
      <c r="B8" s="109" t="s">
        <v>599</v>
      </c>
      <c r="C8" s="1"/>
      <c r="D8" s="6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5.75" x14ac:dyDescent="0.25">
      <c r="A9" s="109"/>
      <c r="B9" s="107"/>
      <c r="C9" s="1"/>
      <c r="D9" s="6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5.75" x14ac:dyDescent="0.25">
      <c r="A10" s="108" t="s">
        <v>600</v>
      </c>
      <c r="B10" s="109" t="s">
        <v>601</v>
      </c>
      <c r="C10" s="1"/>
      <c r="D10" s="6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5.75" x14ac:dyDescent="0.25">
      <c r="A11" s="109"/>
      <c r="B11" s="107"/>
      <c r="C11" s="1"/>
      <c r="D11" s="6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5.75" x14ac:dyDescent="0.25">
      <c r="A12" s="108" t="s">
        <v>602</v>
      </c>
      <c r="B12" s="109" t="s">
        <v>603</v>
      </c>
      <c r="C12" s="1"/>
      <c r="D12" s="6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5.75" x14ac:dyDescent="0.25">
      <c r="A13" s="109"/>
      <c r="B13" s="109"/>
      <c r="C13" s="1"/>
      <c r="D13" s="6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5.75" x14ac:dyDescent="0.25">
      <c r="A14" s="108" t="s">
        <v>604</v>
      </c>
      <c r="B14" s="109" t="s">
        <v>605</v>
      </c>
      <c r="C14" s="1"/>
      <c r="D14" s="6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5.75" x14ac:dyDescent="0.25">
      <c r="A15" s="109"/>
      <c r="B15" s="109"/>
    </row>
    <row r="16" spans="1:15" ht="15.75" x14ac:dyDescent="0.25">
      <c r="A16" s="108" t="s">
        <v>606</v>
      </c>
      <c r="B16" s="109" t="s">
        <v>607</v>
      </c>
      <c r="D16" s="6"/>
    </row>
    <row r="17" spans="1:2" ht="15.75" x14ac:dyDescent="0.25">
      <c r="A17" s="109"/>
      <c r="B17" s="109"/>
    </row>
    <row r="18" spans="1:2" ht="15.75" x14ac:dyDescent="0.25">
      <c r="A18" s="110" t="s">
        <v>608</v>
      </c>
      <c r="B18" s="111" t="s">
        <v>609</v>
      </c>
    </row>
    <row r="20" spans="1:2" x14ac:dyDescent="0.25">
      <c r="A20" s="205"/>
      <c r="B20" s="224" t="s">
        <v>663</v>
      </c>
    </row>
  </sheetData>
  <mergeCells count="1">
    <mergeCell ref="A2:B2"/>
  </mergeCells>
  <printOptions horizontalCentered="1"/>
  <pageMargins left="0.70866141732283472" right="0.70866141732283472" top="1.1811023622047245" bottom="0.78740157480314965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0FD72-45FC-402C-8288-41138382508C}">
  <sheetPr>
    <pageSetUpPr fitToPage="1"/>
  </sheetPr>
  <dimension ref="A1:D15"/>
  <sheetViews>
    <sheetView zoomScaleNormal="100" zoomScaleSheetLayoutView="100" workbookViewId="0">
      <selection activeCell="B12" sqref="B12:D12"/>
    </sheetView>
  </sheetViews>
  <sheetFormatPr defaultRowHeight="15" x14ac:dyDescent="0.25"/>
  <cols>
    <col min="1" max="1" width="14.42578125" customWidth="1"/>
    <col min="2" max="2" width="78.5703125" customWidth="1"/>
    <col min="3" max="3" width="26.5703125" customWidth="1"/>
    <col min="4" max="4" width="26.42578125" customWidth="1"/>
  </cols>
  <sheetData>
    <row r="1" spans="1:4" ht="27" customHeight="1" x14ac:dyDescent="0.25">
      <c r="B1" s="1"/>
      <c r="C1" s="1"/>
      <c r="D1" s="1"/>
    </row>
    <row r="3" spans="1:4" ht="15" customHeight="1" x14ac:dyDescent="0.25"/>
    <row r="4" spans="1:4" ht="37.5" customHeight="1" x14ac:dyDescent="0.25">
      <c r="A4" s="260" t="s">
        <v>253</v>
      </c>
      <c r="B4" s="261"/>
      <c r="C4" s="261"/>
      <c r="D4" s="262"/>
    </row>
    <row r="5" spans="1:4" ht="69.95" customHeight="1" x14ac:dyDescent="0.25">
      <c r="A5" s="10" t="s">
        <v>206</v>
      </c>
      <c r="B5" s="263" t="s">
        <v>678</v>
      </c>
      <c r="C5" s="263"/>
      <c r="D5" s="263"/>
    </row>
    <row r="6" spans="1:4" ht="44.25" customHeight="1" x14ac:dyDescent="0.25">
      <c r="A6" s="10" t="s">
        <v>207</v>
      </c>
      <c r="B6" s="263" t="s">
        <v>678</v>
      </c>
      <c r="C6" s="263"/>
      <c r="D6" s="263"/>
    </row>
    <row r="7" spans="1:4" ht="78.75" customHeight="1" x14ac:dyDescent="0.25">
      <c r="A7" s="10" t="s">
        <v>208</v>
      </c>
      <c r="B7" s="263" t="s">
        <v>678</v>
      </c>
      <c r="C7" s="263"/>
      <c r="D7" s="263"/>
    </row>
    <row r="8" spans="1:4" ht="50.1" customHeight="1" x14ac:dyDescent="0.25">
      <c r="A8" s="10" t="s">
        <v>209</v>
      </c>
      <c r="B8" s="263" t="s">
        <v>678</v>
      </c>
      <c r="C8" s="263"/>
      <c r="D8" s="263"/>
    </row>
    <row r="9" spans="1:4" ht="50.1" customHeight="1" x14ac:dyDescent="0.25">
      <c r="A9" s="10" t="s">
        <v>210</v>
      </c>
      <c r="B9" s="263" t="s">
        <v>678</v>
      </c>
      <c r="C9" s="263"/>
      <c r="D9" s="263"/>
    </row>
    <row r="10" spans="1:4" ht="50.1" customHeight="1" x14ac:dyDescent="0.25">
      <c r="A10" s="10" t="s">
        <v>211</v>
      </c>
      <c r="B10" s="263" t="s">
        <v>678</v>
      </c>
      <c r="C10" s="263"/>
      <c r="D10" s="263"/>
    </row>
    <row r="11" spans="1:4" ht="50.1" customHeight="1" x14ac:dyDescent="0.25">
      <c r="A11" s="10" t="s">
        <v>252</v>
      </c>
      <c r="B11" s="263" t="s">
        <v>678</v>
      </c>
      <c r="C11" s="263"/>
      <c r="D11" s="263"/>
    </row>
    <row r="12" spans="1:4" ht="52.5" customHeight="1" x14ac:dyDescent="0.25">
      <c r="A12" s="35"/>
      <c r="B12" s="264" t="s">
        <v>683</v>
      </c>
      <c r="C12" s="265"/>
      <c r="D12" s="266"/>
    </row>
    <row r="13" spans="1:4" ht="36" customHeight="1" x14ac:dyDescent="0.25">
      <c r="A13" s="35"/>
      <c r="B13" s="264" t="s">
        <v>661</v>
      </c>
      <c r="C13" s="265"/>
      <c r="D13" s="266"/>
    </row>
    <row r="14" spans="1:4" ht="39.6" customHeight="1" x14ac:dyDescent="0.25">
      <c r="A14" s="35"/>
      <c r="B14" s="264" t="s">
        <v>662</v>
      </c>
      <c r="C14" s="265"/>
      <c r="D14" s="266"/>
    </row>
    <row r="15" spans="1:4" ht="31.5" customHeight="1" x14ac:dyDescent="0.25">
      <c r="A15" s="35"/>
      <c r="B15" s="264" t="s">
        <v>664</v>
      </c>
      <c r="C15" s="265"/>
      <c r="D15" s="266"/>
    </row>
  </sheetData>
  <mergeCells count="12">
    <mergeCell ref="B10:D10"/>
    <mergeCell ref="B15:D15"/>
    <mergeCell ref="B11:D11"/>
    <mergeCell ref="B6:D6"/>
    <mergeCell ref="B14:D14"/>
    <mergeCell ref="B13:D13"/>
    <mergeCell ref="B12:D12"/>
    <mergeCell ref="A4:D4"/>
    <mergeCell ref="B5:D5"/>
    <mergeCell ref="B7:D7"/>
    <mergeCell ref="B8:D8"/>
    <mergeCell ref="B9:D9"/>
  </mergeCells>
  <printOptions horizontalCentered="1"/>
  <pageMargins left="0.70866141732283472" right="0.70866141732283472" top="1.1811023622047245" bottom="0.78740157480314965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F4954-4A79-4091-B43D-1FAAA239E09D}">
  <sheetPr>
    <pageSetUpPr fitToPage="1"/>
  </sheetPr>
  <dimension ref="A1:L516"/>
  <sheetViews>
    <sheetView zoomScaleNormal="100" zoomScaleSheetLayoutView="100" workbookViewId="0">
      <pane ySplit="8" topLeftCell="A9" activePane="bottomLeft" state="frozen"/>
      <selection pane="bottomLeft" activeCell="F24" sqref="F24"/>
    </sheetView>
  </sheetViews>
  <sheetFormatPr defaultRowHeight="15" x14ac:dyDescent="0.25"/>
  <cols>
    <col min="1" max="1" width="8.42578125" customWidth="1"/>
    <col min="2" max="2" width="54.28515625" customWidth="1"/>
    <col min="3" max="3" width="28.42578125" customWidth="1"/>
    <col min="4" max="4" width="25" customWidth="1"/>
    <col min="5" max="5" width="10" customWidth="1"/>
    <col min="6" max="6" width="11.42578125" style="39" customWidth="1"/>
    <col min="7" max="7" width="13.5703125" bestFit="1" customWidth="1"/>
    <col min="8" max="8" width="15.28515625" customWidth="1"/>
    <col min="9" max="9" width="9.140625" customWidth="1"/>
    <col min="10" max="10" width="15.140625" customWidth="1"/>
    <col min="12" max="12" width="55" customWidth="1"/>
  </cols>
  <sheetData>
    <row r="1" spans="1:10" ht="27.75" customHeight="1" x14ac:dyDescent="0.25">
      <c r="A1" s="1"/>
      <c r="B1" s="88" t="s">
        <v>0</v>
      </c>
      <c r="C1" s="89" t="s">
        <v>325</v>
      </c>
      <c r="D1" s="89"/>
      <c r="E1" s="5"/>
      <c r="F1" s="2"/>
      <c r="G1" s="9"/>
      <c r="H1" s="9"/>
    </row>
    <row r="2" spans="1:10" x14ac:dyDescent="0.25">
      <c r="A2" s="1"/>
      <c r="B2" s="88" t="s">
        <v>1</v>
      </c>
      <c r="C2" s="90" t="s">
        <v>326</v>
      </c>
      <c r="D2" s="90"/>
      <c r="E2" s="15"/>
      <c r="F2" s="85"/>
      <c r="G2" s="85"/>
      <c r="H2" s="85"/>
      <c r="I2" s="85"/>
      <c r="J2" s="85"/>
    </row>
    <row r="3" spans="1:10" x14ac:dyDescent="0.25">
      <c r="A3" s="1"/>
      <c r="B3" s="88" t="s">
        <v>2</v>
      </c>
      <c r="C3" s="91"/>
      <c r="D3" s="90"/>
      <c r="E3" s="15"/>
      <c r="F3" s="15"/>
      <c r="G3" s="85"/>
      <c r="H3" s="85"/>
      <c r="I3" s="85"/>
      <c r="J3" s="85"/>
    </row>
    <row r="4" spans="1:10" x14ac:dyDescent="0.25">
      <c r="A4" s="1"/>
      <c r="B4" s="88" t="s">
        <v>3</v>
      </c>
      <c r="C4" s="90" t="s">
        <v>327</v>
      </c>
      <c r="D4" s="90"/>
      <c r="E4" s="15"/>
      <c r="F4" s="15"/>
      <c r="G4" s="85"/>
      <c r="H4" s="85"/>
      <c r="I4" s="86"/>
      <c r="J4" s="85"/>
    </row>
    <row r="5" spans="1:10" x14ac:dyDescent="0.25">
      <c r="A5" s="1"/>
      <c r="B5" s="88"/>
      <c r="C5" s="92"/>
      <c r="D5" s="92"/>
      <c r="E5" s="16"/>
      <c r="F5" s="16"/>
      <c r="G5" s="85"/>
      <c r="H5" s="85"/>
      <c r="I5" s="85"/>
      <c r="J5" s="85"/>
    </row>
    <row r="6" spans="1:10" ht="15.75" x14ac:dyDescent="0.25">
      <c r="A6" s="1"/>
      <c r="B6" s="88" t="s">
        <v>99</v>
      </c>
      <c r="C6" s="93" t="s">
        <v>328</v>
      </c>
      <c r="D6" s="93"/>
      <c r="E6" s="16"/>
      <c r="F6" s="16"/>
      <c r="G6" s="3"/>
      <c r="H6" s="87"/>
    </row>
    <row r="7" spans="1:10" x14ac:dyDescent="0.25">
      <c r="A7" s="1"/>
      <c r="B7" s="7"/>
      <c r="C7" s="267"/>
      <c r="D7" s="267"/>
      <c r="E7" s="267"/>
      <c r="F7" s="267"/>
      <c r="G7" s="12"/>
      <c r="H7" s="32"/>
    </row>
    <row r="8" spans="1:10" ht="17.25" customHeight="1" x14ac:dyDescent="0.25">
      <c r="A8" s="1"/>
      <c r="B8" s="104" t="s">
        <v>98</v>
      </c>
      <c r="C8" s="268"/>
      <c r="D8" s="268"/>
      <c r="E8" s="268"/>
      <c r="F8" s="268"/>
      <c r="G8" s="14"/>
      <c r="H8" s="32"/>
    </row>
    <row r="9" spans="1:10" ht="63.75" customHeight="1" x14ac:dyDescent="0.25">
      <c r="A9" s="154" t="s">
        <v>6</v>
      </c>
      <c r="B9" s="155" t="s">
        <v>7</v>
      </c>
      <c r="C9" s="156" t="s">
        <v>100</v>
      </c>
      <c r="D9" s="155" t="s">
        <v>101</v>
      </c>
      <c r="E9" s="155" t="s">
        <v>4</v>
      </c>
      <c r="F9" s="157" t="s">
        <v>5</v>
      </c>
      <c r="G9" s="158" t="s">
        <v>263</v>
      </c>
      <c r="H9" s="158" t="s">
        <v>264</v>
      </c>
      <c r="I9" s="158" t="s">
        <v>283</v>
      </c>
      <c r="J9" s="158" t="s">
        <v>287</v>
      </c>
    </row>
    <row r="10" spans="1:10" s="126" customFormat="1" x14ac:dyDescent="0.25">
      <c r="A10" s="140" t="s">
        <v>233</v>
      </c>
      <c r="B10" s="75" t="s">
        <v>346</v>
      </c>
      <c r="C10" s="84">
        <v>17.7</v>
      </c>
      <c r="D10" s="76" t="s">
        <v>14</v>
      </c>
      <c r="E10" s="75" t="s">
        <v>11</v>
      </c>
      <c r="F10" s="76" t="s">
        <v>331</v>
      </c>
      <c r="G10" s="78"/>
      <c r="H10" s="220">
        <v>0</v>
      </c>
      <c r="I10" s="81">
        <v>0.16667000000000001</v>
      </c>
      <c r="J10" s="128">
        <f t="shared" ref="J10:J69" si="0">C10*I10</f>
        <v>2.950059</v>
      </c>
    </row>
    <row r="11" spans="1:10" s="126" customFormat="1" x14ac:dyDescent="0.25">
      <c r="A11" s="140" t="s">
        <v>234</v>
      </c>
      <c r="B11" s="75" t="s">
        <v>626</v>
      </c>
      <c r="C11" s="84">
        <v>15.37</v>
      </c>
      <c r="D11" s="76" t="s">
        <v>14</v>
      </c>
      <c r="E11" s="75" t="s">
        <v>11</v>
      </c>
      <c r="F11" s="76" t="s">
        <v>331</v>
      </c>
      <c r="G11" s="78"/>
      <c r="H11" s="220">
        <v>0</v>
      </c>
      <c r="I11" s="81">
        <v>0.16667000000000001</v>
      </c>
      <c r="J11" s="128">
        <f t="shared" si="0"/>
        <v>2.5617179000000001</v>
      </c>
    </row>
    <row r="12" spans="1:10" s="126" customFormat="1" x14ac:dyDescent="0.25">
      <c r="A12" s="140" t="s">
        <v>235</v>
      </c>
      <c r="B12" s="75" t="s">
        <v>626</v>
      </c>
      <c r="C12" s="84">
        <v>48.95</v>
      </c>
      <c r="D12" s="76" t="s">
        <v>14</v>
      </c>
      <c r="E12" s="75" t="s">
        <v>11</v>
      </c>
      <c r="F12" s="76" t="s">
        <v>331</v>
      </c>
      <c r="G12" s="78"/>
      <c r="H12" s="220">
        <v>0</v>
      </c>
      <c r="I12" s="81">
        <v>0.16667000000000001</v>
      </c>
      <c r="J12" s="128">
        <f t="shared" si="0"/>
        <v>8.1584965000000018</v>
      </c>
    </row>
    <row r="13" spans="1:10" s="126" customFormat="1" x14ac:dyDescent="0.25">
      <c r="A13" s="140" t="s">
        <v>236</v>
      </c>
      <c r="B13" s="75" t="s">
        <v>279</v>
      </c>
      <c r="C13" s="84">
        <v>39.42</v>
      </c>
      <c r="D13" s="76" t="s">
        <v>14</v>
      </c>
      <c r="E13" s="75" t="s">
        <v>11</v>
      </c>
      <c r="F13" s="76" t="s">
        <v>331</v>
      </c>
      <c r="G13" s="78"/>
      <c r="H13" s="220">
        <v>0</v>
      </c>
      <c r="I13" s="81">
        <v>0.16667000000000001</v>
      </c>
      <c r="J13" s="128">
        <f t="shared" si="0"/>
        <v>6.5701314000000011</v>
      </c>
    </row>
    <row r="14" spans="1:10" s="126" customFormat="1" x14ac:dyDescent="0.25">
      <c r="A14" s="140" t="s">
        <v>237</v>
      </c>
      <c r="B14" s="75" t="s">
        <v>332</v>
      </c>
      <c r="C14" s="84">
        <v>33.18</v>
      </c>
      <c r="D14" s="76" t="s">
        <v>14</v>
      </c>
      <c r="E14" s="75" t="s">
        <v>11</v>
      </c>
      <c r="F14" s="76" t="s">
        <v>331</v>
      </c>
      <c r="G14" s="78"/>
      <c r="H14" s="220">
        <v>0</v>
      </c>
      <c r="I14" s="81">
        <v>0.16667000000000001</v>
      </c>
      <c r="J14" s="128">
        <f t="shared" si="0"/>
        <v>5.5301106000000004</v>
      </c>
    </row>
    <row r="15" spans="1:10" s="126" customFormat="1" x14ac:dyDescent="0.25">
      <c r="A15" s="140" t="s">
        <v>238</v>
      </c>
      <c r="B15" s="75" t="s">
        <v>279</v>
      </c>
      <c r="C15" s="84">
        <v>13.76</v>
      </c>
      <c r="D15" s="76" t="s">
        <v>14</v>
      </c>
      <c r="E15" s="75" t="s">
        <v>11</v>
      </c>
      <c r="F15" s="76" t="s">
        <v>331</v>
      </c>
      <c r="G15" s="78"/>
      <c r="H15" s="220">
        <v>0</v>
      </c>
      <c r="I15" s="81">
        <v>0.16667000000000001</v>
      </c>
      <c r="J15" s="128">
        <f t="shared" si="0"/>
        <v>2.2933792</v>
      </c>
    </row>
    <row r="16" spans="1:10" s="126" customFormat="1" x14ac:dyDescent="0.25">
      <c r="A16" s="140" t="s">
        <v>239</v>
      </c>
      <c r="B16" s="75" t="s">
        <v>279</v>
      </c>
      <c r="C16" s="84">
        <v>66.319999999999993</v>
      </c>
      <c r="D16" s="76" t="s">
        <v>14</v>
      </c>
      <c r="E16" s="75" t="s">
        <v>11</v>
      </c>
      <c r="F16" s="76" t="s">
        <v>331</v>
      </c>
      <c r="G16" s="78"/>
      <c r="H16" s="220">
        <v>0</v>
      </c>
      <c r="I16" s="81">
        <v>0.16667000000000001</v>
      </c>
      <c r="J16" s="128">
        <f t="shared" si="0"/>
        <v>11.053554399999999</v>
      </c>
    </row>
    <row r="17" spans="1:10" s="126" customFormat="1" x14ac:dyDescent="0.25">
      <c r="A17" s="140" t="s">
        <v>240</v>
      </c>
      <c r="B17" s="75" t="s">
        <v>332</v>
      </c>
      <c r="C17" s="84">
        <v>36.200000000000003</v>
      </c>
      <c r="D17" s="76" t="s">
        <v>14</v>
      </c>
      <c r="E17" s="75" t="s">
        <v>11</v>
      </c>
      <c r="F17" s="76" t="s">
        <v>331</v>
      </c>
      <c r="G17" s="78"/>
      <c r="H17" s="220">
        <v>0</v>
      </c>
      <c r="I17" s="81">
        <v>0.16667000000000001</v>
      </c>
      <c r="J17" s="128">
        <f t="shared" si="0"/>
        <v>6.0334540000000008</v>
      </c>
    </row>
    <row r="18" spans="1:10" s="126" customFormat="1" x14ac:dyDescent="0.25">
      <c r="A18" s="140" t="s">
        <v>333</v>
      </c>
      <c r="B18" s="75" t="s">
        <v>627</v>
      </c>
      <c r="C18" s="84">
        <v>12.12</v>
      </c>
      <c r="D18" s="76" t="s">
        <v>14</v>
      </c>
      <c r="E18" s="75" t="s">
        <v>11</v>
      </c>
      <c r="F18" s="76" t="s">
        <v>331</v>
      </c>
      <c r="G18" s="78"/>
      <c r="H18" s="220">
        <v>0</v>
      </c>
      <c r="I18" s="81">
        <v>0.16667000000000001</v>
      </c>
      <c r="J18" s="128">
        <f t="shared" si="0"/>
        <v>2.0200404000000001</v>
      </c>
    </row>
    <row r="19" spans="1:10" s="126" customFormat="1" x14ac:dyDescent="0.25">
      <c r="A19" s="140" t="s">
        <v>338</v>
      </c>
      <c r="B19" s="75" t="s">
        <v>627</v>
      </c>
      <c r="C19" s="84">
        <v>5.01</v>
      </c>
      <c r="D19" s="76" t="s">
        <v>14</v>
      </c>
      <c r="E19" s="75" t="s">
        <v>11</v>
      </c>
      <c r="F19" s="76" t="s">
        <v>331</v>
      </c>
      <c r="G19" s="78"/>
      <c r="H19" s="220">
        <v>0</v>
      </c>
      <c r="I19" s="81">
        <v>0.16667000000000001</v>
      </c>
      <c r="J19" s="128">
        <f t="shared" si="0"/>
        <v>0.83501670000000006</v>
      </c>
    </row>
    <row r="20" spans="1:10" s="126" customFormat="1" x14ac:dyDescent="0.25">
      <c r="A20" s="140" t="s">
        <v>339</v>
      </c>
      <c r="B20" s="75" t="s">
        <v>8</v>
      </c>
      <c r="C20" s="84">
        <v>86.4</v>
      </c>
      <c r="D20" s="76" t="s">
        <v>10</v>
      </c>
      <c r="E20" s="75" t="s">
        <v>212</v>
      </c>
      <c r="F20" s="138" t="s">
        <v>21</v>
      </c>
      <c r="G20" s="78"/>
      <c r="H20" s="220">
        <v>0</v>
      </c>
      <c r="I20" s="81">
        <v>21</v>
      </c>
      <c r="J20" s="128">
        <f t="shared" si="0"/>
        <v>1814.4</v>
      </c>
    </row>
    <row r="21" spans="1:10" s="126" customFormat="1" x14ac:dyDescent="0.25">
      <c r="A21" s="140" t="s">
        <v>241</v>
      </c>
      <c r="B21" s="75" t="s">
        <v>627</v>
      </c>
      <c r="C21" s="84">
        <v>15.85</v>
      </c>
      <c r="D21" s="76" t="s">
        <v>14</v>
      </c>
      <c r="E21" s="75" t="s">
        <v>11</v>
      </c>
      <c r="F21" s="76" t="s">
        <v>331</v>
      </c>
      <c r="G21" s="78"/>
      <c r="H21" s="220">
        <v>0</v>
      </c>
      <c r="I21" s="81">
        <v>0.16667000000000001</v>
      </c>
      <c r="J21" s="128">
        <f t="shared" si="0"/>
        <v>2.6417195000000002</v>
      </c>
    </row>
    <row r="22" spans="1:10" s="126" customFormat="1" x14ac:dyDescent="0.25">
      <c r="A22" s="140" t="s">
        <v>102</v>
      </c>
      <c r="B22" s="75" t="s">
        <v>627</v>
      </c>
      <c r="C22" s="84">
        <v>20.13</v>
      </c>
      <c r="D22" s="76" t="s">
        <v>14</v>
      </c>
      <c r="E22" s="75" t="s">
        <v>11</v>
      </c>
      <c r="F22" s="76" t="s">
        <v>331</v>
      </c>
      <c r="G22" s="78"/>
      <c r="H22" s="220">
        <v>0</v>
      </c>
      <c r="I22" s="81">
        <v>0.16667000000000001</v>
      </c>
      <c r="J22" s="128">
        <f t="shared" si="0"/>
        <v>3.3550671000000003</v>
      </c>
    </row>
    <row r="23" spans="1:10" s="126" customFormat="1" x14ac:dyDescent="0.25">
      <c r="A23" s="140" t="s">
        <v>341</v>
      </c>
      <c r="B23" s="75" t="s">
        <v>627</v>
      </c>
      <c r="C23" s="84">
        <v>14.57</v>
      </c>
      <c r="D23" s="76" t="s">
        <v>14</v>
      </c>
      <c r="E23" s="75" t="s">
        <v>11</v>
      </c>
      <c r="F23" s="76" t="s">
        <v>331</v>
      </c>
      <c r="G23" s="78"/>
      <c r="H23" s="220">
        <v>0</v>
      </c>
      <c r="I23" s="81">
        <v>0.16667000000000001</v>
      </c>
      <c r="J23" s="128">
        <f t="shared" si="0"/>
        <v>2.4283819000000002</v>
      </c>
    </row>
    <row r="24" spans="1:10" s="126" customFormat="1" x14ac:dyDescent="0.25">
      <c r="A24" s="140" t="s">
        <v>342</v>
      </c>
      <c r="B24" s="75" t="s">
        <v>627</v>
      </c>
      <c r="C24" s="84">
        <v>15.68</v>
      </c>
      <c r="D24" s="76" t="s">
        <v>14</v>
      </c>
      <c r="E24" s="75" t="s">
        <v>11</v>
      </c>
      <c r="F24" s="76" t="s">
        <v>331</v>
      </c>
      <c r="G24" s="78"/>
      <c r="H24" s="220">
        <v>0</v>
      </c>
      <c r="I24" s="81">
        <v>0.16667000000000001</v>
      </c>
      <c r="J24" s="128">
        <f t="shared" si="0"/>
        <v>2.6133856</v>
      </c>
    </row>
    <row r="25" spans="1:10" s="126" customFormat="1" x14ac:dyDescent="0.25">
      <c r="A25" s="140" t="s">
        <v>242</v>
      </c>
      <c r="B25" s="75" t="s">
        <v>627</v>
      </c>
      <c r="C25" s="84">
        <v>16.010000000000002</v>
      </c>
      <c r="D25" s="76" t="s">
        <v>14</v>
      </c>
      <c r="E25" s="75" t="s">
        <v>11</v>
      </c>
      <c r="F25" s="76" t="s">
        <v>331</v>
      </c>
      <c r="G25" s="78"/>
      <c r="H25" s="220">
        <v>0</v>
      </c>
      <c r="I25" s="81">
        <v>0.16667000000000001</v>
      </c>
      <c r="J25" s="128">
        <f t="shared" si="0"/>
        <v>2.6683867000000006</v>
      </c>
    </row>
    <row r="26" spans="1:10" s="126" customFormat="1" x14ac:dyDescent="0.25">
      <c r="A26" s="140" t="s">
        <v>243</v>
      </c>
      <c r="B26" s="75" t="s">
        <v>332</v>
      </c>
      <c r="C26" s="84">
        <v>35.1</v>
      </c>
      <c r="D26" s="76" t="s">
        <v>14</v>
      </c>
      <c r="E26" s="75" t="s">
        <v>11</v>
      </c>
      <c r="F26" s="76" t="s">
        <v>331</v>
      </c>
      <c r="G26" s="78"/>
      <c r="H26" s="220">
        <v>0</v>
      </c>
      <c r="I26" s="81">
        <v>0.16667000000000001</v>
      </c>
      <c r="J26" s="128">
        <f t="shared" si="0"/>
        <v>5.8501170000000009</v>
      </c>
    </row>
    <row r="27" spans="1:10" s="126" customFormat="1" x14ac:dyDescent="0.25">
      <c r="A27" s="140" t="s">
        <v>244</v>
      </c>
      <c r="B27" s="75" t="s">
        <v>16</v>
      </c>
      <c r="C27" s="84">
        <v>21.6</v>
      </c>
      <c r="D27" s="138" t="s">
        <v>12</v>
      </c>
      <c r="E27" s="140" t="s">
        <v>11</v>
      </c>
      <c r="F27" s="138" t="s">
        <v>335</v>
      </c>
      <c r="G27" s="139"/>
      <c r="H27" s="220">
        <v>0</v>
      </c>
      <c r="I27" s="141">
        <v>8</v>
      </c>
      <c r="J27" s="142">
        <f t="shared" si="0"/>
        <v>172.8</v>
      </c>
    </row>
    <row r="28" spans="1:10" s="126" customFormat="1" x14ac:dyDescent="0.25">
      <c r="A28" s="140" t="s">
        <v>245</v>
      </c>
      <c r="B28" s="75" t="s">
        <v>343</v>
      </c>
      <c r="C28" s="84">
        <v>12.2</v>
      </c>
      <c r="D28" s="138" t="s">
        <v>10</v>
      </c>
      <c r="E28" s="140" t="s">
        <v>11</v>
      </c>
      <c r="F28" s="138" t="s">
        <v>335</v>
      </c>
      <c r="G28" s="139"/>
      <c r="H28" s="220">
        <v>0</v>
      </c>
      <c r="I28" s="141">
        <v>8</v>
      </c>
      <c r="J28" s="142">
        <f t="shared" si="0"/>
        <v>97.6</v>
      </c>
    </row>
    <row r="29" spans="1:10" s="126" customFormat="1" x14ac:dyDescent="0.25">
      <c r="A29" s="140" t="s">
        <v>104</v>
      </c>
      <c r="B29" s="75" t="s">
        <v>343</v>
      </c>
      <c r="C29" s="84">
        <v>13.8</v>
      </c>
      <c r="D29" s="138" t="s">
        <v>10</v>
      </c>
      <c r="E29" s="140" t="s">
        <v>11</v>
      </c>
      <c r="F29" s="138" t="s">
        <v>335</v>
      </c>
      <c r="G29" s="139"/>
      <c r="H29" s="220">
        <v>0</v>
      </c>
      <c r="I29" s="141">
        <v>8</v>
      </c>
      <c r="J29" s="142">
        <f t="shared" si="0"/>
        <v>110.4</v>
      </c>
    </row>
    <row r="30" spans="1:10" s="126" customFormat="1" x14ac:dyDescent="0.25">
      <c r="A30" s="140" t="s">
        <v>334</v>
      </c>
      <c r="B30" s="75" t="s">
        <v>628</v>
      </c>
      <c r="C30" s="84">
        <v>20.399999999999999</v>
      </c>
      <c r="D30" s="138" t="s">
        <v>10</v>
      </c>
      <c r="E30" s="140" t="s">
        <v>11</v>
      </c>
      <c r="F30" s="138" t="s">
        <v>335</v>
      </c>
      <c r="G30" s="139"/>
      <c r="H30" s="220">
        <v>0</v>
      </c>
      <c r="I30" s="141">
        <v>8</v>
      </c>
      <c r="J30" s="142">
        <f t="shared" si="0"/>
        <v>163.19999999999999</v>
      </c>
    </row>
    <row r="31" spans="1:10" s="126" customFormat="1" x14ac:dyDescent="0.25">
      <c r="A31" s="140" t="s">
        <v>246</v>
      </c>
      <c r="B31" s="75" t="s">
        <v>332</v>
      </c>
      <c r="C31" s="84">
        <v>14.82</v>
      </c>
      <c r="D31" s="75" t="s">
        <v>14</v>
      </c>
      <c r="E31" s="75" t="s">
        <v>11</v>
      </c>
      <c r="F31" s="75" t="s">
        <v>331</v>
      </c>
      <c r="G31" s="75"/>
      <c r="H31" s="220">
        <v>0</v>
      </c>
      <c r="I31" s="81">
        <v>0.16667000000000001</v>
      </c>
      <c r="J31" s="128">
        <f t="shared" si="0"/>
        <v>2.4700494000000002</v>
      </c>
    </row>
    <row r="32" spans="1:10" s="126" customFormat="1" x14ac:dyDescent="0.25">
      <c r="A32" s="140" t="s">
        <v>247</v>
      </c>
      <c r="B32" s="75" t="s">
        <v>332</v>
      </c>
      <c r="C32" s="84">
        <v>25.94</v>
      </c>
      <c r="D32" s="76" t="s">
        <v>14</v>
      </c>
      <c r="E32" s="75" t="s">
        <v>11</v>
      </c>
      <c r="F32" s="76" t="s">
        <v>331</v>
      </c>
      <c r="G32" s="78"/>
      <c r="H32" s="220">
        <v>0</v>
      </c>
      <c r="I32" s="81">
        <v>0.16667000000000001</v>
      </c>
      <c r="J32" s="128">
        <f t="shared" si="0"/>
        <v>4.3234198000000008</v>
      </c>
    </row>
    <row r="33" spans="1:10" s="126" customFormat="1" x14ac:dyDescent="0.25">
      <c r="A33" s="140" t="s">
        <v>248</v>
      </c>
      <c r="B33" s="75" t="s">
        <v>332</v>
      </c>
      <c r="C33" s="84">
        <v>35.72</v>
      </c>
      <c r="D33" s="76" t="s">
        <v>14</v>
      </c>
      <c r="E33" s="75" t="s">
        <v>11</v>
      </c>
      <c r="F33" s="76" t="s">
        <v>331</v>
      </c>
      <c r="G33" s="78"/>
      <c r="H33" s="220">
        <v>0</v>
      </c>
      <c r="I33" s="81">
        <v>0.16667000000000001</v>
      </c>
      <c r="J33" s="128">
        <f t="shared" si="0"/>
        <v>5.9534524000000006</v>
      </c>
    </row>
    <row r="34" spans="1:10" s="126" customFormat="1" x14ac:dyDescent="0.25">
      <c r="A34" s="140" t="s">
        <v>249</v>
      </c>
      <c r="B34" s="75" t="s">
        <v>332</v>
      </c>
      <c r="C34" s="84">
        <v>30.64</v>
      </c>
      <c r="D34" s="76" t="s">
        <v>14</v>
      </c>
      <c r="E34" s="75" t="s">
        <v>11</v>
      </c>
      <c r="F34" s="76" t="s">
        <v>331</v>
      </c>
      <c r="G34" s="78"/>
      <c r="H34" s="220">
        <v>0</v>
      </c>
      <c r="I34" s="81">
        <v>0.16667000000000001</v>
      </c>
      <c r="J34" s="128">
        <f t="shared" si="0"/>
        <v>5.1067688000000002</v>
      </c>
    </row>
    <row r="35" spans="1:10" s="126" customFormat="1" x14ac:dyDescent="0.25">
      <c r="A35" s="140" t="s">
        <v>250</v>
      </c>
      <c r="B35" s="75" t="s">
        <v>332</v>
      </c>
      <c r="C35" s="84">
        <v>18.54</v>
      </c>
      <c r="D35" s="76" t="s">
        <v>14</v>
      </c>
      <c r="E35" s="75" t="s">
        <v>11</v>
      </c>
      <c r="F35" s="76" t="s">
        <v>331</v>
      </c>
      <c r="G35" s="78"/>
      <c r="H35" s="220">
        <v>0</v>
      </c>
      <c r="I35" s="81">
        <v>0.16667000000000001</v>
      </c>
      <c r="J35" s="128">
        <f t="shared" si="0"/>
        <v>3.0900618</v>
      </c>
    </row>
    <row r="36" spans="1:10" s="126" customFormat="1" x14ac:dyDescent="0.25">
      <c r="A36" s="140" t="s">
        <v>103</v>
      </c>
      <c r="B36" s="75" t="s">
        <v>332</v>
      </c>
      <c r="C36" s="84">
        <v>26.97</v>
      </c>
      <c r="D36" s="76" t="s">
        <v>14</v>
      </c>
      <c r="E36" s="75" t="s">
        <v>11</v>
      </c>
      <c r="F36" s="76" t="s">
        <v>331</v>
      </c>
      <c r="G36" s="78"/>
      <c r="H36" s="220">
        <v>0</v>
      </c>
      <c r="I36" s="81">
        <v>0.16667000000000001</v>
      </c>
      <c r="J36" s="128">
        <f t="shared" si="0"/>
        <v>4.4950899</v>
      </c>
    </row>
    <row r="37" spans="1:10" s="126" customFormat="1" x14ac:dyDescent="0.25">
      <c r="A37" s="140" t="s">
        <v>344</v>
      </c>
      <c r="B37" s="75" t="s">
        <v>332</v>
      </c>
      <c r="C37" s="84">
        <v>16.739999999999998</v>
      </c>
      <c r="D37" s="76" t="s">
        <v>14</v>
      </c>
      <c r="E37" s="75" t="s">
        <v>11</v>
      </c>
      <c r="F37" s="76" t="s">
        <v>331</v>
      </c>
      <c r="G37" s="78"/>
      <c r="H37" s="220">
        <v>0</v>
      </c>
      <c r="I37" s="81">
        <v>0.16667000000000001</v>
      </c>
      <c r="J37" s="128">
        <f t="shared" si="0"/>
        <v>2.7900557999999998</v>
      </c>
    </row>
    <row r="38" spans="1:10" s="126" customFormat="1" x14ac:dyDescent="0.25">
      <c r="A38" s="140" t="s">
        <v>280</v>
      </c>
      <c r="B38" s="75" t="s">
        <v>332</v>
      </c>
      <c r="C38" s="84">
        <v>13.95</v>
      </c>
      <c r="D38" s="76" t="s">
        <v>14</v>
      </c>
      <c r="E38" s="75" t="s">
        <v>11</v>
      </c>
      <c r="F38" s="76" t="s">
        <v>331</v>
      </c>
      <c r="G38" s="78"/>
      <c r="H38" s="220">
        <v>0</v>
      </c>
      <c r="I38" s="81">
        <v>0.16667000000000001</v>
      </c>
      <c r="J38" s="128">
        <f t="shared" si="0"/>
        <v>2.3250465</v>
      </c>
    </row>
    <row r="39" spans="1:10" s="126" customFormat="1" x14ac:dyDescent="0.25">
      <c r="A39" s="140" t="s">
        <v>336</v>
      </c>
      <c r="B39" s="75" t="s">
        <v>332</v>
      </c>
      <c r="C39" s="84">
        <v>30.41</v>
      </c>
      <c r="D39" s="76" t="s">
        <v>14</v>
      </c>
      <c r="E39" s="75" t="s">
        <v>11</v>
      </c>
      <c r="F39" s="76" t="s">
        <v>331</v>
      </c>
      <c r="G39" s="78"/>
      <c r="H39" s="220">
        <v>0</v>
      </c>
      <c r="I39" s="81">
        <v>0.16667000000000001</v>
      </c>
      <c r="J39" s="128">
        <f>C39*I39</f>
        <v>5.0684347000000001</v>
      </c>
    </row>
    <row r="40" spans="1:10" s="126" customFormat="1" x14ac:dyDescent="0.25">
      <c r="A40" s="140" t="s">
        <v>281</v>
      </c>
      <c r="B40" s="75" t="s">
        <v>332</v>
      </c>
      <c r="C40" s="84">
        <v>15.75</v>
      </c>
      <c r="D40" s="76" t="s">
        <v>14</v>
      </c>
      <c r="E40" s="75" t="s">
        <v>11</v>
      </c>
      <c r="F40" s="76" t="s">
        <v>331</v>
      </c>
      <c r="G40" s="78"/>
      <c r="H40" s="220">
        <v>0</v>
      </c>
      <c r="I40" s="81">
        <v>0.16667000000000001</v>
      </c>
      <c r="J40" s="128">
        <f t="shared" si="0"/>
        <v>2.6250525000000002</v>
      </c>
    </row>
    <row r="41" spans="1:10" s="126" customFormat="1" x14ac:dyDescent="0.25">
      <c r="A41" s="140" t="s">
        <v>220</v>
      </c>
      <c r="B41" s="75" t="s">
        <v>332</v>
      </c>
      <c r="C41" s="84">
        <v>16.25</v>
      </c>
      <c r="D41" s="76" t="s">
        <v>14</v>
      </c>
      <c r="E41" s="75" t="s">
        <v>11</v>
      </c>
      <c r="F41" s="76" t="s">
        <v>331</v>
      </c>
      <c r="G41" s="78"/>
      <c r="H41" s="220">
        <v>0</v>
      </c>
      <c r="I41" s="81">
        <v>0.16667000000000001</v>
      </c>
      <c r="J41" s="128">
        <f t="shared" si="0"/>
        <v>2.7083875000000002</v>
      </c>
    </row>
    <row r="42" spans="1:10" s="126" customFormat="1" x14ac:dyDescent="0.25">
      <c r="A42" s="140" t="s">
        <v>221</v>
      </c>
      <c r="B42" s="75" t="s">
        <v>332</v>
      </c>
      <c r="C42" s="84">
        <v>63.73</v>
      </c>
      <c r="D42" s="76" t="s">
        <v>14</v>
      </c>
      <c r="E42" s="75" t="s">
        <v>11</v>
      </c>
      <c r="F42" s="76" t="s">
        <v>331</v>
      </c>
      <c r="G42" s="78"/>
      <c r="H42" s="220">
        <v>0</v>
      </c>
      <c r="I42" s="81">
        <v>0.16667000000000001</v>
      </c>
      <c r="J42" s="128">
        <f t="shared" si="0"/>
        <v>10.621879100000001</v>
      </c>
    </row>
    <row r="43" spans="1:10" s="126" customFormat="1" x14ac:dyDescent="0.25">
      <c r="A43" s="140" t="s">
        <v>222</v>
      </c>
      <c r="B43" s="75" t="s">
        <v>332</v>
      </c>
      <c r="C43" s="84">
        <v>30.63</v>
      </c>
      <c r="D43" s="76" t="s">
        <v>14</v>
      </c>
      <c r="E43" s="75" t="s">
        <v>11</v>
      </c>
      <c r="F43" s="76" t="s">
        <v>331</v>
      </c>
      <c r="G43" s="78"/>
      <c r="H43" s="220">
        <v>0</v>
      </c>
      <c r="I43" s="81">
        <v>0.16667000000000001</v>
      </c>
      <c r="J43" s="128">
        <f t="shared" si="0"/>
        <v>5.1051020999999999</v>
      </c>
    </row>
    <row r="44" spans="1:10" s="126" customFormat="1" x14ac:dyDescent="0.25">
      <c r="A44" s="140" t="s">
        <v>223</v>
      </c>
      <c r="B44" s="75" t="s">
        <v>279</v>
      </c>
      <c r="C44" s="84">
        <v>18.600000000000001</v>
      </c>
      <c r="D44" s="76" t="s">
        <v>14</v>
      </c>
      <c r="E44" s="75" t="s">
        <v>11</v>
      </c>
      <c r="F44" s="76" t="s">
        <v>331</v>
      </c>
      <c r="G44" s="78"/>
      <c r="H44" s="220">
        <v>0</v>
      </c>
      <c r="I44" s="81">
        <v>0.16667000000000001</v>
      </c>
      <c r="J44" s="128">
        <f t="shared" si="0"/>
        <v>3.1000620000000003</v>
      </c>
    </row>
    <row r="45" spans="1:10" s="126" customFormat="1" x14ac:dyDescent="0.25">
      <c r="A45" s="140" t="s">
        <v>224</v>
      </c>
      <c r="B45" s="75" t="s">
        <v>332</v>
      </c>
      <c r="C45" s="84">
        <v>67.16</v>
      </c>
      <c r="D45" s="76" t="s">
        <v>14</v>
      </c>
      <c r="E45" s="75" t="s">
        <v>11</v>
      </c>
      <c r="F45" s="76" t="s">
        <v>331</v>
      </c>
      <c r="G45" s="78"/>
      <c r="H45" s="220">
        <v>0</v>
      </c>
      <c r="I45" s="81">
        <v>0.16667000000000001</v>
      </c>
      <c r="J45" s="128">
        <f t="shared" si="0"/>
        <v>11.193557200000001</v>
      </c>
    </row>
    <row r="46" spans="1:10" s="126" customFormat="1" x14ac:dyDescent="0.25">
      <c r="A46" s="140" t="s">
        <v>204</v>
      </c>
      <c r="B46" s="75" t="s">
        <v>332</v>
      </c>
      <c r="C46" s="84">
        <v>51.62</v>
      </c>
      <c r="D46" s="76" t="s">
        <v>14</v>
      </c>
      <c r="E46" s="75" t="s">
        <v>11</v>
      </c>
      <c r="F46" s="76" t="s">
        <v>331</v>
      </c>
      <c r="G46" s="78"/>
      <c r="H46" s="220">
        <v>0</v>
      </c>
      <c r="I46" s="81">
        <v>0.16667000000000001</v>
      </c>
      <c r="J46" s="128">
        <f t="shared" si="0"/>
        <v>8.6035053999999995</v>
      </c>
    </row>
    <row r="47" spans="1:10" s="126" customFormat="1" x14ac:dyDescent="0.25">
      <c r="A47" s="140" t="s">
        <v>205</v>
      </c>
      <c r="B47" s="75" t="s">
        <v>627</v>
      </c>
      <c r="C47" s="84">
        <v>18.2</v>
      </c>
      <c r="D47" s="76" t="s">
        <v>14</v>
      </c>
      <c r="E47" s="75" t="s">
        <v>11</v>
      </c>
      <c r="F47" s="76" t="s">
        <v>331</v>
      </c>
      <c r="G47" s="78"/>
      <c r="H47" s="220">
        <v>0</v>
      </c>
      <c r="I47" s="81">
        <v>0.16667000000000001</v>
      </c>
      <c r="J47" s="128">
        <f t="shared" si="0"/>
        <v>3.0333939999999999</v>
      </c>
    </row>
    <row r="48" spans="1:10" s="126" customFormat="1" x14ac:dyDescent="0.25">
      <c r="A48" s="140" t="s">
        <v>345</v>
      </c>
      <c r="B48" s="75" t="s">
        <v>629</v>
      </c>
      <c r="C48" s="84">
        <v>35.56</v>
      </c>
      <c r="D48" s="76" t="s">
        <v>14</v>
      </c>
      <c r="E48" s="75" t="s">
        <v>11</v>
      </c>
      <c r="F48" s="76" t="s">
        <v>331</v>
      </c>
      <c r="G48" s="78"/>
      <c r="H48" s="220">
        <v>0</v>
      </c>
      <c r="I48" s="81">
        <v>0.16667000000000001</v>
      </c>
      <c r="J48" s="128">
        <f t="shared" si="0"/>
        <v>5.9267852000000012</v>
      </c>
    </row>
    <row r="49" spans="1:10" s="126" customFormat="1" x14ac:dyDescent="0.25">
      <c r="A49" s="140" t="s">
        <v>225</v>
      </c>
      <c r="B49" s="75" t="s">
        <v>343</v>
      </c>
      <c r="C49" s="84">
        <v>3.01</v>
      </c>
      <c r="D49" s="76" t="s">
        <v>14</v>
      </c>
      <c r="E49" s="75" t="s">
        <v>11</v>
      </c>
      <c r="F49" s="76" t="s">
        <v>331</v>
      </c>
      <c r="G49" s="78"/>
      <c r="H49" s="220">
        <v>0</v>
      </c>
      <c r="I49" s="81">
        <v>0.16667000000000001</v>
      </c>
      <c r="J49" s="128">
        <f t="shared" si="0"/>
        <v>0.50167669999999998</v>
      </c>
    </row>
    <row r="50" spans="1:10" s="126" customFormat="1" x14ac:dyDescent="0.25">
      <c r="A50" s="140" t="s">
        <v>226</v>
      </c>
      <c r="B50" s="75" t="s">
        <v>343</v>
      </c>
      <c r="C50" s="84">
        <v>24.66</v>
      </c>
      <c r="D50" s="76" t="s">
        <v>12</v>
      </c>
      <c r="E50" s="75" t="s">
        <v>11</v>
      </c>
      <c r="F50" s="76" t="s">
        <v>335</v>
      </c>
      <c r="G50" s="78"/>
      <c r="H50" s="220">
        <v>0</v>
      </c>
      <c r="I50" s="81">
        <v>8</v>
      </c>
      <c r="J50" s="128">
        <f t="shared" si="0"/>
        <v>197.28</v>
      </c>
    </row>
    <row r="51" spans="1:10" s="126" customFormat="1" x14ac:dyDescent="0.25">
      <c r="A51" s="140" t="s">
        <v>634</v>
      </c>
      <c r="B51" s="75" t="s">
        <v>279</v>
      </c>
      <c r="C51" s="84">
        <v>8.1999999999999993</v>
      </c>
      <c r="D51" s="76" t="s">
        <v>12</v>
      </c>
      <c r="E51" s="75" t="s">
        <v>11</v>
      </c>
      <c r="F51" s="76" t="s">
        <v>335</v>
      </c>
      <c r="G51" s="78"/>
      <c r="H51" s="220">
        <v>0</v>
      </c>
      <c r="I51" s="81">
        <v>8</v>
      </c>
      <c r="J51" s="128">
        <f t="shared" si="0"/>
        <v>65.599999999999994</v>
      </c>
    </row>
    <row r="52" spans="1:10" s="126" customFormat="1" x14ac:dyDescent="0.25">
      <c r="A52" s="140" t="s">
        <v>227</v>
      </c>
      <c r="B52" s="75" t="s">
        <v>346</v>
      </c>
      <c r="C52" s="84">
        <v>38.04</v>
      </c>
      <c r="D52" s="76" t="s">
        <v>14</v>
      </c>
      <c r="E52" s="75" t="s">
        <v>11</v>
      </c>
      <c r="F52" s="76" t="s">
        <v>331</v>
      </c>
      <c r="G52" s="78"/>
      <c r="H52" s="220">
        <v>0</v>
      </c>
      <c r="I52" s="81">
        <v>0.16667000000000001</v>
      </c>
      <c r="J52" s="128">
        <f t="shared" si="0"/>
        <v>6.3401268000000002</v>
      </c>
    </row>
    <row r="53" spans="1:10" s="126" customFormat="1" x14ac:dyDescent="0.25">
      <c r="A53" s="140" t="s">
        <v>635</v>
      </c>
      <c r="B53" s="75" t="s">
        <v>630</v>
      </c>
      <c r="C53" s="84">
        <v>21.24</v>
      </c>
      <c r="D53" s="76" t="s">
        <v>14</v>
      </c>
      <c r="E53" s="75" t="s">
        <v>11</v>
      </c>
      <c r="F53" s="76" t="s">
        <v>331</v>
      </c>
      <c r="G53" s="78"/>
      <c r="H53" s="220">
        <v>0</v>
      </c>
      <c r="I53" s="81">
        <v>0.16667000000000001</v>
      </c>
      <c r="J53" s="128">
        <f t="shared" si="0"/>
        <v>3.5400708000000001</v>
      </c>
    </row>
    <row r="54" spans="1:10" s="126" customFormat="1" x14ac:dyDescent="0.25">
      <c r="A54" s="140" t="s">
        <v>228</v>
      </c>
      <c r="B54" s="75" t="s">
        <v>332</v>
      </c>
      <c r="C54" s="84">
        <v>37.65</v>
      </c>
      <c r="D54" s="76" t="s">
        <v>14</v>
      </c>
      <c r="E54" s="75" t="s">
        <v>11</v>
      </c>
      <c r="F54" s="76" t="s">
        <v>331</v>
      </c>
      <c r="G54" s="78"/>
      <c r="H54" s="220">
        <v>0</v>
      </c>
      <c r="I54" s="81">
        <v>0.16667000000000001</v>
      </c>
      <c r="J54" s="128">
        <f t="shared" si="0"/>
        <v>6.2751255000000006</v>
      </c>
    </row>
    <row r="55" spans="1:10" s="126" customFormat="1" x14ac:dyDescent="0.25">
      <c r="A55" s="140" t="s">
        <v>229</v>
      </c>
      <c r="B55" s="75" t="s">
        <v>279</v>
      </c>
      <c r="C55" s="84">
        <v>14.21</v>
      </c>
      <c r="D55" s="76" t="s">
        <v>14</v>
      </c>
      <c r="E55" s="75" t="s">
        <v>11</v>
      </c>
      <c r="F55" s="76" t="s">
        <v>331</v>
      </c>
      <c r="G55" s="78"/>
      <c r="H55" s="220">
        <v>0</v>
      </c>
      <c r="I55" s="81">
        <v>0.16667000000000001</v>
      </c>
      <c r="J55" s="128">
        <f t="shared" si="0"/>
        <v>2.3683807000000003</v>
      </c>
    </row>
    <row r="56" spans="1:10" s="126" customFormat="1" x14ac:dyDescent="0.25">
      <c r="A56" s="140" t="s">
        <v>230</v>
      </c>
      <c r="B56" s="75" t="s">
        <v>343</v>
      </c>
      <c r="C56" s="84">
        <v>29.37</v>
      </c>
      <c r="D56" s="76" t="s">
        <v>14</v>
      </c>
      <c r="E56" s="75" t="s">
        <v>11</v>
      </c>
      <c r="F56" s="76" t="s">
        <v>331</v>
      </c>
      <c r="G56" s="78"/>
      <c r="H56" s="220">
        <v>0</v>
      </c>
      <c r="I56" s="81">
        <v>0.16667000000000001</v>
      </c>
      <c r="J56" s="128">
        <f t="shared" si="0"/>
        <v>4.8950979000000006</v>
      </c>
    </row>
    <row r="57" spans="1:10" s="126" customFormat="1" x14ac:dyDescent="0.25">
      <c r="A57" s="140" t="s">
        <v>231</v>
      </c>
      <c r="B57" s="75" t="s">
        <v>279</v>
      </c>
      <c r="C57" s="84">
        <v>15.1</v>
      </c>
      <c r="D57" s="76" t="s">
        <v>14</v>
      </c>
      <c r="E57" s="75" t="s">
        <v>11</v>
      </c>
      <c r="F57" s="76" t="s">
        <v>331</v>
      </c>
      <c r="G57" s="78"/>
      <c r="H57" s="220">
        <v>0</v>
      </c>
      <c r="I57" s="81">
        <v>0.16667000000000001</v>
      </c>
      <c r="J57" s="128">
        <f t="shared" si="0"/>
        <v>2.5167170000000003</v>
      </c>
    </row>
    <row r="58" spans="1:10" s="126" customFormat="1" x14ac:dyDescent="0.25">
      <c r="A58" s="140" t="s">
        <v>337</v>
      </c>
      <c r="B58" s="75" t="s">
        <v>343</v>
      </c>
      <c r="C58" s="84">
        <v>15.1</v>
      </c>
      <c r="D58" s="76" t="s">
        <v>14</v>
      </c>
      <c r="E58" s="75" t="s">
        <v>11</v>
      </c>
      <c r="F58" s="76" t="s">
        <v>331</v>
      </c>
      <c r="G58" s="78"/>
      <c r="H58" s="220">
        <v>0</v>
      </c>
      <c r="I58" s="81">
        <v>0.16667000000000001</v>
      </c>
      <c r="J58" s="128">
        <f>C58*I58</f>
        <v>2.5167170000000003</v>
      </c>
    </row>
    <row r="59" spans="1:10" s="126" customFormat="1" x14ac:dyDescent="0.25">
      <c r="A59" s="140" t="s">
        <v>203</v>
      </c>
      <c r="B59" s="75" t="s">
        <v>627</v>
      </c>
      <c r="C59" s="84">
        <v>43.85</v>
      </c>
      <c r="D59" s="76" t="s">
        <v>14</v>
      </c>
      <c r="E59" s="75" t="s">
        <v>11</v>
      </c>
      <c r="F59" s="76" t="s">
        <v>331</v>
      </c>
      <c r="G59" s="78"/>
      <c r="H59" s="220">
        <v>0</v>
      </c>
      <c r="I59" s="81">
        <v>0.16667000000000001</v>
      </c>
      <c r="J59" s="128">
        <f t="shared" si="0"/>
        <v>7.3084795000000007</v>
      </c>
    </row>
    <row r="60" spans="1:10" s="126" customFormat="1" x14ac:dyDescent="0.25">
      <c r="A60" s="140" t="s">
        <v>277</v>
      </c>
      <c r="B60" s="75" t="s">
        <v>279</v>
      </c>
      <c r="C60" s="84">
        <v>8.1999999999999993</v>
      </c>
      <c r="D60" s="76" t="s">
        <v>14</v>
      </c>
      <c r="E60" s="75" t="s">
        <v>11</v>
      </c>
      <c r="F60" s="76" t="s">
        <v>331</v>
      </c>
      <c r="G60" s="78"/>
      <c r="H60" s="220">
        <v>0</v>
      </c>
      <c r="I60" s="81">
        <v>0.16667000000000001</v>
      </c>
      <c r="J60" s="128">
        <f t="shared" si="0"/>
        <v>1.3666940000000001</v>
      </c>
    </row>
    <row r="61" spans="1:10" s="126" customFormat="1" x14ac:dyDescent="0.25">
      <c r="A61" s="143" t="s">
        <v>278</v>
      </c>
      <c r="B61" s="75" t="s">
        <v>630</v>
      </c>
      <c r="C61" s="84">
        <v>29</v>
      </c>
      <c r="D61" s="76" t="s">
        <v>14</v>
      </c>
      <c r="E61" s="75" t="s">
        <v>11</v>
      </c>
      <c r="F61" s="76" t="s">
        <v>331</v>
      </c>
      <c r="G61" s="78"/>
      <c r="H61" s="220">
        <v>0</v>
      </c>
      <c r="I61" s="81">
        <v>0.16667000000000001</v>
      </c>
      <c r="J61" s="128">
        <f t="shared" si="0"/>
        <v>4.8334300000000008</v>
      </c>
    </row>
    <row r="62" spans="1:10" s="126" customFormat="1" x14ac:dyDescent="0.25">
      <c r="A62" s="140" t="s">
        <v>347</v>
      </c>
      <c r="B62" s="75" t="s">
        <v>631</v>
      </c>
      <c r="C62" s="84">
        <v>52.7</v>
      </c>
      <c r="D62" s="145" t="s">
        <v>14</v>
      </c>
      <c r="E62" s="144" t="s">
        <v>11</v>
      </c>
      <c r="F62" s="146" t="s">
        <v>594</v>
      </c>
      <c r="G62" s="147"/>
      <c r="H62" s="221">
        <v>0</v>
      </c>
      <c r="I62" s="148">
        <v>1</v>
      </c>
      <c r="J62" s="149">
        <f t="shared" si="0"/>
        <v>52.7</v>
      </c>
    </row>
    <row r="63" spans="1:10" s="126" customFormat="1" x14ac:dyDescent="0.25">
      <c r="A63" s="140" t="s">
        <v>636</v>
      </c>
      <c r="B63" s="75" t="s">
        <v>510</v>
      </c>
      <c r="C63" s="84">
        <v>1.4</v>
      </c>
      <c r="D63" s="145" t="s">
        <v>14</v>
      </c>
      <c r="E63" s="144" t="s">
        <v>11</v>
      </c>
      <c r="F63" s="146" t="s">
        <v>594</v>
      </c>
      <c r="G63" s="147"/>
      <c r="H63" s="221">
        <v>0</v>
      </c>
      <c r="I63" s="148">
        <v>1</v>
      </c>
      <c r="J63" s="149">
        <f t="shared" si="0"/>
        <v>1.4</v>
      </c>
    </row>
    <row r="64" spans="1:10" s="126" customFormat="1" x14ac:dyDescent="0.25">
      <c r="A64" s="150" t="s">
        <v>622</v>
      </c>
      <c r="B64" s="75" t="s">
        <v>632</v>
      </c>
      <c r="C64" s="84">
        <v>188</v>
      </c>
      <c r="D64" s="145" t="s">
        <v>14</v>
      </c>
      <c r="E64" s="151" t="s">
        <v>11</v>
      </c>
      <c r="F64" s="146" t="s">
        <v>594</v>
      </c>
      <c r="G64" s="147"/>
      <c r="H64" s="222">
        <v>0</v>
      </c>
      <c r="I64" s="148">
        <v>1</v>
      </c>
      <c r="J64" s="149">
        <f t="shared" si="0"/>
        <v>188</v>
      </c>
    </row>
    <row r="65" spans="1:10" s="126" customFormat="1" x14ac:dyDescent="0.25">
      <c r="A65" s="140" t="s">
        <v>349</v>
      </c>
      <c r="B65" s="75" t="s">
        <v>410</v>
      </c>
      <c r="C65" s="84">
        <v>13.3</v>
      </c>
      <c r="D65" s="145" t="s">
        <v>10</v>
      </c>
      <c r="E65" s="144" t="s">
        <v>13</v>
      </c>
      <c r="F65" s="145" t="s">
        <v>340</v>
      </c>
      <c r="G65" s="147"/>
      <c r="H65" s="221">
        <v>0</v>
      </c>
      <c r="I65" s="152">
        <v>21</v>
      </c>
      <c r="J65" s="149">
        <f t="shared" si="0"/>
        <v>279.3</v>
      </c>
    </row>
    <row r="66" spans="1:10" s="126" customFormat="1" x14ac:dyDescent="0.25">
      <c r="A66" s="140" t="s">
        <v>350</v>
      </c>
      <c r="B66" s="75" t="s">
        <v>214</v>
      </c>
      <c r="C66" s="84">
        <v>10.3</v>
      </c>
      <c r="D66" s="138" t="s">
        <v>10</v>
      </c>
      <c r="E66" s="140" t="s">
        <v>13</v>
      </c>
      <c r="F66" s="138" t="s">
        <v>340</v>
      </c>
      <c r="G66" s="139"/>
      <c r="H66" s="220">
        <v>0</v>
      </c>
      <c r="I66" s="141">
        <v>21</v>
      </c>
      <c r="J66" s="142">
        <f t="shared" si="0"/>
        <v>216.3</v>
      </c>
    </row>
    <row r="67" spans="1:10" s="126" customFormat="1" x14ac:dyDescent="0.25">
      <c r="A67" s="140" t="s">
        <v>351</v>
      </c>
      <c r="B67" s="75" t="s">
        <v>633</v>
      </c>
      <c r="C67" s="84">
        <v>5.42</v>
      </c>
      <c r="D67" s="76" t="s">
        <v>14</v>
      </c>
      <c r="E67" s="75" t="s">
        <v>11</v>
      </c>
      <c r="F67" s="76" t="s">
        <v>335</v>
      </c>
      <c r="G67" s="78"/>
      <c r="H67" s="220">
        <v>0</v>
      </c>
      <c r="I67" s="81">
        <v>8</v>
      </c>
      <c r="J67" s="128">
        <f t="shared" si="0"/>
        <v>43.36</v>
      </c>
    </row>
    <row r="68" spans="1:10" s="126" customFormat="1" x14ac:dyDescent="0.25">
      <c r="A68" s="140" t="s">
        <v>352</v>
      </c>
      <c r="B68" s="75" t="s">
        <v>343</v>
      </c>
      <c r="C68" s="84">
        <v>4</v>
      </c>
      <c r="D68" s="76" t="s">
        <v>14</v>
      </c>
      <c r="E68" s="75" t="s">
        <v>11</v>
      </c>
      <c r="F68" s="76" t="s">
        <v>331</v>
      </c>
      <c r="G68" s="78"/>
      <c r="H68" s="220">
        <v>0</v>
      </c>
      <c r="I68" s="81">
        <v>0.16667000000000001</v>
      </c>
      <c r="J68" s="128">
        <f t="shared" si="0"/>
        <v>0.66668000000000005</v>
      </c>
    </row>
    <row r="69" spans="1:10" s="126" customFormat="1" x14ac:dyDescent="0.25">
      <c r="A69" s="140" t="s">
        <v>353</v>
      </c>
      <c r="B69" s="75" t="s">
        <v>332</v>
      </c>
      <c r="C69" s="84">
        <v>6.25</v>
      </c>
      <c r="D69" s="76" t="s">
        <v>14</v>
      </c>
      <c r="E69" s="75" t="s">
        <v>11</v>
      </c>
      <c r="F69" s="76" t="s">
        <v>331</v>
      </c>
      <c r="G69" s="78"/>
      <c r="H69" s="220">
        <v>0</v>
      </c>
      <c r="I69" s="81">
        <v>0.16667000000000001</v>
      </c>
      <c r="J69" s="128">
        <f t="shared" si="0"/>
        <v>1.0416875000000001</v>
      </c>
    </row>
    <row r="70" spans="1:10" s="126" customFormat="1" x14ac:dyDescent="0.25">
      <c r="A70" s="140" t="s">
        <v>354</v>
      </c>
      <c r="B70" s="75" t="s">
        <v>279</v>
      </c>
      <c r="C70" s="84">
        <v>3.57</v>
      </c>
      <c r="D70" s="76" t="s">
        <v>14</v>
      </c>
      <c r="E70" s="75" t="s">
        <v>11</v>
      </c>
      <c r="F70" s="76" t="s">
        <v>331</v>
      </c>
      <c r="G70" s="78"/>
      <c r="H70" s="220">
        <v>0</v>
      </c>
      <c r="I70" s="81">
        <v>0.16667000000000001</v>
      </c>
      <c r="J70" s="128">
        <f t="shared" ref="J70:J136" si="1">C70*I70</f>
        <v>0.59501190000000004</v>
      </c>
    </row>
    <row r="71" spans="1:10" s="126" customFormat="1" x14ac:dyDescent="0.25">
      <c r="A71" s="140" t="s">
        <v>355</v>
      </c>
      <c r="B71" s="75" t="s">
        <v>23</v>
      </c>
      <c r="C71" s="84">
        <v>7.17</v>
      </c>
      <c r="D71" s="76" t="s">
        <v>14</v>
      </c>
      <c r="E71" s="75" t="s">
        <v>9</v>
      </c>
      <c r="F71" s="138" t="s">
        <v>340</v>
      </c>
      <c r="G71" s="78"/>
      <c r="H71" s="220">
        <v>0</v>
      </c>
      <c r="I71" s="81">
        <v>21</v>
      </c>
      <c r="J71" s="128">
        <f t="shared" si="1"/>
        <v>150.57</v>
      </c>
    </row>
    <row r="72" spans="1:10" s="126" customFormat="1" x14ac:dyDescent="0.25">
      <c r="A72" s="140" t="s">
        <v>356</v>
      </c>
      <c r="B72" s="75" t="s">
        <v>627</v>
      </c>
      <c r="C72" s="84">
        <v>17.87</v>
      </c>
      <c r="D72" s="76" t="s">
        <v>14</v>
      </c>
      <c r="E72" s="75" t="s">
        <v>11</v>
      </c>
      <c r="F72" s="76" t="s">
        <v>335</v>
      </c>
      <c r="G72" s="78"/>
      <c r="H72" s="220">
        <v>0</v>
      </c>
      <c r="I72" s="81">
        <v>8</v>
      </c>
      <c r="J72" s="128">
        <f t="shared" si="1"/>
        <v>142.96</v>
      </c>
    </row>
    <row r="73" spans="1:10" s="126" customFormat="1" x14ac:dyDescent="0.25">
      <c r="A73" s="140" t="s">
        <v>357</v>
      </c>
      <c r="B73" s="75" t="s">
        <v>627</v>
      </c>
      <c r="C73" s="84">
        <v>5.79</v>
      </c>
      <c r="D73" s="76" t="s">
        <v>14</v>
      </c>
      <c r="E73" s="75" t="s">
        <v>11</v>
      </c>
      <c r="F73" s="76" t="s">
        <v>331</v>
      </c>
      <c r="G73" s="78"/>
      <c r="H73" s="220">
        <v>0</v>
      </c>
      <c r="I73" s="81">
        <v>0.16667000000000001</v>
      </c>
      <c r="J73" s="128">
        <f t="shared" si="1"/>
        <v>0.96501930000000002</v>
      </c>
    </row>
    <row r="74" spans="1:10" s="126" customFormat="1" x14ac:dyDescent="0.25">
      <c r="A74" s="140" t="s">
        <v>358</v>
      </c>
      <c r="B74" s="75" t="s">
        <v>279</v>
      </c>
      <c r="C74" s="84">
        <v>7.1</v>
      </c>
      <c r="D74" s="76" t="s">
        <v>14</v>
      </c>
      <c r="E74" s="75" t="s">
        <v>11</v>
      </c>
      <c r="F74" s="76" t="s">
        <v>331</v>
      </c>
      <c r="G74" s="78"/>
      <c r="H74" s="220">
        <v>0</v>
      </c>
      <c r="I74" s="81">
        <v>0.16667000000000001</v>
      </c>
      <c r="J74" s="128">
        <f t="shared" si="1"/>
        <v>1.183357</v>
      </c>
    </row>
    <row r="75" spans="1:10" s="126" customFormat="1" x14ac:dyDescent="0.25">
      <c r="A75" s="140" t="s">
        <v>359</v>
      </c>
      <c r="B75" s="75" t="s">
        <v>343</v>
      </c>
      <c r="C75" s="84">
        <v>23.9</v>
      </c>
      <c r="D75" s="76" t="s">
        <v>14</v>
      </c>
      <c r="E75" s="75" t="s">
        <v>11</v>
      </c>
      <c r="F75" s="76" t="s">
        <v>335</v>
      </c>
      <c r="G75" s="78"/>
      <c r="H75" s="220">
        <v>0</v>
      </c>
      <c r="I75" s="81">
        <v>8</v>
      </c>
      <c r="J75" s="128">
        <f t="shared" si="1"/>
        <v>191.2</v>
      </c>
    </row>
    <row r="76" spans="1:10" s="126" customFormat="1" x14ac:dyDescent="0.25">
      <c r="A76" s="140" t="s">
        <v>360</v>
      </c>
      <c r="B76" s="75" t="s">
        <v>346</v>
      </c>
      <c r="C76" s="84">
        <v>6.98</v>
      </c>
      <c r="D76" s="76" t="s">
        <v>14</v>
      </c>
      <c r="E76" s="75" t="s">
        <v>11</v>
      </c>
      <c r="F76" s="76" t="s">
        <v>331</v>
      </c>
      <c r="G76" s="78"/>
      <c r="H76" s="220">
        <v>0</v>
      </c>
      <c r="I76" s="81">
        <v>0.16667000000000001</v>
      </c>
      <c r="J76" s="128">
        <f t="shared" si="1"/>
        <v>1.1633566000000002</v>
      </c>
    </row>
    <row r="77" spans="1:10" s="126" customFormat="1" x14ac:dyDescent="0.25">
      <c r="A77" s="140" t="s">
        <v>361</v>
      </c>
      <c r="B77" s="75" t="s">
        <v>343</v>
      </c>
      <c r="C77" s="84">
        <v>6.97</v>
      </c>
      <c r="D77" s="76" t="s">
        <v>14</v>
      </c>
      <c r="E77" s="75" t="s">
        <v>11</v>
      </c>
      <c r="F77" s="76" t="s">
        <v>331</v>
      </c>
      <c r="G77" s="78"/>
      <c r="H77" s="220">
        <v>0</v>
      </c>
      <c r="I77" s="81">
        <v>0.16667000000000001</v>
      </c>
      <c r="J77" s="128">
        <f t="shared" si="1"/>
        <v>1.1616899000000001</v>
      </c>
    </row>
    <row r="78" spans="1:10" s="126" customFormat="1" x14ac:dyDescent="0.25">
      <c r="A78" s="140" t="s">
        <v>362</v>
      </c>
      <c r="B78" s="75" t="s">
        <v>630</v>
      </c>
      <c r="C78" s="84">
        <v>28.09</v>
      </c>
      <c r="D78" s="76" t="s">
        <v>14</v>
      </c>
      <c r="E78" s="75" t="s">
        <v>9</v>
      </c>
      <c r="F78" s="76" t="s">
        <v>594</v>
      </c>
      <c r="G78" s="78"/>
      <c r="H78" s="220">
        <v>0</v>
      </c>
      <c r="I78" s="81">
        <v>1</v>
      </c>
      <c r="J78" s="128">
        <f t="shared" si="1"/>
        <v>28.09</v>
      </c>
    </row>
    <row r="79" spans="1:10" s="126" customFormat="1" x14ac:dyDescent="0.25">
      <c r="A79" s="140" t="s">
        <v>637</v>
      </c>
      <c r="B79" s="75" t="s">
        <v>625</v>
      </c>
      <c r="C79" s="84">
        <v>4.57</v>
      </c>
      <c r="D79" s="76" t="s">
        <v>10</v>
      </c>
      <c r="E79" s="75" t="s">
        <v>13</v>
      </c>
      <c r="F79" s="76" t="s">
        <v>21</v>
      </c>
      <c r="G79" s="78"/>
      <c r="H79" s="220">
        <v>0</v>
      </c>
      <c r="I79" s="81">
        <v>21</v>
      </c>
      <c r="J79" s="128">
        <f t="shared" si="1"/>
        <v>95.97</v>
      </c>
    </row>
    <row r="80" spans="1:10" s="126" customFormat="1" x14ac:dyDescent="0.25">
      <c r="A80" s="140" t="s">
        <v>363</v>
      </c>
      <c r="B80" s="75" t="s">
        <v>332</v>
      </c>
      <c r="C80" s="84">
        <v>42.92</v>
      </c>
      <c r="D80" s="76" t="s">
        <v>14</v>
      </c>
      <c r="E80" s="75" t="s">
        <v>11</v>
      </c>
      <c r="F80" s="76" t="s">
        <v>331</v>
      </c>
      <c r="G80" s="78"/>
      <c r="H80" s="220">
        <v>0</v>
      </c>
      <c r="I80" s="81">
        <v>0.16667000000000001</v>
      </c>
      <c r="J80" s="128">
        <f t="shared" si="1"/>
        <v>7.1534764000000006</v>
      </c>
    </row>
    <row r="81" spans="1:10" s="126" customFormat="1" x14ac:dyDescent="0.25">
      <c r="A81" s="140" t="s">
        <v>364</v>
      </c>
      <c r="B81" s="75" t="s">
        <v>630</v>
      </c>
      <c r="C81" s="84">
        <v>13.97</v>
      </c>
      <c r="D81" s="76" t="s">
        <v>14</v>
      </c>
      <c r="E81" s="75" t="s">
        <v>9</v>
      </c>
      <c r="F81" s="76" t="s">
        <v>594</v>
      </c>
      <c r="G81" s="78"/>
      <c r="H81" s="220">
        <v>0</v>
      </c>
      <c r="I81" s="81">
        <v>1</v>
      </c>
      <c r="J81" s="128">
        <f t="shared" si="1"/>
        <v>13.97</v>
      </c>
    </row>
    <row r="82" spans="1:10" s="126" customFormat="1" x14ac:dyDescent="0.25">
      <c r="A82" s="140" t="s">
        <v>365</v>
      </c>
      <c r="B82" s="75" t="s">
        <v>630</v>
      </c>
      <c r="C82" s="84">
        <v>28.03</v>
      </c>
      <c r="D82" s="76" t="s">
        <v>14</v>
      </c>
      <c r="E82" s="75" t="s">
        <v>9</v>
      </c>
      <c r="F82" s="76" t="s">
        <v>594</v>
      </c>
      <c r="G82" s="78"/>
      <c r="H82" s="220">
        <v>0</v>
      </c>
      <c r="I82" s="81">
        <v>1</v>
      </c>
      <c r="J82" s="128">
        <f t="shared" si="1"/>
        <v>28.03</v>
      </c>
    </row>
    <row r="83" spans="1:10" s="126" customFormat="1" x14ac:dyDescent="0.25">
      <c r="A83" s="140" t="s">
        <v>366</v>
      </c>
      <c r="B83" s="75" t="s">
        <v>332</v>
      </c>
      <c r="C83" s="84">
        <v>13.14</v>
      </c>
      <c r="D83" s="76" t="s">
        <v>14</v>
      </c>
      <c r="E83" s="75" t="s">
        <v>11</v>
      </c>
      <c r="F83" s="76" t="s">
        <v>331</v>
      </c>
      <c r="G83" s="78"/>
      <c r="H83" s="220">
        <v>0</v>
      </c>
      <c r="I83" s="81">
        <v>0.16667000000000001</v>
      </c>
      <c r="J83" s="128">
        <f t="shared" si="1"/>
        <v>2.1900438000000002</v>
      </c>
    </row>
    <row r="84" spans="1:10" s="126" customFormat="1" x14ac:dyDescent="0.25">
      <c r="A84" s="140" t="s">
        <v>367</v>
      </c>
      <c r="B84" s="75" t="s">
        <v>630</v>
      </c>
      <c r="C84" s="84">
        <v>18.48</v>
      </c>
      <c r="D84" s="76" t="s">
        <v>14</v>
      </c>
      <c r="E84" s="75" t="s">
        <v>9</v>
      </c>
      <c r="F84" s="76" t="s">
        <v>594</v>
      </c>
      <c r="G84" s="78"/>
      <c r="H84" s="220">
        <v>0</v>
      </c>
      <c r="I84" s="81">
        <v>1</v>
      </c>
      <c r="J84" s="128">
        <f t="shared" si="1"/>
        <v>18.48</v>
      </c>
    </row>
    <row r="85" spans="1:10" s="126" customFormat="1" x14ac:dyDescent="0.25">
      <c r="A85" s="140" t="s">
        <v>368</v>
      </c>
      <c r="B85" s="75" t="s">
        <v>630</v>
      </c>
      <c r="C85" s="84">
        <v>33.14</v>
      </c>
      <c r="D85" s="76" t="s">
        <v>14</v>
      </c>
      <c r="E85" s="75" t="s">
        <v>9</v>
      </c>
      <c r="F85" s="76" t="s">
        <v>594</v>
      </c>
      <c r="G85" s="78"/>
      <c r="H85" s="220">
        <v>0</v>
      </c>
      <c r="I85" s="81">
        <v>1</v>
      </c>
      <c r="J85" s="128">
        <f t="shared" si="1"/>
        <v>33.14</v>
      </c>
    </row>
    <row r="86" spans="1:10" s="126" customFormat="1" x14ac:dyDescent="0.25">
      <c r="A86" s="140" t="s">
        <v>369</v>
      </c>
      <c r="B86" s="75" t="s">
        <v>332</v>
      </c>
      <c r="C86" s="84">
        <v>45.2</v>
      </c>
      <c r="D86" s="76" t="s">
        <v>14</v>
      </c>
      <c r="E86" s="75" t="s">
        <v>11</v>
      </c>
      <c r="F86" s="76" t="s">
        <v>331</v>
      </c>
      <c r="G86" s="78"/>
      <c r="H86" s="220">
        <v>0</v>
      </c>
      <c r="I86" s="81">
        <v>0.16667000000000001</v>
      </c>
      <c r="J86" s="128">
        <f t="shared" si="1"/>
        <v>7.5334840000000014</v>
      </c>
    </row>
    <row r="87" spans="1:10" s="126" customFormat="1" x14ac:dyDescent="0.25">
      <c r="A87" s="140" t="s">
        <v>370</v>
      </c>
      <c r="B87" s="75" t="s">
        <v>279</v>
      </c>
      <c r="C87" s="84">
        <v>2.65</v>
      </c>
      <c r="D87" s="76" t="s">
        <v>14</v>
      </c>
      <c r="E87" s="75" t="s">
        <v>11</v>
      </c>
      <c r="F87" s="76" t="s">
        <v>331</v>
      </c>
      <c r="G87" s="78"/>
      <c r="H87" s="220">
        <v>0</v>
      </c>
      <c r="I87" s="81">
        <v>0.16667000000000001</v>
      </c>
      <c r="J87" s="128">
        <f t="shared" si="1"/>
        <v>0.4416755</v>
      </c>
    </row>
    <row r="88" spans="1:10" s="126" customFormat="1" x14ac:dyDescent="0.25">
      <c r="A88" s="140" t="s">
        <v>371</v>
      </c>
      <c r="B88" s="75" t="s">
        <v>660</v>
      </c>
      <c r="C88" s="84">
        <v>1.94</v>
      </c>
      <c r="D88" s="76" t="s">
        <v>10</v>
      </c>
      <c r="E88" s="75" t="s">
        <v>212</v>
      </c>
      <c r="F88" s="138" t="s">
        <v>21</v>
      </c>
      <c r="G88" s="78"/>
      <c r="H88" s="220">
        <v>0</v>
      </c>
      <c r="I88" s="81">
        <v>21</v>
      </c>
      <c r="J88" s="128">
        <f t="shared" si="1"/>
        <v>40.74</v>
      </c>
    </row>
    <row r="89" spans="1:10" s="126" customFormat="1" x14ac:dyDescent="0.25">
      <c r="A89" s="140" t="s">
        <v>372</v>
      </c>
      <c r="B89" s="75" t="s">
        <v>8</v>
      </c>
      <c r="C89" s="84">
        <v>165.16</v>
      </c>
      <c r="D89" s="76" t="s">
        <v>10</v>
      </c>
      <c r="E89" s="75" t="s">
        <v>212</v>
      </c>
      <c r="F89" s="138" t="s">
        <v>21</v>
      </c>
      <c r="G89" s="78"/>
      <c r="H89" s="220">
        <v>0</v>
      </c>
      <c r="I89" s="81">
        <v>21</v>
      </c>
      <c r="J89" s="128">
        <f t="shared" si="1"/>
        <v>3468.36</v>
      </c>
    </row>
    <row r="90" spans="1:10" s="126" customFormat="1" x14ac:dyDescent="0.25">
      <c r="A90" s="140" t="s">
        <v>373</v>
      </c>
      <c r="B90" s="75" t="s">
        <v>8</v>
      </c>
      <c r="C90" s="84">
        <v>31.4</v>
      </c>
      <c r="D90" s="138" t="s">
        <v>10</v>
      </c>
      <c r="E90" s="75" t="s">
        <v>212</v>
      </c>
      <c r="F90" s="138" t="s">
        <v>21</v>
      </c>
      <c r="G90" s="139"/>
      <c r="H90" s="220">
        <v>0</v>
      </c>
      <c r="I90" s="141">
        <v>21</v>
      </c>
      <c r="J90" s="142">
        <f t="shared" si="1"/>
        <v>659.4</v>
      </c>
    </row>
    <row r="91" spans="1:10" s="126" customFormat="1" x14ac:dyDescent="0.25">
      <c r="A91" s="140" t="s">
        <v>374</v>
      </c>
      <c r="B91" s="75" t="s">
        <v>23</v>
      </c>
      <c r="C91" s="84">
        <v>16.45</v>
      </c>
      <c r="D91" s="76" t="s">
        <v>14</v>
      </c>
      <c r="E91" s="75" t="s">
        <v>9</v>
      </c>
      <c r="F91" s="138" t="s">
        <v>21</v>
      </c>
      <c r="G91" s="78"/>
      <c r="H91" s="220">
        <v>0</v>
      </c>
      <c r="I91" s="81">
        <v>21</v>
      </c>
      <c r="J91" s="128">
        <f t="shared" si="1"/>
        <v>345.45</v>
      </c>
    </row>
    <row r="92" spans="1:10" s="126" customFormat="1" x14ac:dyDescent="0.25">
      <c r="A92" s="140" t="s">
        <v>375</v>
      </c>
      <c r="B92" s="75" t="s">
        <v>8</v>
      </c>
      <c r="C92" s="84">
        <v>182.14</v>
      </c>
      <c r="D92" s="76" t="s">
        <v>10</v>
      </c>
      <c r="E92" s="75" t="s">
        <v>212</v>
      </c>
      <c r="F92" s="138" t="s">
        <v>21</v>
      </c>
      <c r="G92" s="78"/>
      <c r="H92" s="220">
        <v>0</v>
      </c>
      <c r="I92" s="81">
        <v>21</v>
      </c>
      <c r="J92" s="128">
        <f t="shared" si="1"/>
        <v>3824.9399999999996</v>
      </c>
    </row>
    <row r="93" spans="1:10" s="126" customFormat="1" x14ac:dyDescent="0.25">
      <c r="A93" s="140" t="s">
        <v>376</v>
      </c>
      <c r="B93" s="75" t="s">
        <v>214</v>
      </c>
      <c r="C93" s="84">
        <v>23.21</v>
      </c>
      <c r="D93" s="76" t="s">
        <v>10</v>
      </c>
      <c r="E93" s="75" t="s">
        <v>13</v>
      </c>
      <c r="F93" s="76" t="s">
        <v>340</v>
      </c>
      <c r="G93" s="78"/>
      <c r="H93" s="220">
        <v>0</v>
      </c>
      <c r="I93" s="81">
        <v>21</v>
      </c>
      <c r="J93" s="128">
        <f t="shared" si="1"/>
        <v>487.41</v>
      </c>
    </row>
    <row r="94" spans="1:10" s="126" customFormat="1" x14ac:dyDescent="0.25">
      <c r="A94" s="140" t="s">
        <v>377</v>
      </c>
      <c r="B94" s="75" t="s">
        <v>8</v>
      </c>
      <c r="C94" s="84">
        <v>26.96</v>
      </c>
      <c r="D94" s="76" t="s">
        <v>14</v>
      </c>
      <c r="E94" s="75" t="s">
        <v>9</v>
      </c>
      <c r="F94" s="138" t="s">
        <v>21</v>
      </c>
      <c r="G94" s="78"/>
      <c r="H94" s="220">
        <v>0</v>
      </c>
      <c r="I94" s="81">
        <v>21</v>
      </c>
      <c r="J94" s="128">
        <f t="shared" si="1"/>
        <v>566.16</v>
      </c>
    </row>
    <row r="95" spans="1:10" s="126" customFormat="1" x14ac:dyDescent="0.25">
      <c r="A95" s="140" t="s">
        <v>378</v>
      </c>
      <c r="B95" s="75" t="s">
        <v>8</v>
      </c>
      <c r="C95" s="84">
        <v>10.85</v>
      </c>
      <c r="D95" s="76" t="s">
        <v>14</v>
      </c>
      <c r="E95" s="75" t="s">
        <v>9</v>
      </c>
      <c r="F95" s="138" t="s">
        <v>21</v>
      </c>
      <c r="G95" s="78"/>
      <c r="H95" s="220">
        <v>0</v>
      </c>
      <c r="I95" s="81">
        <v>21</v>
      </c>
      <c r="J95" s="128">
        <f t="shared" si="1"/>
        <v>227.85</v>
      </c>
    </row>
    <row r="96" spans="1:10" s="126" customFormat="1" x14ac:dyDescent="0.25">
      <c r="A96" s="140" t="s">
        <v>379</v>
      </c>
      <c r="B96" s="75" t="s">
        <v>8</v>
      </c>
      <c r="C96" s="84">
        <v>35.130000000000003</v>
      </c>
      <c r="D96" s="76" t="s">
        <v>14</v>
      </c>
      <c r="E96" s="75" t="s">
        <v>9</v>
      </c>
      <c r="F96" s="138" t="s">
        <v>21</v>
      </c>
      <c r="G96" s="78"/>
      <c r="H96" s="220">
        <v>0</v>
      </c>
      <c r="I96" s="81">
        <v>21</v>
      </c>
      <c r="J96" s="128">
        <f t="shared" si="1"/>
        <v>737.73</v>
      </c>
    </row>
    <row r="97" spans="1:10" s="126" customFormat="1" x14ac:dyDescent="0.25">
      <c r="A97" s="140" t="s">
        <v>380</v>
      </c>
      <c r="B97" s="75" t="s">
        <v>214</v>
      </c>
      <c r="C97" s="84">
        <v>15.81</v>
      </c>
      <c r="D97" s="76" t="s">
        <v>10</v>
      </c>
      <c r="E97" s="75" t="s">
        <v>13</v>
      </c>
      <c r="F97" s="76" t="s">
        <v>340</v>
      </c>
      <c r="G97" s="78"/>
      <c r="H97" s="220">
        <v>0</v>
      </c>
      <c r="I97" s="81">
        <v>21</v>
      </c>
      <c r="J97" s="128">
        <f t="shared" si="1"/>
        <v>332.01</v>
      </c>
    </row>
    <row r="98" spans="1:10" s="126" customFormat="1" x14ac:dyDescent="0.25">
      <c r="A98" s="140" t="s">
        <v>623</v>
      </c>
      <c r="B98" s="75" t="s">
        <v>214</v>
      </c>
      <c r="C98" s="84">
        <v>2.75</v>
      </c>
      <c r="D98" s="76" t="s">
        <v>10</v>
      </c>
      <c r="E98" s="75" t="s">
        <v>13</v>
      </c>
      <c r="F98" s="76" t="s">
        <v>340</v>
      </c>
      <c r="G98" s="78"/>
      <c r="H98" s="220">
        <v>0</v>
      </c>
      <c r="I98" s="81">
        <v>21</v>
      </c>
      <c r="J98" s="128">
        <f>C98*I98</f>
        <v>57.75</v>
      </c>
    </row>
    <row r="99" spans="1:10" s="126" customFormat="1" x14ac:dyDescent="0.25">
      <c r="A99" s="140" t="s">
        <v>15</v>
      </c>
      <c r="B99" s="75" t="s">
        <v>633</v>
      </c>
      <c r="C99" s="84">
        <v>17.010000000000002</v>
      </c>
      <c r="D99" s="76" t="s">
        <v>12</v>
      </c>
      <c r="E99" s="75" t="s">
        <v>11</v>
      </c>
      <c r="F99" s="76" t="s">
        <v>19</v>
      </c>
      <c r="G99" s="78"/>
      <c r="H99" s="220">
        <v>0</v>
      </c>
      <c r="I99" s="81">
        <v>8</v>
      </c>
      <c r="J99" s="128">
        <f t="shared" si="1"/>
        <v>136.08000000000001</v>
      </c>
    </row>
    <row r="100" spans="1:10" s="126" customFormat="1" x14ac:dyDescent="0.25">
      <c r="A100" s="140" t="s">
        <v>582</v>
      </c>
      <c r="B100" s="75" t="s">
        <v>23</v>
      </c>
      <c r="C100" s="84">
        <v>18.420000000000002</v>
      </c>
      <c r="D100" s="76" t="s">
        <v>382</v>
      </c>
      <c r="E100" s="75" t="s">
        <v>9</v>
      </c>
      <c r="F100" s="76" t="s">
        <v>21</v>
      </c>
      <c r="G100" s="78"/>
      <c r="H100" s="220">
        <v>0</v>
      </c>
      <c r="I100" s="81">
        <v>21</v>
      </c>
      <c r="J100" s="128">
        <f t="shared" si="1"/>
        <v>386.82000000000005</v>
      </c>
    </row>
    <row r="101" spans="1:10" s="126" customFormat="1" x14ac:dyDescent="0.25">
      <c r="A101" s="140" t="s">
        <v>18</v>
      </c>
      <c r="B101" s="75" t="s">
        <v>16</v>
      </c>
      <c r="C101" s="84">
        <v>17.23</v>
      </c>
      <c r="D101" s="76" t="s">
        <v>12</v>
      </c>
      <c r="E101" s="75" t="s">
        <v>11</v>
      </c>
      <c r="F101" s="76" t="s">
        <v>19</v>
      </c>
      <c r="G101" s="78"/>
      <c r="H101" s="220">
        <v>0</v>
      </c>
      <c r="I101" s="81">
        <v>8</v>
      </c>
      <c r="J101" s="128">
        <f t="shared" si="1"/>
        <v>137.84</v>
      </c>
    </row>
    <row r="102" spans="1:10" s="126" customFormat="1" x14ac:dyDescent="0.25">
      <c r="A102" s="140" t="s">
        <v>107</v>
      </c>
      <c r="B102" s="75" t="s">
        <v>20</v>
      </c>
      <c r="C102" s="84">
        <v>47.64</v>
      </c>
      <c r="D102" s="76" t="s">
        <v>12</v>
      </c>
      <c r="E102" s="75" t="s">
        <v>11</v>
      </c>
      <c r="F102" s="76" t="s">
        <v>19</v>
      </c>
      <c r="G102" s="78"/>
      <c r="H102" s="220">
        <v>0</v>
      </c>
      <c r="I102" s="81">
        <v>8</v>
      </c>
      <c r="J102" s="128">
        <f t="shared" si="1"/>
        <v>381.12</v>
      </c>
    </row>
    <row r="103" spans="1:10" s="126" customFormat="1" x14ac:dyDescent="0.25">
      <c r="A103" s="140" t="s">
        <v>22</v>
      </c>
      <c r="B103" s="75" t="s">
        <v>16</v>
      </c>
      <c r="C103" s="84">
        <v>16.27</v>
      </c>
      <c r="D103" s="76" t="s">
        <v>12</v>
      </c>
      <c r="E103" s="75" t="s">
        <v>11</v>
      </c>
      <c r="F103" s="76" t="s">
        <v>19</v>
      </c>
      <c r="G103" s="78"/>
      <c r="H103" s="220">
        <v>0</v>
      </c>
      <c r="I103" s="81">
        <v>8</v>
      </c>
      <c r="J103" s="128">
        <f t="shared" si="1"/>
        <v>130.16</v>
      </c>
    </row>
    <row r="104" spans="1:10" s="126" customFormat="1" x14ac:dyDescent="0.25">
      <c r="A104" s="140" t="s">
        <v>106</v>
      </c>
      <c r="B104" s="75" t="s">
        <v>16</v>
      </c>
      <c r="C104" s="84">
        <v>16.22</v>
      </c>
      <c r="D104" s="76" t="s">
        <v>12</v>
      </c>
      <c r="E104" s="75" t="s">
        <v>11</v>
      </c>
      <c r="F104" s="76" t="s">
        <v>19</v>
      </c>
      <c r="G104" s="78"/>
      <c r="H104" s="220">
        <v>0</v>
      </c>
      <c r="I104" s="81">
        <v>8</v>
      </c>
      <c r="J104" s="128">
        <f t="shared" si="1"/>
        <v>129.76</v>
      </c>
    </row>
    <row r="105" spans="1:10" s="126" customFormat="1" x14ac:dyDescent="0.25">
      <c r="A105" s="140" t="s">
        <v>105</v>
      </c>
      <c r="B105" s="75" t="s">
        <v>16</v>
      </c>
      <c r="C105" s="84">
        <v>33.090000000000003</v>
      </c>
      <c r="D105" s="76" t="s">
        <v>17</v>
      </c>
      <c r="E105" s="75" t="s">
        <v>11</v>
      </c>
      <c r="F105" s="76" t="s">
        <v>19</v>
      </c>
      <c r="G105" s="78"/>
      <c r="H105" s="220">
        <v>0</v>
      </c>
      <c r="I105" s="81">
        <v>8</v>
      </c>
      <c r="J105" s="128">
        <f t="shared" si="1"/>
        <v>264.72000000000003</v>
      </c>
    </row>
    <row r="106" spans="1:10" s="126" customFormat="1" x14ac:dyDescent="0.25">
      <c r="A106" s="140" t="s">
        <v>381</v>
      </c>
      <c r="B106" s="75" t="s">
        <v>8</v>
      </c>
      <c r="C106" s="84">
        <v>649.15</v>
      </c>
      <c r="D106" s="76" t="s">
        <v>382</v>
      </c>
      <c r="E106" s="75" t="s">
        <v>212</v>
      </c>
      <c r="F106" s="76" t="s">
        <v>21</v>
      </c>
      <c r="G106" s="78"/>
      <c r="H106" s="220">
        <v>0</v>
      </c>
      <c r="I106" s="81">
        <v>21</v>
      </c>
      <c r="J106" s="128">
        <f t="shared" si="1"/>
        <v>13632.15</v>
      </c>
    </row>
    <row r="107" spans="1:10" s="126" customFormat="1" x14ac:dyDescent="0.25">
      <c r="A107" s="140" t="s">
        <v>383</v>
      </c>
      <c r="B107" s="75" t="s">
        <v>23</v>
      </c>
      <c r="C107" s="84">
        <v>27.35</v>
      </c>
      <c r="D107" s="76" t="s">
        <v>382</v>
      </c>
      <c r="E107" s="75" t="s">
        <v>9</v>
      </c>
      <c r="F107" s="76" t="s">
        <v>21</v>
      </c>
      <c r="G107" s="78"/>
      <c r="H107" s="220">
        <v>0</v>
      </c>
      <c r="I107" s="81">
        <v>21</v>
      </c>
      <c r="J107" s="128">
        <f t="shared" si="1"/>
        <v>574.35</v>
      </c>
    </row>
    <row r="108" spans="1:10" s="126" customFormat="1" x14ac:dyDescent="0.25">
      <c r="A108" s="140" t="s">
        <v>583</v>
      </c>
      <c r="B108" s="75" t="s">
        <v>651</v>
      </c>
      <c r="C108" s="84">
        <v>2.52</v>
      </c>
      <c r="D108" s="76" t="s">
        <v>12</v>
      </c>
      <c r="E108" s="75" t="s">
        <v>9</v>
      </c>
      <c r="F108" s="76" t="s">
        <v>21</v>
      </c>
      <c r="G108" s="78"/>
      <c r="H108" s="220">
        <v>0</v>
      </c>
      <c r="I108" s="81">
        <v>21</v>
      </c>
      <c r="J108" s="128">
        <f t="shared" si="1"/>
        <v>52.92</v>
      </c>
    </row>
    <row r="109" spans="1:10" s="126" customFormat="1" x14ac:dyDescent="0.25">
      <c r="A109" s="140" t="s">
        <v>384</v>
      </c>
      <c r="B109" s="75" t="s">
        <v>23</v>
      </c>
      <c r="C109" s="84">
        <v>16.02</v>
      </c>
      <c r="D109" s="76" t="s">
        <v>382</v>
      </c>
      <c r="E109" s="75" t="s">
        <v>9</v>
      </c>
      <c r="F109" s="76" t="s">
        <v>21</v>
      </c>
      <c r="G109" s="78"/>
      <c r="H109" s="220">
        <v>0</v>
      </c>
      <c r="I109" s="81">
        <v>21</v>
      </c>
      <c r="J109" s="128">
        <f t="shared" si="1"/>
        <v>336.42</v>
      </c>
    </row>
    <row r="110" spans="1:10" s="126" customFormat="1" x14ac:dyDescent="0.25">
      <c r="A110" s="140" t="s">
        <v>385</v>
      </c>
      <c r="B110" s="75" t="s">
        <v>410</v>
      </c>
      <c r="C110" s="84">
        <v>6.4</v>
      </c>
      <c r="D110" s="138" t="s">
        <v>10</v>
      </c>
      <c r="E110" s="140" t="s">
        <v>13</v>
      </c>
      <c r="F110" s="138" t="s">
        <v>21</v>
      </c>
      <c r="G110" s="139"/>
      <c r="H110" s="220">
        <v>0</v>
      </c>
      <c r="I110" s="141">
        <v>21</v>
      </c>
      <c r="J110" s="142">
        <f t="shared" si="1"/>
        <v>134.4</v>
      </c>
    </row>
    <row r="111" spans="1:10" s="126" customFormat="1" x14ac:dyDescent="0.25">
      <c r="A111" s="140" t="s">
        <v>386</v>
      </c>
      <c r="B111" s="75" t="s">
        <v>625</v>
      </c>
      <c r="C111" s="84">
        <v>1.5</v>
      </c>
      <c r="D111" s="138" t="s">
        <v>10</v>
      </c>
      <c r="E111" s="140" t="s">
        <v>13</v>
      </c>
      <c r="F111" s="138" t="s">
        <v>21</v>
      </c>
      <c r="G111" s="139"/>
      <c r="H111" s="220">
        <v>0</v>
      </c>
      <c r="I111" s="141">
        <v>21</v>
      </c>
      <c r="J111" s="142">
        <f t="shared" si="1"/>
        <v>31.5</v>
      </c>
    </row>
    <row r="112" spans="1:10" s="126" customFormat="1" x14ac:dyDescent="0.25">
      <c r="A112" s="140" t="s">
        <v>387</v>
      </c>
      <c r="B112" s="75" t="s">
        <v>282</v>
      </c>
      <c r="C112" s="84">
        <v>8.6999999999999993</v>
      </c>
      <c r="D112" s="138" t="s">
        <v>10</v>
      </c>
      <c r="E112" s="140" t="s">
        <v>13</v>
      </c>
      <c r="F112" s="138" t="s">
        <v>21</v>
      </c>
      <c r="G112" s="139"/>
      <c r="H112" s="220">
        <v>0</v>
      </c>
      <c r="I112" s="141">
        <v>21</v>
      </c>
      <c r="J112" s="142">
        <f t="shared" si="1"/>
        <v>182.7</v>
      </c>
    </row>
    <row r="113" spans="1:10" s="126" customFormat="1" x14ac:dyDescent="0.25">
      <c r="A113" s="140" t="s">
        <v>640</v>
      </c>
      <c r="B113" s="75" t="s">
        <v>625</v>
      </c>
      <c r="C113" s="84">
        <v>3.78</v>
      </c>
      <c r="D113" s="76" t="s">
        <v>10</v>
      </c>
      <c r="E113" s="75" t="s">
        <v>13</v>
      </c>
      <c r="F113" s="76" t="s">
        <v>21</v>
      </c>
      <c r="G113" s="139"/>
      <c r="H113" s="220">
        <v>0</v>
      </c>
      <c r="I113" s="141">
        <v>21</v>
      </c>
      <c r="J113" s="142">
        <f t="shared" si="1"/>
        <v>79.38</v>
      </c>
    </row>
    <row r="114" spans="1:10" s="126" customFormat="1" x14ac:dyDescent="0.25">
      <c r="A114" s="140" t="s">
        <v>108</v>
      </c>
      <c r="B114" s="75" t="s">
        <v>16</v>
      </c>
      <c r="C114" s="84">
        <v>17.809999999999999</v>
      </c>
      <c r="D114" s="76" t="s">
        <v>12</v>
      </c>
      <c r="E114" s="75" t="s">
        <v>11</v>
      </c>
      <c r="F114" s="76" t="s">
        <v>19</v>
      </c>
      <c r="G114" s="78"/>
      <c r="H114" s="220">
        <v>0</v>
      </c>
      <c r="I114" s="81">
        <v>8</v>
      </c>
      <c r="J114" s="128">
        <f t="shared" si="1"/>
        <v>142.47999999999999</v>
      </c>
    </row>
    <row r="115" spans="1:10" s="126" customFormat="1" x14ac:dyDescent="0.25">
      <c r="A115" s="140" t="s">
        <v>401</v>
      </c>
      <c r="B115" s="75" t="s">
        <v>16</v>
      </c>
      <c r="C115" s="84">
        <v>33.22</v>
      </c>
      <c r="D115" s="76" t="s">
        <v>12</v>
      </c>
      <c r="E115" s="75" t="s">
        <v>11</v>
      </c>
      <c r="F115" s="76" t="s">
        <v>19</v>
      </c>
      <c r="G115" s="78"/>
      <c r="H115" s="220">
        <v>0</v>
      </c>
      <c r="I115" s="81">
        <v>8</v>
      </c>
      <c r="J115" s="128">
        <f>C115*I115</f>
        <v>265.76</v>
      </c>
    </row>
    <row r="116" spans="1:10" s="126" customFormat="1" x14ac:dyDescent="0.25">
      <c r="A116" s="140" t="s">
        <v>109</v>
      </c>
      <c r="B116" s="75" t="s">
        <v>16</v>
      </c>
      <c r="C116" s="84">
        <v>32.64</v>
      </c>
      <c r="D116" s="76" t="s">
        <v>17</v>
      </c>
      <c r="E116" s="75" t="s">
        <v>11</v>
      </c>
      <c r="F116" s="76" t="s">
        <v>19</v>
      </c>
      <c r="G116" s="78"/>
      <c r="H116" s="220">
        <v>0</v>
      </c>
      <c r="I116" s="81">
        <v>8</v>
      </c>
      <c r="J116" s="128">
        <f t="shared" si="1"/>
        <v>261.12</v>
      </c>
    </row>
    <row r="117" spans="1:10" s="126" customFormat="1" x14ac:dyDescent="0.25">
      <c r="A117" s="140" t="s">
        <v>110</v>
      </c>
      <c r="B117" s="75" t="s">
        <v>16</v>
      </c>
      <c r="C117" s="84">
        <v>43.26</v>
      </c>
      <c r="D117" s="76" t="s">
        <v>12</v>
      </c>
      <c r="E117" s="75" t="s">
        <v>11</v>
      </c>
      <c r="F117" s="76" t="s">
        <v>19</v>
      </c>
      <c r="G117" s="78"/>
      <c r="H117" s="220">
        <v>0</v>
      </c>
      <c r="I117" s="81">
        <v>8</v>
      </c>
      <c r="J117" s="128">
        <f t="shared" si="1"/>
        <v>346.08</v>
      </c>
    </row>
    <row r="118" spans="1:10" s="126" customFormat="1" x14ac:dyDescent="0.25">
      <c r="A118" s="140" t="s">
        <v>111</v>
      </c>
      <c r="B118" s="75" t="s">
        <v>16</v>
      </c>
      <c r="C118" s="84">
        <v>31.12</v>
      </c>
      <c r="D118" s="76" t="s">
        <v>12</v>
      </c>
      <c r="E118" s="75" t="s">
        <v>11</v>
      </c>
      <c r="F118" s="76" t="s">
        <v>19</v>
      </c>
      <c r="G118" s="78"/>
      <c r="H118" s="220">
        <v>0</v>
      </c>
      <c r="I118" s="81">
        <v>8</v>
      </c>
      <c r="J118" s="128">
        <f t="shared" si="1"/>
        <v>248.96</v>
      </c>
    </row>
    <row r="119" spans="1:10" s="126" customFormat="1" x14ac:dyDescent="0.25">
      <c r="A119" s="140" t="s">
        <v>112</v>
      </c>
      <c r="B119" s="75" t="s">
        <v>16</v>
      </c>
      <c r="C119" s="84">
        <v>31.86</v>
      </c>
      <c r="D119" s="76" t="s">
        <v>12</v>
      </c>
      <c r="E119" s="75" t="s">
        <v>11</v>
      </c>
      <c r="F119" s="76" t="s">
        <v>19</v>
      </c>
      <c r="G119" s="78"/>
      <c r="H119" s="220">
        <v>0</v>
      </c>
      <c r="I119" s="81">
        <v>8</v>
      </c>
      <c r="J119" s="128">
        <f t="shared" si="1"/>
        <v>254.88</v>
      </c>
    </row>
    <row r="120" spans="1:10" s="126" customFormat="1" x14ac:dyDescent="0.25">
      <c r="A120" s="140" t="s">
        <v>113</v>
      </c>
      <c r="B120" s="75" t="s">
        <v>16</v>
      </c>
      <c r="C120" s="84">
        <v>33.18</v>
      </c>
      <c r="D120" s="76" t="s">
        <v>12</v>
      </c>
      <c r="E120" s="75" t="s">
        <v>11</v>
      </c>
      <c r="F120" s="76" t="s">
        <v>19</v>
      </c>
      <c r="G120" s="78"/>
      <c r="H120" s="220">
        <v>0</v>
      </c>
      <c r="I120" s="81">
        <v>8</v>
      </c>
      <c r="J120" s="128">
        <f t="shared" si="1"/>
        <v>265.44</v>
      </c>
    </row>
    <row r="121" spans="1:10" s="126" customFormat="1" x14ac:dyDescent="0.25">
      <c r="A121" s="140" t="s">
        <v>114</v>
      </c>
      <c r="B121" s="75" t="s">
        <v>16</v>
      </c>
      <c r="C121" s="84">
        <v>34.979999999999997</v>
      </c>
      <c r="D121" s="76" t="s">
        <v>17</v>
      </c>
      <c r="E121" s="75" t="s">
        <v>11</v>
      </c>
      <c r="F121" s="76" t="s">
        <v>19</v>
      </c>
      <c r="G121" s="78"/>
      <c r="H121" s="220">
        <v>0</v>
      </c>
      <c r="I121" s="81">
        <v>8</v>
      </c>
      <c r="J121" s="128">
        <f t="shared" si="1"/>
        <v>279.83999999999997</v>
      </c>
    </row>
    <row r="122" spans="1:10" s="126" customFormat="1" x14ac:dyDescent="0.25">
      <c r="A122" s="140" t="s">
        <v>402</v>
      </c>
      <c r="B122" s="75" t="s">
        <v>16</v>
      </c>
      <c r="C122" s="84">
        <v>32.94</v>
      </c>
      <c r="D122" s="76" t="s">
        <v>17</v>
      </c>
      <c r="E122" s="75" t="s">
        <v>11</v>
      </c>
      <c r="F122" s="76" t="s">
        <v>19</v>
      </c>
      <c r="G122" s="78"/>
      <c r="H122" s="220">
        <v>0</v>
      </c>
      <c r="I122" s="81">
        <v>8</v>
      </c>
      <c r="J122" s="128">
        <f>C122*I122</f>
        <v>263.52</v>
      </c>
    </row>
    <row r="123" spans="1:10" s="126" customFormat="1" x14ac:dyDescent="0.25">
      <c r="A123" s="140" t="s">
        <v>115</v>
      </c>
      <c r="B123" s="75" t="s">
        <v>16</v>
      </c>
      <c r="C123" s="84">
        <v>32.99</v>
      </c>
      <c r="D123" s="76" t="s">
        <v>12</v>
      </c>
      <c r="E123" s="75" t="s">
        <v>11</v>
      </c>
      <c r="F123" s="76" t="s">
        <v>19</v>
      </c>
      <c r="G123" s="78"/>
      <c r="H123" s="220">
        <v>0</v>
      </c>
      <c r="I123" s="81">
        <v>8</v>
      </c>
      <c r="J123" s="128">
        <f t="shared" si="1"/>
        <v>263.92</v>
      </c>
    </row>
    <row r="124" spans="1:10" s="126" customFormat="1" x14ac:dyDescent="0.25">
      <c r="A124" s="140" t="s">
        <v>116</v>
      </c>
      <c r="B124" s="75" t="s">
        <v>16</v>
      </c>
      <c r="C124" s="84">
        <v>16.13</v>
      </c>
      <c r="D124" s="76" t="s">
        <v>17</v>
      </c>
      <c r="E124" s="75" t="s">
        <v>11</v>
      </c>
      <c r="F124" s="76" t="s">
        <v>19</v>
      </c>
      <c r="G124" s="78"/>
      <c r="H124" s="220">
        <v>0</v>
      </c>
      <c r="I124" s="81">
        <v>8</v>
      </c>
      <c r="J124" s="128">
        <f t="shared" si="1"/>
        <v>129.04</v>
      </c>
    </row>
    <row r="125" spans="1:10" s="126" customFormat="1" x14ac:dyDescent="0.25">
      <c r="A125" s="140" t="s">
        <v>117</v>
      </c>
      <c r="B125" s="75" t="s">
        <v>16</v>
      </c>
      <c r="C125" s="84">
        <v>16.02</v>
      </c>
      <c r="D125" s="76" t="s">
        <v>17</v>
      </c>
      <c r="E125" s="75" t="s">
        <v>11</v>
      </c>
      <c r="F125" s="76" t="s">
        <v>19</v>
      </c>
      <c r="G125" s="78"/>
      <c r="H125" s="220">
        <v>0</v>
      </c>
      <c r="I125" s="81">
        <v>8</v>
      </c>
      <c r="J125" s="128">
        <f t="shared" si="1"/>
        <v>128.16</v>
      </c>
    </row>
    <row r="126" spans="1:10" s="126" customFormat="1" x14ac:dyDescent="0.25">
      <c r="A126" s="140" t="s">
        <v>118</v>
      </c>
      <c r="B126" s="75" t="s">
        <v>16</v>
      </c>
      <c r="C126" s="84">
        <v>33.22</v>
      </c>
      <c r="D126" s="76" t="s">
        <v>12</v>
      </c>
      <c r="E126" s="75" t="s">
        <v>11</v>
      </c>
      <c r="F126" s="76" t="s">
        <v>19</v>
      </c>
      <c r="G126" s="78"/>
      <c r="H126" s="220">
        <v>0</v>
      </c>
      <c r="I126" s="81">
        <v>8</v>
      </c>
      <c r="J126" s="128">
        <f t="shared" si="1"/>
        <v>265.76</v>
      </c>
    </row>
    <row r="127" spans="1:10" s="126" customFormat="1" x14ac:dyDescent="0.25">
      <c r="A127" s="140" t="s">
        <v>119</v>
      </c>
      <c r="B127" s="75" t="s">
        <v>16</v>
      </c>
      <c r="C127" s="84">
        <v>33.049999999999997</v>
      </c>
      <c r="D127" s="76" t="s">
        <v>17</v>
      </c>
      <c r="E127" s="75" t="s">
        <v>11</v>
      </c>
      <c r="F127" s="76" t="s">
        <v>19</v>
      </c>
      <c r="G127" s="78"/>
      <c r="H127" s="220">
        <v>0</v>
      </c>
      <c r="I127" s="81">
        <v>8</v>
      </c>
      <c r="J127" s="128">
        <f t="shared" si="1"/>
        <v>264.39999999999998</v>
      </c>
    </row>
    <row r="128" spans="1:10" s="126" customFormat="1" x14ac:dyDescent="0.25">
      <c r="A128" s="140" t="s">
        <v>120</v>
      </c>
      <c r="B128" s="75" t="s">
        <v>16</v>
      </c>
      <c r="C128" s="84">
        <v>15.9</v>
      </c>
      <c r="D128" s="76" t="s">
        <v>17</v>
      </c>
      <c r="E128" s="75" t="s">
        <v>11</v>
      </c>
      <c r="F128" s="76" t="s">
        <v>19</v>
      </c>
      <c r="G128" s="78"/>
      <c r="H128" s="220">
        <v>0</v>
      </c>
      <c r="I128" s="81">
        <v>8</v>
      </c>
      <c r="J128" s="128">
        <f t="shared" si="1"/>
        <v>127.2</v>
      </c>
    </row>
    <row r="129" spans="1:10" s="126" customFormat="1" x14ac:dyDescent="0.25">
      <c r="A129" s="140" t="s">
        <v>121</v>
      </c>
      <c r="B129" s="75" t="s">
        <v>16</v>
      </c>
      <c r="C129" s="84">
        <v>16.07</v>
      </c>
      <c r="D129" s="76" t="s">
        <v>12</v>
      </c>
      <c r="E129" s="75" t="s">
        <v>11</v>
      </c>
      <c r="F129" s="76" t="s">
        <v>19</v>
      </c>
      <c r="G129" s="78"/>
      <c r="H129" s="220">
        <v>0</v>
      </c>
      <c r="I129" s="81">
        <v>8</v>
      </c>
      <c r="J129" s="128">
        <f t="shared" si="1"/>
        <v>128.56</v>
      </c>
    </row>
    <row r="130" spans="1:10" s="126" customFormat="1" x14ac:dyDescent="0.25">
      <c r="A130" s="140" t="s">
        <v>122</v>
      </c>
      <c r="B130" s="75" t="s">
        <v>388</v>
      </c>
      <c r="C130" s="84">
        <v>12.52</v>
      </c>
      <c r="D130" s="76" t="s">
        <v>12</v>
      </c>
      <c r="E130" s="75" t="s">
        <v>11</v>
      </c>
      <c r="F130" s="76" t="s">
        <v>254</v>
      </c>
      <c r="G130" s="78"/>
      <c r="H130" s="220">
        <v>0</v>
      </c>
      <c r="I130" s="81">
        <v>1</v>
      </c>
      <c r="J130" s="128">
        <f t="shared" si="1"/>
        <v>12.52</v>
      </c>
    </row>
    <row r="131" spans="1:10" s="126" customFormat="1" x14ac:dyDescent="0.25">
      <c r="A131" s="140" t="s">
        <v>123</v>
      </c>
      <c r="B131" s="75" t="s">
        <v>279</v>
      </c>
      <c r="C131" s="84">
        <v>17.48</v>
      </c>
      <c r="D131" s="76" t="s">
        <v>12</v>
      </c>
      <c r="E131" s="75" t="s">
        <v>11</v>
      </c>
      <c r="F131" s="76" t="s">
        <v>254</v>
      </c>
      <c r="G131" s="78"/>
      <c r="H131" s="220">
        <v>0</v>
      </c>
      <c r="I131" s="81">
        <v>1</v>
      </c>
      <c r="J131" s="128">
        <f t="shared" si="1"/>
        <v>17.48</v>
      </c>
    </row>
    <row r="132" spans="1:10" s="126" customFormat="1" x14ac:dyDescent="0.25">
      <c r="A132" s="140" t="s">
        <v>403</v>
      </c>
      <c r="B132" s="75" t="s">
        <v>16</v>
      </c>
      <c r="C132" s="84">
        <v>15.62</v>
      </c>
      <c r="D132" s="76" t="s">
        <v>17</v>
      </c>
      <c r="E132" s="75" t="s">
        <v>11</v>
      </c>
      <c r="F132" s="76" t="s">
        <v>19</v>
      </c>
      <c r="G132" s="78"/>
      <c r="H132" s="220">
        <v>0</v>
      </c>
      <c r="I132" s="81">
        <v>8</v>
      </c>
      <c r="J132" s="128">
        <f>C132*I132</f>
        <v>124.96</v>
      </c>
    </row>
    <row r="133" spans="1:10" s="126" customFormat="1" x14ac:dyDescent="0.25">
      <c r="A133" s="140" t="s">
        <v>124</v>
      </c>
      <c r="B133" s="75" t="s">
        <v>16</v>
      </c>
      <c r="C133" s="84">
        <v>31.13</v>
      </c>
      <c r="D133" s="76" t="s">
        <v>17</v>
      </c>
      <c r="E133" s="75" t="s">
        <v>11</v>
      </c>
      <c r="F133" s="76" t="s">
        <v>19</v>
      </c>
      <c r="G133" s="78"/>
      <c r="H133" s="220">
        <v>0</v>
      </c>
      <c r="I133" s="81">
        <v>8</v>
      </c>
      <c r="J133" s="128">
        <f t="shared" si="1"/>
        <v>249.04</v>
      </c>
    </row>
    <row r="134" spans="1:10" s="126" customFormat="1" x14ac:dyDescent="0.25">
      <c r="A134" s="140" t="s">
        <v>125</v>
      </c>
      <c r="B134" s="75" t="s">
        <v>16</v>
      </c>
      <c r="C134" s="84">
        <v>15.9</v>
      </c>
      <c r="D134" s="138" t="s">
        <v>17</v>
      </c>
      <c r="E134" s="140" t="s">
        <v>13</v>
      </c>
      <c r="F134" s="138" t="s">
        <v>21</v>
      </c>
      <c r="G134" s="78"/>
      <c r="H134" s="220">
        <v>0</v>
      </c>
      <c r="I134" s="81">
        <v>21</v>
      </c>
      <c r="J134" s="128">
        <f t="shared" si="1"/>
        <v>333.90000000000003</v>
      </c>
    </row>
    <row r="135" spans="1:10" s="126" customFormat="1" x14ac:dyDescent="0.25">
      <c r="A135" s="140" t="s">
        <v>126</v>
      </c>
      <c r="B135" s="75" t="s">
        <v>16</v>
      </c>
      <c r="C135" s="84">
        <v>34.630000000000003</v>
      </c>
      <c r="D135" s="76" t="s">
        <v>17</v>
      </c>
      <c r="E135" s="75" t="s">
        <v>11</v>
      </c>
      <c r="F135" s="76" t="s">
        <v>19</v>
      </c>
      <c r="G135" s="78"/>
      <c r="H135" s="220">
        <v>0</v>
      </c>
      <c r="I135" s="81">
        <v>8</v>
      </c>
      <c r="J135" s="128">
        <f t="shared" si="1"/>
        <v>277.04000000000002</v>
      </c>
    </row>
    <row r="136" spans="1:10" s="126" customFormat="1" x14ac:dyDescent="0.25">
      <c r="A136" s="140" t="s">
        <v>389</v>
      </c>
      <c r="B136" s="75" t="s">
        <v>16</v>
      </c>
      <c r="C136" s="84">
        <v>17.37</v>
      </c>
      <c r="D136" s="76" t="s">
        <v>17</v>
      </c>
      <c r="E136" s="75" t="s">
        <v>11</v>
      </c>
      <c r="F136" s="76" t="s">
        <v>19</v>
      </c>
      <c r="G136" s="78"/>
      <c r="H136" s="220">
        <v>0</v>
      </c>
      <c r="I136" s="81">
        <v>8</v>
      </c>
      <c r="J136" s="128">
        <f t="shared" si="1"/>
        <v>138.96</v>
      </c>
    </row>
    <row r="137" spans="1:10" s="126" customFormat="1" x14ac:dyDescent="0.25">
      <c r="A137" s="140" t="s">
        <v>127</v>
      </c>
      <c r="B137" s="75" t="s">
        <v>16</v>
      </c>
      <c r="C137" s="84">
        <v>15.81</v>
      </c>
      <c r="D137" s="76" t="s">
        <v>17</v>
      </c>
      <c r="E137" s="75" t="s">
        <v>11</v>
      </c>
      <c r="F137" s="76" t="s">
        <v>19</v>
      </c>
      <c r="G137" s="78"/>
      <c r="H137" s="220">
        <v>0</v>
      </c>
      <c r="I137" s="81">
        <v>8</v>
      </c>
      <c r="J137" s="128">
        <f t="shared" ref="J137:J197" si="2">C137*I137</f>
        <v>126.48</v>
      </c>
    </row>
    <row r="138" spans="1:10" s="126" customFormat="1" x14ac:dyDescent="0.25">
      <c r="A138" s="140" t="s">
        <v>390</v>
      </c>
      <c r="B138" s="75" t="s">
        <v>16</v>
      </c>
      <c r="C138" s="84">
        <v>15.21</v>
      </c>
      <c r="D138" s="76" t="s">
        <v>12</v>
      </c>
      <c r="E138" s="75" t="s">
        <v>11</v>
      </c>
      <c r="F138" s="76" t="s">
        <v>19</v>
      </c>
      <c r="G138" s="78"/>
      <c r="H138" s="220">
        <v>0</v>
      </c>
      <c r="I138" s="81">
        <v>8</v>
      </c>
      <c r="J138" s="128">
        <f t="shared" si="2"/>
        <v>121.68</v>
      </c>
    </row>
    <row r="139" spans="1:10" s="126" customFormat="1" x14ac:dyDescent="0.25">
      <c r="A139" s="140" t="s">
        <v>128</v>
      </c>
      <c r="B139" s="75" t="s">
        <v>16</v>
      </c>
      <c r="C139" s="84">
        <v>15.11</v>
      </c>
      <c r="D139" s="76" t="s">
        <v>12</v>
      </c>
      <c r="E139" s="75" t="s">
        <v>11</v>
      </c>
      <c r="F139" s="76" t="s">
        <v>19</v>
      </c>
      <c r="G139" s="78"/>
      <c r="H139" s="220">
        <v>0</v>
      </c>
      <c r="I139" s="81">
        <v>8</v>
      </c>
      <c r="J139" s="128">
        <f t="shared" si="2"/>
        <v>120.88</v>
      </c>
    </row>
    <row r="140" spans="1:10" s="126" customFormat="1" x14ac:dyDescent="0.25">
      <c r="A140" s="140" t="s">
        <v>129</v>
      </c>
      <c r="B140" s="75" t="s">
        <v>16</v>
      </c>
      <c r="C140" s="84">
        <v>16.649999999999999</v>
      </c>
      <c r="D140" s="76" t="s">
        <v>17</v>
      </c>
      <c r="E140" s="75" t="s">
        <v>11</v>
      </c>
      <c r="F140" s="76" t="s">
        <v>19</v>
      </c>
      <c r="G140" s="78"/>
      <c r="H140" s="220">
        <v>0</v>
      </c>
      <c r="I140" s="81">
        <v>8</v>
      </c>
      <c r="J140" s="128">
        <f t="shared" si="2"/>
        <v>133.19999999999999</v>
      </c>
    </row>
    <row r="141" spans="1:10" s="126" customFormat="1" x14ac:dyDescent="0.25">
      <c r="A141" s="140" t="s">
        <v>130</v>
      </c>
      <c r="B141" s="75" t="s">
        <v>16</v>
      </c>
      <c r="C141" s="84">
        <v>15.21</v>
      </c>
      <c r="D141" s="76" t="s">
        <v>17</v>
      </c>
      <c r="E141" s="75" t="s">
        <v>11</v>
      </c>
      <c r="F141" s="76" t="s">
        <v>19</v>
      </c>
      <c r="G141" s="78"/>
      <c r="H141" s="220">
        <v>0</v>
      </c>
      <c r="I141" s="81">
        <v>8</v>
      </c>
      <c r="J141" s="128">
        <f t="shared" si="2"/>
        <v>121.68</v>
      </c>
    </row>
    <row r="142" spans="1:10" s="126" customFormat="1" x14ac:dyDescent="0.25">
      <c r="A142" s="140" t="s">
        <v>131</v>
      </c>
      <c r="B142" s="75" t="s">
        <v>16</v>
      </c>
      <c r="C142" s="84">
        <v>16.98</v>
      </c>
      <c r="D142" s="76" t="s">
        <v>17</v>
      </c>
      <c r="E142" s="75" t="s">
        <v>11</v>
      </c>
      <c r="F142" s="76" t="s">
        <v>19</v>
      </c>
      <c r="G142" s="78"/>
      <c r="H142" s="220">
        <v>0</v>
      </c>
      <c r="I142" s="81">
        <v>8</v>
      </c>
      <c r="J142" s="128">
        <f t="shared" si="2"/>
        <v>135.84</v>
      </c>
    </row>
    <row r="143" spans="1:10" s="126" customFormat="1" x14ac:dyDescent="0.25">
      <c r="A143" s="140" t="s">
        <v>650</v>
      </c>
      <c r="B143" s="75" t="s">
        <v>16</v>
      </c>
      <c r="C143" s="84">
        <v>14.21</v>
      </c>
      <c r="D143" s="76" t="s">
        <v>12</v>
      </c>
      <c r="E143" s="75" t="s">
        <v>11</v>
      </c>
      <c r="F143" s="76" t="s">
        <v>19</v>
      </c>
      <c r="G143" s="78"/>
      <c r="H143" s="220">
        <v>0</v>
      </c>
      <c r="I143" s="81">
        <v>8</v>
      </c>
      <c r="J143" s="128">
        <f>C143*I143</f>
        <v>113.68</v>
      </c>
    </row>
    <row r="144" spans="1:10" s="126" customFormat="1" x14ac:dyDescent="0.25">
      <c r="A144" s="140" t="s">
        <v>132</v>
      </c>
      <c r="B144" s="75" t="s">
        <v>16</v>
      </c>
      <c r="C144" s="84">
        <v>32.520000000000003</v>
      </c>
      <c r="D144" s="76" t="s">
        <v>17</v>
      </c>
      <c r="E144" s="75" t="s">
        <v>11</v>
      </c>
      <c r="F144" s="76" t="s">
        <v>19</v>
      </c>
      <c r="G144" s="78"/>
      <c r="H144" s="220">
        <v>0</v>
      </c>
      <c r="I144" s="81">
        <v>8</v>
      </c>
      <c r="J144" s="128">
        <f t="shared" si="2"/>
        <v>260.16000000000003</v>
      </c>
    </row>
    <row r="145" spans="1:10" s="126" customFormat="1" x14ac:dyDescent="0.25">
      <c r="A145" s="140" t="s">
        <v>133</v>
      </c>
      <c r="B145" s="75" t="s">
        <v>16</v>
      </c>
      <c r="C145" s="84">
        <v>15.98</v>
      </c>
      <c r="D145" s="76" t="s">
        <v>17</v>
      </c>
      <c r="E145" s="75" t="s">
        <v>11</v>
      </c>
      <c r="F145" s="76" t="s">
        <v>19</v>
      </c>
      <c r="G145" s="78"/>
      <c r="H145" s="220">
        <v>0</v>
      </c>
      <c r="I145" s="81">
        <v>8</v>
      </c>
      <c r="J145" s="128">
        <f t="shared" si="2"/>
        <v>127.84</v>
      </c>
    </row>
    <row r="146" spans="1:10" s="126" customFormat="1" x14ac:dyDescent="0.25">
      <c r="A146" s="140" t="s">
        <v>134</v>
      </c>
      <c r="B146" s="75" t="s">
        <v>16</v>
      </c>
      <c r="C146" s="84">
        <v>15.21</v>
      </c>
      <c r="D146" s="76" t="s">
        <v>12</v>
      </c>
      <c r="E146" s="75" t="s">
        <v>11</v>
      </c>
      <c r="F146" s="76" t="s">
        <v>19</v>
      </c>
      <c r="G146" s="78"/>
      <c r="H146" s="220">
        <v>0</v>
      </c>
      <c r="I146" s="81">
        <v>8</v>
      </c>
      <c r="J146" s="128">
        <f t="shared" si="2"/>
        <v>121.68</v>
      </c>
    </row>
    <row r="147" spans="1:10" s="126" customFormat="1" x14ac:dyDescent="0.25">
      <c r="A147" s="140" t="s">
        <v>91</v>
      </c>
      <c r="B147" s="75" t="s">
        <v>16</v>
      </c>
      <c r="C147" s="84">
        <v>32.299999999999997</v>
      </c>
      <c r="D147" s="76" t="s">
        <v>17</v>
      </c>
      <c r="E147" s="75" t="s">
        <v>11</v>
      </c>
      <c r="F147" s="76" t="s">
        <v>19</v>
      </c>
      <c r="G147" s="78"/>
      <c r="H147" s="220">
        <v>0</v>
      </c>
      <c r="I147" s="81">
        <v>8</v>
      </c>
      <c r="J147" s="128">
        <f t="shared" si="2"/>
        <v>258.39999999999998</v>
      </c>
    </row>
    <row r="148" spans="1:10" s="126" customFormat="1" x14ac:dyDescent="0.25">
      <c r="A148" s="140" t="s">
        <v>92</v>
      </c>
      <c r="B148" s="75" t="s">
        <v>16</v>
      </c>
      <c r="C148" s="84">
        <v>17.54</v>
      </c>
      <c r="D148" s="76" t="s">
        <v>17</v>
      </c>
      <c r="E148" s="75" t="s">
        <v>11</v>
      </c>
      <c r="F148" s="76" t="s">
        <v>19</v>
      </c>
      <c r="G148" s="78"/>
      <c r="H148" s="220">
        <v>0</v>
      </c>
      <c r="I148" s="81">
        <v>8</v>
      </c>
      <c r="J148" s="128">
        <f t="shared" si="2"/>
        <v>140.32</v>
      </c>
    </row>
    <row r="149" spans="1:10" s="126" customFormat="1" x14ac:dyDescent="0.25">
      <c r="A149" s="140" t="s">
        <v>93</v>
      </c>
      <c r="B149" s="75" t="s">
        <v>16</v>
      </c>
      <c r="C149" s="84">
        <v>30.03</v>
      </c>
      <c r="D149" s="76" t="s">
        <v>12</v>
      </c>
      <c r="E149" s="75" t="s">
        <v>11</v>
      </c>
      <c r="F149" s="76" t="s">
        <v>19</v>
      </c>
      <c r="G149" s="78"/>
      <c r="H149" s="220">
        <v>0</v>
      </c>
      <c r="I149" s="81">
        <v>8</v>
      </c>
      <c r="J149" s="128">
        <f t="shared" si="2"/>
        <v>240.24</v>
      </c>
    </row>
    <row r="150" spans="1:10" s="126" customFormat="1" x14ac:dyDescent="0.25">
      <c r="A150" s="140" t="s">
        <v>391</v>
      </c>
      <c r="B150" s="75" t="s">
        <v>16</v>
      </c>
      <c r="C150" s="84">
        <v>18.649999999999999</v>
      </c>
      <c r="D150" s="76" t="s">
        <v>17</v>
      </c>
      <c r="E150" s="75" t="s">
        <v>11</v>
      </c>
      <c r="F150" s="76" t="s">
        <v>19</v>
      </c>
      <c r="G150" s="78"/>
      <c r="H150" s="220">
        <v>0</v>
      </c>
      <c r="I150" s="81">
        <v>8</v>
      </c>
      <c r="J150" s="128">
        <f t="shared" si="2"/>
        <v>149.19999999999999</v>
      </c>
    </row>
    <row r="151" spans="1:10" s="126" customFormat="1" x14ac:dyDescent="0.25">
      <c r="A151" s="140" t="s">
        <v>167</v>
      </c>
      <c r="B151" s="75" t="s">
        <v>16</v>
      </c>
      <c r="C151" s="84">
        <v>15.23</v>
      </c>
      <c r="D151" s="76" t="s">
        <v>12</v>
      </c>
      <c r="E151" s="75" t="s">
        <v>11</v>
      </c>
      <c r="F151" s="76" t="s">
        <v>19</v>
      </c>
      <c r="G151" s="78"/>
      <c r="H151" s="220">
        <v>0</v>
      </c>
      <c r="I151" s="81">
        <v>8</v>
      </c>
      <c r="J151" s="128">
        <f t="shared" si="2"/>
        <v>121.84</v>
      </c>
    </row>
    <row r="152" spans="1:10" s="126" customFormat="1" x14ac:dyDescent="0.25">
      <c r="A152" s="140" t="s">
        <v>404</v>
      </c>
      <c r="B152" s="75" t="s">
        <v>16</v>
      </c>
      <c r="C152" s="84">
        <v>20.440000000000001</v>
      </c>
      <c r="D152" s="76" t="s">
        <v>17</v>
      </c>
      <c r="E152" s="75" t="s">
        <v>11</v>
      </c>
      <c r="F152" s="76" t="s">
        <v>19</v>
      </c>
      <c r="G152" s="78"/>
      <c r="H152" s="220">
        <v>0</v>
      </c>
      <c r="I152" s="81">
        <v>8</v>
      </c>
      <c r="J152" s="128">
        <f>C152*I152</f>
        <v>163.52000000000001</v>
      </c>
    </row>
    <row r="153" spans="1:10" s="126" customFormat="1" x14ac:dyDescent="0.25">
      <c r="A153" s="140" t="s">
        <v>168</v>
      </c>
      <c r="B153" s="75" t="s">
        <v>16</v>
      </c>
      <c r="C153" s="84">
        <v>13.52</v>
      </c>
      <c r="D153" s="76" t="s">
        <v>12</v>
      </c>
      <c r="E153" s="75" t="s">
        <v>11</v>
      </c>
      <c r="F153" s="76" t="s">
        <v>254</v>
      </c>
      <c r="G153" s="78"/>
      <c r="H153" s="220">
        <v>0</v>
      </c>
      <c r="I153" s="81">
        <v>1</v>
      </c>
      <c r="J153" s="128">
        <f t="shared" si="2"/>
        <v>13.52</v>
      </c>
    </row>
    <row r="154" spans="1:10" s="126" customFormat="1" x14ac:dyDescent="0.25">
      <c r="A154" s="140" t="s">
        <v>94</v>
      </c>
      <c r="B154" s="75" t="s">
        <v>16</v>
      </c>
      <c r="C154" s="84">
        <v>15.68</v>
      </c>
      <c r="D154" s="76" t="s">
        <v>12</v>
      </c>
      <c r="E154" s="75" t="s">
        <v>11</v>
      </c>
      <c r="F154" s="76" t="s">
        <v>254</v>
      </c>
      <c r="G154" s="78"/>
      <c r="H154" s="220">
        <v>0</v>
      </c>
      <c r="I154" s="81">
        <v>1</v>
      </c>
      <c r="J154" s="128">
        <f t="shared" si="2"/>
        <v>15.68</v>
      </c>
    </row>
    <row r="155" spans="1:10" s="126" customFormat="1" x14ac:dyDescent="0.25">
      <c r="A155" s="140" t="s">
        <v>169</v>
      </c>
      <c r="B155" s="75" t="s">
        <v>16</v>
      </c>
      <c r="C155" s="84">
        <v>14.8</v>
      </c>
      <c r="D155" s="76" t="s">
        <v>12</v>
      </c>
      <c r="E155" s="75" t="s">
        <v>11</v>
      </c>
      <c r="F155" s="76" t="s">
        <v>19</v>
      </c>
      <c r="G155" s="78"/>
      <c r="H155" s="220">
        <v>0</v>
      </c>
      <c r="I155" s="81">
        <v>8</v>
      </c>
      <c r="J155" s="128">
        <f t="shared" si="2"/>
        <v>118.4</v>
      </c>
    </row>
    <row r="156" spans="1:10" s="126" customFormat="1" x14ac:dyDescent="0.25">
      <c r="A156" s="140" t="s">
        <v>170</v>
      </c>
      <c r="B156" s="75" t="s">
        <v>16</v>
      </c>
      <c r="C156" s="84">
        <v>31.02</v>
      </c>
      <c r="D156" s="76" t="s">
        <v>12</v>
      </c>
      <c r="E156" s="75" t="s">
        <v>11</v>
      </c>
      <c r="F156" s="76" t="s">
        <v>19</v>
      </c>
      <c r="G156" s="78"/>
      <c r="H156" s="220">
        <v>0</v>
      </c>
      <c r="I156" s="81">
        <v>8</v>
      </c>
      <c r="J156" s="128">
        <f t="shared" si="2"/>
        <v>248.16</v>
      </c>
    </row>
    <row r="157" spans="1:10" s="126" customFormat="1" x14ac:dyDescent="0.25">
      <c r="A157" s="140" t="s">
        <v>171</v>
      </c>
      <c r="B157" s="75" t="s">
        <v>16</v>
      </c>
      <c r="C157" s="84">
        <v>17.329999999999998</v>
      </c>
      <c r="D157" s="76" t="s">
        <v>12</v>
      </c>
      <c r="E157" s="75" t="s">
        <v>11</v>
      </c>
      <c r="F157" s="76" t="s">
        <v>19</v>
      </c>
      <c r="G157" s="78"/>
      <c r="H157" s="220">
        <v>0</v>
      </c>
      <c r="I157" s="81">
        <v>8</v>
      </c>
      <c r="J157" s="128">
        <f t="shared" si="2"/>
        <v>138.63999999999999</v>
      </c>
    </row>
    <row r="158" spans="1:10" s="126" customFormat="1" x14ac:dyDescent="0.25">
      <c r="A158" s="140" t="s">
        <v>172</v>
      </c>
      <c r="B158" s="75" t="s">
        <v>16</v>
      </c>
      <c r="C158" s="84">
        <v>34.58</v>
      </c>
      <c r="D158" s="76" t="s">
        <v>17</v>
      </c>
      <c r="E158" s="75" t="s">
        <v>11</v>
      </c>
      <c r="F158" s="76" t="s">
        <v>19</v>
      </c>
      <c r="G158" s="78"/>
      <c r="H158" s="220">
        <v>0</v>
      </c>
      <c r="I158" s="81">
        <v>8</v>
      </c>
      <c r="J158" s="128">
        <f t="shared" si="2"/>
        <v>276.64</v>
      </c>
    </row>
    <row r="159" spans="1:10" s="126" customFormat="1" x14ac:dyDescent="0.25">
      <c r="A159" s="140" t="s">
        <v>173</v>
      </c>
      <c r="B159" s="75" t="s">
        <v>651</v>
      </c>
      <c r="C159" s="84">
        <v>4.16</v>
      </c>
      <c r="D159" s="76" t="s">
        <v>12</v>
      </c>
      <c r="E159" s="75" t="s">
        <v>9</v>
      </c>
      <c r="F159" s="76" t="s">
        <v>21</v>
      </c>
      <c r="G159" s="78"/>
      <c r="H159" s="220">
        <v>0</v>
      </c>
      <c r="I159" s="81">
        <v>21</v>
      </c>
      <c r="J159" s="128">
        <f t="shared" si="2"/>
        <v>87.36</v>
      </c>
    </row>
    <row r="160" spans="1:10" s="126" customFormat="1" x14ac:dyDescent="0.25">
      <c r="A160" s="140" t="s">
        <v>174</v>
      </c>
      <c r="B160" s="75" t="s">
        <v>16</v>
      </c>
      <c r="C160" s="84">
        <v>25.35</v>
      </c>
      <c r="D160" s="76" t="s">
        <v>17</v>
      </c>
      <c r="E160" s="75" t="s">
        <v>11</v>
      </c>
      <c r="F160" s="76" t="s">
        <v>19</v>
      </c>
      <c r="G160" s="78"/>
      <c r="H160" s="220">
        <v>0</v>
      </c>
      <c r="I160" s="81">
        <v>8</v>
      </c>
      <c r="J160" s="128">
        <f t="shared" si="2"/>
        <v>202.8</v>
      </c>
    </row>
    <row r="161" spans="1:10" s="126" customFormat="1" x14ac:dyDescent="0.25">
      <c r="A161" s="140" t="s">
        <v>175</v>
      </c>
      <c r="B161" s="75" t="s">
        <v>16</v>
      </c>
      <c r="C161" s="84">
        <v>16.03</v>
      </c>
      <c r="D161" s="76" t="s">
        <v>12</v>
      </c>
      <c r="E161" s="75" t="s">
        <v>11</v>
      </c>
      <c r="F161" s="76" t="s">
        <v>19</v>
      </c>
      <c r="G161" s="78"/>
      <c r="H161" s="220">
        <v>0</v>
      </c>
      <c r="I161" s="81">
        <v>8</v>
      </c>
      <c r="J161" s="128">
        <f t="shared" si="2"/>
        <v>128.24</v>
      </c>
    </row>
    <row r="162" spans="1:10" s="126" customFormat="1" x14ac:dyDescent="0.25">
      <c r="A162" s="140" t="s">
        <v>405</v>
      </c>
      <c r="B162" s="75" t="s">
        <v>16</v>
      </c>
      <c r="C162" s="84">
        <v>36.49</v>
      </c>
      <c r="D162" s="76" t="s">
        <v>12</v>
      </c>
      <c r="E162" s="75" t="s">
        <v>11</v>
      </c>
      <c r="F162" s="76" t="s">
        <v>19</v>
      </c>
      <c r="G162" s="78"/>
      <c r="H162" s="220">
        <v>0</v>
      </c>
      <c r="I162" s="81">
        <v>8</v>
      </c>
      <c r="J162" s="128">
        <f>C162*I162</f>
        <v>291.92</v>
      </c>
    </row>
    <row r="163" spans="1:10" s="126" customFormat="1" x14ac:dyDescent="0.25">
      <c r="A163" s="140" t="s">
        <v>176</v>
      </c>
      <c r="B163" s="75" t="s">
        <v>16</v>
      </c>
      <c r="C163" s="84">
        <v>29.79</v>
      </c>
      <c r="D163" s="76" t="s">
        <v>12</v>
      </c>
      <c r="E163" s="75" t="s">
        <v>11</v>
      </c>
      <c r="F163" s="76" t="s">
        <v>19</v>
      </c>
      <c r="G163" s="78"/>
      <c r="H163" s="220">
        <v>0</v>
      </c>
      <c r="I163" s="81">
        <v>8</v>
      </c>
      <c r="J163" s="128">
        <f t="shared" si="2"/>
        <v>238.32</v>
      </c>
    </row>
    <row r="164" spans="1:10" s="126" customFormat="1" x14ac:dyDescent="0.25">
      <c r="A164" s="140" t="s">
        <v>177</v>
      </c>
      <c r="B164" s="75" t="s">
        <v>627</v>
      </c>
      <c r="C164" s="84">
        <v>44.48</v>
      </c>
      <c r="D164" s="76" t="s">
        <v>12</v>
      </c>
      <c r="E164" s="75" t="s">
        <v>11</v>
      </c>
      <c r="F164" s="76" t="s">
        <v>19</v>
      </c>
      <c r="G164" s="78"/>
      <c r="H164" s="220">
        <v>0</v>
      </c>
      <c r="I164" s="81">
        <v>8</v>
      </c>
      <c r="J164" s="128">
        <f t="shared" si="2"/>
        <v>355.84</v>
      </c>
    </row>
    <row r="165" spans="1:10" s="126" customFormat="1" x14ac:dyDescent="0.25">
      <c r="A165" s="140" t="s">
        <v>178</v>
      </c>
      <c r="B165" s="75" t="s">
        <v>16</v>
      </c>
      <c r="C165" s="84">
        <v>14.29</v>
      </c>
      <c r="D165" s="76" t="s">
        <v>12</v>
      </c>
      <c r="E165" s="75" t="s">
        <v>11</v>
      </c>
      <c r="F165" s="76" t="s">
        <v>19</v>
      </c>
      <c r="G165" s="78"/>
      <c r="H165" s="220">
        <v>0</v>
      </c>
      <c r="I165" s="81">
        <v>8</v>
      </c>
      <c r="J165" s="128">
        <f t="shared" si="2"/>
        <v>114.32</v>
      </c>
    </row>
    <row r="166" spans="1:10" s="126" customFormat="1" x14ac:dyDescent="0.25">
      <c r="A166" s="140" t="s">
        <v>179</v>
      </c>
      <c r="B166" s="75" t="s">
        <v>16</v>
      </c>
      <c r="C166" s="84">
        <v>14.91</v>
      </c>
      <c r="D166" s="76" t="s">
        <v>12</v>
      </c>
      <c r="E166" s="75" t="s">
        <v>11</v>
      </c>
      <c r="F166" s="76" t="s">
        <v>19</v>
      </c>
      <c r="G166" s="78"/>
      <c r="H166" s="220">
        <v>0</v>
      </c>
      <c r="I166" s="81">
        <v>8</v>
      </c>
      <c r="J166" s="128">
        <f t="shared" si="2"/>
        <v>119.28</v>
      </c>
    </row>
    <row r="167" spans="1:10" s="126" customFormat="1" x14ac:dyDescent="0.25">
      <c r="A167" s="140" t="s">
        <v>180</v>
      </c>
      <c r="B167" s="75" t="s">
        <v>16</v>
      </c>
      <c r="C167" s="84">
        <v>14.81</v>
      </c>
      <c r="D167" s="76" t="s">
        <v>12</v>
      </c>
      <c r="E167" s="75" t="s">
        <v>11</v>
      </c>
      <c r="F167" s="76" t="s">
        <v>19</v>
      </c>
      <c r="G167" s="78"/>
      <c r="H167" s="220">
        <v>0</v>
      </c>
      <c r="I167" s="81">
        <v>8</v>
      </c>
      <c r="J167" s="128">
        <f t="shared" si="2"/>
        <v>118.48</v>
      </c>
    </row>
    <row r="168" spans="1:10" s="126" customFormat="1" x14ac:dyDescent="0.25">
      <c r="A168" s="140" t="s">
        <v>181</v>
      </c>
      <c r="B168" s="75" t="s">
        <v>16</v>
      </c>
      <c r="C168" s="84">
        <v>14.65</v>
      </c>
      <c r="D168" s="76" t="s">
        <v>12</v>
      </c>
      <c r="E168" s="75" t="s">
        <v>11</v>
      </c>
      <c r="F168" s="76" t="s">
        <v>19</v>
      </c>
      <c r="G168" s="78"/>
      <c r="H168" s="220">
        <v>0</v>
      </c>
      <c r="I168" s="81">
        <v>8</v>
      </c>
      <c r="J168" s="128">
        <f t="shared" si="2"/>
        <v>117.2</v>
      </c>
    </row>
    <row r="169" spans="1:10" s="126" customFormat="1" x14ac:dyDescent="0.25">
      <c r="A169" s="140" t="s">
        <v>182</v>
      </c>
      <c r="B169" s="75" t="s">
        <v>16</v>
      </c>
      <c r="C169" s="84">
        <v>13.16</v>
      </c>
      <c r="D169" s="76" t="s">
        <v>12</v>
      </c>
      <c r="E169" s="75" t="s">
        <v>11</v>
      </c>
      <c r="F169" s="76" t="s">
        <v>19</v>
      </c>
      <c r="G169" s="78"/>
      <c r="H169" s="220">
        <v>0</v>
      </c>
      <c r="I169" s="81">
        <v>8</v>
      </c>
      <c r="J169" s="128">
        <f t="shared" si="2"/>
        <v>105.28</v>
      </c>
    </row>
    <row r="170" spans="1:10" s="126" customFormat="1" x14ac:dyDescent="0.25">
      <c r="A170" s="140" t="s">
        <v>392</v>
      </c>
      <c r="B170" s="75" t="s">
        <v>16</v>
      </c>
      <c r="C170" s="84">
        <v>16.05</v>
      </c>
      <c r="D170" s="76" t="s">
        <v>12</v>
      </c>
      <c r="E170" s="75" t="s">
        <v>11</v>
      </c>
      <c r="F170" s="76" t="s">
        <v>19</v>
      </c>
      <c r="G170" s="78"/>
      <c r="H170" s="220">
        <v>0</v>
      </c>
      <c r="I170" s="81">
        <v>8</v>
      </c>
      <c r="J170" s="128">
        <f t="shared" si="2"/>
        <v>128.4</v>
      </c>
    </row>
    <row r="171" spans="1:10" s="126" customFormat="1" x14ac:dyDescent="0.25">
      <c r="A171" s="140" t="s">
        <v>183</v>
      </c>
      <c r="B171" s="75" t="s">
        <v>16</v>
      </c>
      <c r="C171" s="84">
        <v>14.07</v>
      </c>
      <c r="D171" s="76" t="s">
        <v>12</v>
      </c>
      <c r="E171" s="75" t="s">
        <v>11</v>
      </c>
      <c r="F171" s="76" t="s">
        <v>19</v>
      </c>
      <c r="G171" s="78"/>
      <c r="H171" s="220">
        <v>0</v>
      </c>
      <c r="I171" s="81">
        <v>8</v>
      </c>
      <c r="J171" s="128">
        <f t="shared" si="2"/>
        <v>112.56</v>
      </c>
    </row>
    <row r="172" spans="1:10" s="126" customFormat="1" x14ac:dyDescent="0.25">
      <c r="A172" s="140" t="s">
        <v>406</v>
      </c>
      <c r="B172" s="75" t="s">
        <v>16</v>
      </c>
      <c r="C172" s="84">
        <v>15.07</v>
      </c>
      <c r="D172" s="76" t="s">
        <v>12</v>
      </c>
      <c r="E172" s="75" t="s">
        <v>11</v>
      </c>
      <c r="F172" s="76" t="s">
        <v>19</v>
      </c>
      <c r="G172" s="78"/>
      <c r="H172" s="220">
        <v>0</v>
      </c>
      <c r="I172" s="81">
        <v>8</v>
      </c>
      <c r="J172" s="128">
        <f>C172*I172</f>
        <v>120.56</v>
      </c>
    </row>
    <row r="173" spans="1:10" s="126" customFormat="1" x14ac:dyDescent="0.25">
      <c r="A173" s="140" t="s">
        <v>274</v>
      </c>
      <c r="B173" s="75" t="s">
        <v>8</v>
      </c>
      <c r="C173" s="84">
        <v>12.4</v>
      </c>
      <c r="D173" s="138" t="s">
        <v>10</v>
      </c>
      <c r="E173" s="140" t="s">
        <v>13</v>
      </c>
      <c r="F173" s="138" t="s">
        <v>21</v>
      </c>
      <c r="G173" s="139"/>
      <c r="H173" s="220">
        <v>0</v>
      </c>
      <c r="I173" s="141">
        <v>21</v>
      </c>
      <c r="J173" s="142">
        <f t="shared" si="2"/>
        <v>260.40000000000003</v>
      </c>
    </row>
    <row r="174" spans="1:10" s="126" customFormat="1" x14ac:dyDescent="0.25">
      <c r="A174" s="140" t="s">
        <v>614</v>
      </c>
      <c r="B174" s="75" t="s">
        <v>625</v>
      </c>
      <c r="C174" s="84">
        <v>4.9000000000000004</v>
      </c>
      <c r="D174" s="138" t="s">
        <v>10</v>
      </c>
      <c r="E174" s="140" t="s">
        <v>13</v>
      </c>
      <c r="F174" s="138" t="s">
        <v>21</v>
      </c>
      <c r="G174" s="139"/>
      <c r="H174" s="220">
        <v>0</v>
      </c>
      <c r="I174" s="141">
        <v>21</v>
      </c>
      <c r="J174" s="142">
        <f t="shared" si="2"/>
        <v>102.9</v>
      </c>
    </row>
    <row r="175" spans="1:10" s="126" customFormat="1" x14ac:dyDescent="0.25">
      <c r="A175" s="140" t="s">
        <v>615</v>
      </c>
      <c r="B175" s="75" t="s">
        <v>282</v>
      </c>
      <c r="C175" s="84">
        <v>11.1</v>
      </c>
      <c r="D175" s="138" t="s">
        <v>10</v>
      </c>
      <c r="E175" s="140" t="s">
        <v>13</v>
      </c>
      <c r="F175" s="138" t="s">
        <v>21</v>
      </c>
      <c r="G175" s="139"/>
      <c r="H175" s="220">
        <v>0</v>
      </c>
      <c r="I175" s="141">
        <v>21</v>
      </c>
      <c r="J175" s="142">
        <f t="shared" si="2"/>
        <v>233.1</v>
      </c>
    </row>
    <row r="176" spans="1:10" s="126" customFormat="1" x14ac:dyDescent="0.25">
      <c r="A176" s="140" t="s">
        <v>616</v>
      </c>
      <c r="B176" s="75" t="s">
        <v>410</v>
      </c>
      <c r="C176" s="84">
        <v>16.8</v>
      </c>
      <c r="D176" s="138" t="s">
        <v>10</v>
      </c>
      <c r="E176" s="140" t="s">
        <v>13</v>
      </c>
      <c r="F176" s="138" t="s">
        <v>21</v>
      </c>
      <c r="G176" s="139"/>
      <c r="H176" s="220">
        <v>0</v>
      </c>
      <c r="I176" s="141">
        <v>21</v>
      </c>
      <c r="J176" s="142">
        <f t="shared" si="2"/>
        <v>352.8</v>
      </c>
    </row>
    <row r="177" spans="1:10" s="126" customFormat="1" x14ac:dyDescent="0.25">
      <c r="A177" s="140" t="s">
        <v>268</v>
      </c>
      <c r="B177" s="75" t="s">
        <v>638</v>
      </c>
      <c r="C177" s="84">
        <v>50</v>
      </c>
      <c r="D177" s="138" t="s">
        <v>12</v>
      </c>
      <c r="E177" s="140" t="s">
        <v>13</v>
      </c>
      <c r="F177" s="138" t="s">
        <v>21</v>
      </c>
      <c r="G177" s="139"/>
      <c r="H177" s="220">
        <v>0</v>
      </c>
      <c r="I177" s="141">
        <v>21</v>
      </c>
      <c r="J177" s="142">
        <f t="shared" si="2"/>
        <v>1050</v>
      </c>
    </row>
    <row r="178" spans="1:10" s="126" customFormat="1" x14ac:dyDescent="0.25">
      <c r="A178" s="140" t="s">
        <v>269</v>
      </c>
      <c r="B178" s="75" t="s">
        <v>639</v>
      </c>
      <c r="C178" s="84">
        <v>150</v>
      </c>
      <c r="D178" s="138" t="s">
        <v>17</v>
      </c>
      <c r="E178" s="140" t="s">
        <v>11</v>
      </c>
      <c r="F178" s="138" t="s">
        <v>19</v>
      </c>
      <c r="G178" s="139"/>
      <c r="H178" s="220">
        <v>0</v>
      </c>
      <c r="I178" s="141">
        <v>8</v>
      </c>
      <c r="J178" s="142">
        <f t="shared" si="2"/>
        <v>1200</v>
      </c>
    </row>
    <row r="179" spans="1:10" s="126" customFormat="1" x14ac:dyDescent="0.25">
      <c r="A179" s="140" t="s">
        <v>270</v>
      </c>
      <c r="B179" s="75" t="s">
        <v>16</v>
      </c>
      <c r="C179" s="84">
        <v>12.44</v>
      </c>
      <c r="D179" s="76" t="s">
        <v>12</v>
      </c>
      <c r="E179" s="75" t="s">
        <v>11</v>
      </c>
      <c r="F179" s="76" t="s">
        <v>19</v>
      </c>
      <c r="G179" s="78"/>
      <c r="H179" s="220">
        <v>0</v>
      </c>
      <c r="I179" s="81">
        <v>8</v>
      </c>
      <c r="J179" s="128">
        <f t="shared" si="2"/>
        <v>99.52</v>
      </c>
    </row>
    <row r="180" spans="1:10" s="126" customFormat="1" x14ac:dyDescent="0.25">
      <c r="A180" s="140" t="s">
        <v>275</v>
      </c>
      <c r="B180" s="75" t="s">
        <v>16</v>
      </c>
      <c r="C180" s="84">
        <v>13.42</v>
      </c>
      <c r="D180" s="76" t="s">
        <v>17</v>
      </c>
      <c r="E180" s="75" t="s">
        <v>11</v>
      </c>
      <c r="F180" s="76" t="s">
        <v>19</v>
      </c>
      <c r="G180" s="78"/>
      <c r="H180" s="220">
        <v>0</v>
      </c>
      <c r="I180" s="81">
        <v>8</v>
      </c>
      <c r="J180" s="128">
        <f t="shared" si="2"/>
        <v>107.36</v>
      </c>
    </row>
    <row r="181" spans="1:10" s="126" customFormat="1" x14ac:dyDescent="0.25">
      <c r="A181" s="140" t="s">
        <v>393</v>
      </c>
      <c r="B181" s="75" t="s">
        <v>16</v>
      </c>
      <c r="C181" s="84">
        <v>13.7</v>
      </c>
      <c r="D181" s="76" t="s">
        <v>17</v>
      </c>
      <c r="E181" s="75" t="s">
        <v>11</v>
      </c>
      <c r="F181" s="76" t="s">
        <v>19</v>
      </c>
      <c r="G181" s="78"/>
      <c r="H181" s="220">
        <v>0</v>
      </c>
      <c r="I181" s="81">
        <v>8</v>
      </c>
      <c r="J181" s="128">
        <f t="shared" si="2"/>
        <v>109.6</v>
      </c>
    </row>
    <row r="182" spans="1:10" s="126" customFormat="1" x14ac:dyDescent="0.25">
      <c r="A182" s="140" t="s">
        <v>271</v>
      </c>
      <c r="B182" s="75" t="s">
        <v>16</v>
      </c>
      <c r="C182" s="84">
        <v>15.3</v>
      </c>
      <c r="D182" s="76" t="s">
        <v>17</v>
      </c>
      <c r="E182" s="75" t="s">
        <v>11</v>
      </c>
      <c r="F182" s="76" t="s">
        <v>19</v>
      </c>
      <c r="G182" s="78"/>
      <c r="H182" s="220">
        <v>0</v>
      </c>
      <c r="I182" s="81">
        <v>8</v>
      </c>
      <c r="J182" s="128">
        <f t="shared" si="2"/>
        <v>122.4</v>
      </c>
    </row>
    <row r="183" spans="1:10" s="126" customFormat="1" x14ac:dyDescent="0.25">
      <c r="A183" s="140" t="s">
        <v>272</v>
      </c>
      <c r="B183" s="75" t="s">
        <v>16</v>
      </c>
      <c r="C183" s="84">
        <v>13.1</v>
      </c>
      <c r="D183" s="76" t="s">
        <v>12</v>
      </c>
      <c r="E183" s="75" t="s">
        <v>11</v>
      </c>
      <c r="F183" s="76" t="s">
        <v>19</v>
      </c>
      <c r="G183" s="78"/>
      <c r="H183" s="220">
        <v>0</v>
      </c>
      <c r="I183" s="81">
        <v>8</v>
      </c>
      <c r="J183" s="128">
        <f t="shared" si="2"/>
        <v>104.8</v>
      </c>
    </row>
    <row r="184" spans="1:10" s="126" customFormat="1" x14ac:dyDescent="0.25">
      <c r="A184" s="140" t="s">
        <v>273</v>
      </c>
      <c r="B184" s="75" t="s">
        <v>16</v>
      </c>
      <c r="C184" s="84">
        <v>29.15</v>
      </c>
      <c r="D184" s="76" t="s">
        <v>17</v>
      </c>
      <c r="E184" s="75" t="s">
        <v>11</v>
      </c>
      <c r="F184" s="76" t="s">
        <v>19</v>
      </c>
      <c r="G184" s="78"/>
      <c r="H184" s="220">
        <v>0</v>
      </c>
      <c r="I184" s="81">
        <v>8</v>
      </c>
      <c r="J184" s="128">
        <f t="shared" si="2"/>
        <v>233.2</v>
      </c>
    </row>
    <row r="185" spans="1:10" s="126" customFormat="1" x14ac:dyDescent="0.25">
      <c r="A185" s="140" t="s">
        <v>394</v>
      </c>
      <c r="B185" s="75" t="s">
        <v>16</v>
      </c>
      <c r="C185" s="84">
        <v>13.75</v>
      </c>
      <c r="D185" s="76" t="s">
        <v>17</v>
      </c>
      <c r="E185" s="75" t="s">
        <v>11</v>
      </c>
      <c r="F185" s="76" t="s">
        <v>19</v>
      </c>
      <c r="G185" s="78"/>
      <c r="H185" s="220">
        <v>0</v>
      </c>
      <c r="I185" s="81">
        <v>8</v>
      </c>
      <c r="J185" s="128">
        <f t="shared" si="2"/>
        <v>110</v>
      </c>
    </row>
    <row r="186" spans="1:10" s="126" customFormat="1" x14ac:dyDescent="0.25">
      <c r="A186" s="140" t="s">
        <v>407</v>
      </c>
      <c r="B186" s="75" t="s">
        <v>16</v>
      </c>
      <c r="C186" s="84">
        <v>12.45</v>
      </c>
      <c r="D186" s="76" t="s">
        <v>17</v>
      </c>
      <c r="E186" s="75" t="s">
        <v>11</v>
      </c>
      <c r="F186" s="76" t="s">
        <v>19</v>
      </c>
      <c r="G186" s="78"/>
      <c r="H186" s="220">
        <v>0</v>
      </c>
      <c r="I186" s="81">
        <v>8</v>
      </c>
      <c r="J186" s="128">
        <f>C186*I186</f>
        <v>99.6</v>
      </c>
    </row>
    <row r="187" spans="1:10" s="126" customFormat="1" x14ac:dyDescent="0.25">
      <c r="A187" s="140" t="s">
        <v>276</v>
      </c>
      <c r="B187" s="75" t="s">
        <v>16</v>
      </c>
      <c r="C187" s="84">
        <v>14.45</v>
      </c>
      <c r="D187" s="76" t="s">
        <v>17</v>
      </c>
      <c r="E187" s="75" t="s">
        <v>11</v>
      </c>
      <c r="F187" s="76" t="s">
        <v>19</v>
      </c>
      <c r="G187" s="78"/>
      <c r="H187" s="220">
        <v>0</v>
      </c>
      <c r="I187" s="81">
        <v>8</v>
      </c>
      <c r="J187" s="128">
        <f t="shared" si="2"/>
        <v>115.6</v>
      </c>
    </row>
    <row r="188" spans="1:10" s="126" customFormat="1" x14ac:dyDescent="0.25">
      <c r="A188" s="140" t="s">
        <v>395</v>
      </c>
      <c r="B188" s="75" t="s">
        <v>16</v>
      </c>
      <c r="C188" s="84">
        <v>27.6</v>
      </c>
      <c r="D188" s="76" t="s">
        <v>17</v>
      </c>
      <c r="E188" s="75" t="s">
        <v>11</v>
      </c>
      <c r="F188" s="76" t="s">
        <v>19</v>
      </c>
      <c r="G188" s="78"/>
      <c r="H188" s="220">
        <v>0</v>
      </c>
      <c r="I188" s="81">
        <v>8</v>
      </c>
      <c r="J188" s="128">
        <f t="shared" si="2"/>
        <v>220.8</v>
      </c>
    </row>
    <row r="189" spans="1:10" s="126" customFormat="1" x14ac:dyDescent="0.25">
      <c r="A189" s="140" t="s">
        <v>396</v>
      </c>
      <c r="B189" s="75" t="s">
        <v>16</v>
      </c>
      <c r="C189" s="84">
        <v>29.9</v>
      </c>
      <c r="D189" s="76" t="s">
        <v>12</v>
      </c>
      <c r="E189" s="75" t="s">
        <v>11</v>
      </c>
      <c r="F189" s="76" t="s">
        <v>19</v>
      </c>
      <c r="G189" s="78"/>
      <c r="H189" s="220">
        <v>0</v>
      </c>
      <c r="I189" s="81">
        <v>8</v>
      </c>
      <c r="J189" s="128">
        <f t="shared" si="2"/>
        <v>239.2</v>
      </c>
    </row>
    <row r="190" spans="1:10" s="126" customFormat="1" x14ac:dyDescent="0.25">
      <c r="A190" s="140" t="s">
        <v>397</v>
      </c>
      <c r="B190" s="75" t="s">
        <v>16</v>
      </c>
      <c r="C190" s="84">
        <v>14.15</v>
      </c>
      <c r="D190" s="76" t="s">
        <v>17</v>
      </c>
      <c r="E190" s="75" t="s">
        <v>11</v>
      </c>
      <c r="F190" s="76" t="s">
        <v>19</v>
      </c>
      <c r="G190" s="78"/>
      <c r="H190" s="220">
        <v>0</v>
      </c>
      <c r="I190" s="81">
        <v>8</v>
      </c>
      <c r="J190" s="128">
        <f t="shared" si="2"/>
        <v>113.2</v>
      </c>
    </row>
    <row r="191" spans="1:10" s="126" customFormat="1" x14ac:dyDescent="0.25">
      <c r="A191" s="140" t="s">
        <v>398</v>
      </c>
      <c r="B191" s="75" t="s">
        <v>16</v>
      </c>
      <c r="C191" s="84">
        <v>19.98</v>
      </c>
      <c r="D191" s="76" t="s">
        <v>17</v>
      </c>
      <c r="E191" s="75" t="s">
        <v>11</v>
      </c>
      <c r="F191" s="76" t="s">
        <v>19</v>
      </c>
      <c r="G191" s="78"/>
      <c r="H191" s="220">
        <v>0</v>
      </c>
      <c r="I191" s="81">
        <v>8</v>
      </c>
      <c r="J191" s="128">
        <f t="shared" si="2"/>
        <v>159.84</v>
      </c>
    </row>
    <row r="192" spans="1:10" s="126" customFormat="1" x14ac:dyDescent="0.25">
      <c r="A192" s="140" t="s">
        <v>399</v>
      </c>
      <c r="B192" s="75" t="s">
        <v>16</v>
      </c>
      <c r="C192" s="84">
        <v>19.98</v>
      </c>
      <c r="D192" s="76" t="s">
        <v>12</v>
      </c>
      <c r="E192" s="75" t="s">
        <v>11</v>
      </c>
      <c r="F192" s="76" t="s">
        <v>19</v>
      </c>
      <c r="G192" s="78"/>
      <c r="H192" s="220">
        <v>0</v>
      </c>
      <c r="I192" s="81">
        <v>8</v>
      </c>
      <c r="J192" s="128">
        <f t="shared" si="2"/>
        <v>159.84</v>
      </c>
    </row>
    <row r="193" spans="1:10" s="126" customFormat="1" x14ac:dyDescent="0.25">
      <c r="A193" s="140" t="s">
        <v>400</v>
      </c>
      <c r="B193" s="75" t="s">
        <v>279</v>
      </c>
      <c r="C193" s="84">
        <v>16.45</v>
      </c>
      <c r="D193" s="76" t="s">
        <v>12</v>
      </c>
      <c r="E193" s="75" t="s">
        <v>11</v>
      </c>
      <c r="F193" s="76" t="s">
        <v>19</v>
      </c>
      <c r="G193" s="78"/>
      <c r="H193" s="220">
        <v>0</v>
      </c>
      <c r="I193" s="81">
        <v>8</v>
      </c>
      <c r="J193" s="128">
        <f t="shared" si="2"/>
        <v>131.6</v>
      </c>
    </row>
    <row r="194" spans="1:10" s="126" customFormat="1" x14ac:dyDescent="0.25">
      <c r="A194" s="140" t="s">
        <v>408</v>
      </c>
      <c r="B194" s="75" t="s">
        <v>282</v>
      </c>
      <c r="C194" s="84">
        <v>29.07</v>
      </c>
      <c r="D194" s="76" t="s">
        <v>10</v>
      </c>
      <c r="E194" s="75" t="s">
        <v>13</v>
      </c>
      <c r="F194" s="76" t="s">
        <v>21</v>
      </c>
      <c r="G194" s="78"/>
      <c r="H194" s="220">
        <v>0</v>
      </c>
      <c r="I194" s="81">
        <v>21</v>
      </c>
      <c r="J194" s="128">
        <f t="shared" si="2"/>
        <v>610.47</v>
      </c>
    </row>
    <row r="195" spans="1:10" s="126" customFormat="1" x14ac:dyDescent="0.25">
      <c r="A195" s="140" t="s">
        <v>409</v>
      </c>
      <c r="B195" s="75" t="s">
        <v>410</v>
      </c>
      <c r="C195" s="84">
        <v>21.86</v>
      </c>
      <c r="D195" s="76" t="s">
        <v>10</v>
      </c>
      <c r="E195" s="75" t="s">
        <v>13</v>
      </c>
      <c r="F195" s="76" t="s">
        <v>21</v>
      </c>
      <c r="G195" s="78"/>
      <c r="H195" s="220">
        <v>0</v>
      </c>
      <c r="I195" s="81">
        <v>21</v>
      </c>
      <c r="J195" s="128">
        <f t="shared" si="2"/>
        <v>459.06</v>
      </c>
    </row>
    <row r="196" spans="1:10" s="126" customFormat="1" x14ac:dyDescent="0.25">
      <c r="A196" s="140" t="s">
        <v>26</v>
      </c>
      <c r="B196" s="75" t="s">
        <v>16</v>
      </c>
      <c r="C196" s="84">
        <v>36.43</v>
      </c>
      <c r="D196" s="76" t="s">
        <v>12</v>
      </c>
      <c r="E196" s="75" t="s">
        <v>11</v>
      </c>
      <c r="F196" s="182" t="s">
        <v>19</v>
      </c>
      <c r="G196" s="78"/>
      <c r="H196" s="220">
        <v>0</v>
      </c>
      <c r="I196" s="81">
        <v>8</v>
      </c>
      <c r="J196" s="128">
        <f t="shared" si="2"/>
        <v>291.44</v>
      </c>
    </row>
    <row r="197" spans="1:10" s="126" customFormat="1" x14ac:dyDescent="0.25">
      <c r="A197" s="140" t="s">
        <v>27</v>
      </c>
      <c r="B197" s="75" t="s">
        <v>16</v>
      </c>
      <c r="C197" s="84">
        <v>17.61</v>
      </c>
      <c r="D197" s="76" t="s">
        <v>12</v>
      </c>
      <c r="E197" s="75" t="s">
        <v>11</v>
      </c>
      <c r="F197" s="182" t="s">
        <v>19</v>
      </c>
      <c r="G197" s="78"/>
      <c r="H197" s="220">
        <v>0</v>
      </c>
      <c r="I197" s="81">
        <v>8</v>
      </c>
      <c r="J197" s="128">
        <f t="shared" si="2"/>
        <v>140.88</v>
      </c>
    </row>
    <row r="198" spans="1:10" s="126" customFormat="1" x14ac:dyDescent="0.25">
      <c r="A198" s="140" t="s">
        <v>28</v>
      </c>
      <c r="B198" s="75" t="s">
        <v>16</v>
      </c>
      <c r="C198" s="84">
        <v>31.96</v>
      </c>
      <c r="D198" s="76" t="s">
        <v>12</v>
      </c>
      <c r="E198" s="75" t="s">
        <v>11</v>
      </c>
      <c r="F198" s="182" t="s">
        <v>19</v>
      </c>
      <c r="G198" s="78"/>
      <c r="H198" s="220">
        <v>0</v>
      </c>
      <c r="I198" s="81">
        <v>8</v>
      </c>
      <c r="J198" s="128">
        <f t="shared" ref="J198:J268" si="3">C198*I198</f>
        <v>255.68</v>
      </c>
    </row>
    <row r="199" spans="1:10" s="126" customFormat="1" x14ac:dyDescent="0.25">
      <c r="A199" s="140" t="s">
        <v>266</v>
      </c>
      <c r="B199" s="75" t="s">
        <v>16</v>
      </c>
      <c r="C199" s="84">
        <v>15.46</v>
      </c>
      <c r="D199" s="76" t="s">
        <v>12</v>
      </c>
      <c r="E199" s="75" t="s">
        <v>11</v>
      </c>
      <c r="F199" s="182" t="s">
        <v>19</v>
      </c>
      <c r="G199" s="78"/>
      <c r="H199" s="220">
        <v>0</v>
      </c>
      <c r="I199" s="81">
        <v>8</v>
      </c>
      <c r="J199" s="128">
        <f t="shared" si="3"/>
        <v>123.68</v>
      </c>
    </row>
    <row r="200" spans="1:10" s="126" customFormat="1" x14ac:dyDescent="0.25">
      <c r="A200" s="140" t="s">
        <v>29</v>
      </c>
      <c r="B200" s="75" t="s">
        <v>16</v>
      </c>
      <c r="C200" s="84">
        <v>31.63</v>
      </c>
      <c r="D200" s="76" t="s">
        <v>12</v>
      </c>
      <c r="E200" s="75" t="s">
        <v>11</v>
      </c>
      <c r="F200" s="182" t="s">
        <v>19</v>
      </c>
      <c r="G200" s="78"/>
      <c r="H200" s="220">
        <v>0</v>
      </c>
      <c r="I200" s="81">
        <v>8</v>
      </c>
      <c r="J200" s="128">
        <f t="shared" si="3"/>
        <v>253.04</v>
      </c>
    </row>
    <row r="201" spans="1:10" s="126" customFormat="1" x14ac:dyDescent="0.25">
      <c r="A201" s="140" t="s">
        <v>30</v>
      </c>
      <c r="B201" s="75" t="s">
        <v>16</v>
      </c>
      <c r="C201" s="84">
        <v>15.84</v>
      </c>
      <c r="D201" s="76" t="s">
        <v>12</v>
      </c>
      <c r="E201" s="75" t="s">
        <v>11</v>
      </c>
      <c r="F201" s="182" t="s">
        <v>19</v>
      </c>
      <c r="G201" s="78"/>
      <c r="H201" s="220">
        <v>0</v>
      </c>
      <c r="I201" s="81">
        <v>8</v>
      </c>
      <c r="J201" s="128">
        <f t="shared" si="3"/>
        <v>126.72</v>
      </c>
    </row>
    <row r="202" spans="1:10" s="126" customFormat="1" x14ac:dyDescent="0.25">
      <c r="A202" s="140" t="s">
        <v>31</v>
      </c>
      <c r="B202" s="75" t="s">
        <v>16</v>
      </c>
      <c r="C202" s="84">
        <v>16.95</v>
      </c>
      <c r="D202" s="76" t="s">
        <v>12</v>
      </c>
      <c r="E202" s="75" t="s">
        <v>11</v>
      </c>
      <c r="F202" s="182" t="s">
        <v>19</v>
      </c>
      <c r="G202" s="78"/>
      <c r="H202" s="220">
        <v>0</v>
      </c>
      <c r="I202" s="81">
        <v>8</v>
      </c>
      <c r="J202" s="128">
        <f t="shared" si="3"/>
        <v>135.6</v>
      </c>
    </row>
    <row r="203" spans="1:10" s="126" customFormat="1" x14ac:dyDescent="0.25">
      <c r="A203" s="140" t="s">
        <v>32</v>
      </c>
      <c r="B203" s="75" t="s">
        <v>16</v>
      </c>
      <c r="C203" s="84">
        <v>16.600000000000001</v>
      </c>
      <c r="D203" s="76" t="s">
        <v>17</v>
      </c>
      <c r="E203" s="75" t="s">
        <v>11</v>
      </c>
      <c r="F203" s="182" t="s">
        <v>19</v>
      </c>
      <c r="G203" s="78"/>
      <c r="H203" s="220">
        <v>0</v>
      </c>
      <c r="I203" s="81">
        <v>8</v>
      </c>
      <c r="J203" s="128">
        <f t="shared" si="3"/>
        <v>132.80000000000001</v>
      </c>
    </row>
    <row r="204" spans="1:10" s="126" customFormat="1" x14ac:dyDescent="0.25">
      <c r="A204" s="140" t="s">
        <v>411</v>
      </c>
      <c r="B204" s="75" t="s">
        <v>16</v>
      </c>
      <c r="C204" s="84">
        <v>18.11</v>
      </c>
      <c r="D204" s="76" t="s">
        <v>17</v>
      </c>
      <c r="E204" s="75" t="s">
        <v>11</v>
      </c>
      <c r="F204" s="182" t="s">
        <v>19</v>
      </c>
      <c r="G204" s="78"/>
      <c r="H204" s="220">
        <v>0</v>
      </c>
      <c r="I204" s="81">
        <v>8</v>
      </c>
      <c r="J204" s="128">
        <f t="shared" si="3"/>
        <v>144.88</v>
      </c>
    </row>
    <row r="205" spans="1:10" s="126" customFormat="1" x14ac:dyDescent="0.25">
      <c r="A205" s="140" t="s">
        <v>412</v>
      </c>
      <c r="B205" s="75" t="s">
        <v>282</v>
      </c>
      <c r="C205" s="84">
        <v>19.61</v>
      </c>
      <c r="D205" s="76" t="s">
        <v>10</v>
      </c>
      <c r="E205" s="75" t="s">
        <v>13</v>
      </c>
      <c r="F205" s="182" t="s">
        <v>21</v>
      </c>
      <c r="G205" s="78"/>
      <c r="H205" s="220">
        <v>0</v>
      </c>
      <c r="I205" s="81">
        <v>21</v>
      </c>
      <c r="J205" s="128">
        <f t="shared" si="3"/>
        <v>411.81</v>
      </c>
    </row>
    <row r="206" spans="1:10" s="126" customFormat="1" x14ac:dyDescent="0.25">
      <c r="A206" s="140" t="s">
        <v>413</v>
      </c>
      <c r="B206" s="75" t="s">
        <v>410</v>
      </c>
      <c r="C206" s="84">
        <v>15.88</v>
      </c>
      <c r="D206" s="76" t="s">
        <v>10</v>
      </c>
      <c r="E206" s="75" t="s">
        <v>13</v>
      </c>
      <c r="F206" s="182" t="s">
        <v>21</v>
      </c>
      <c r="G206" s="78"/>
      <c r="H206" s="220">
        <v>0</v>
      </c>
      <c r="I206" s="81">
        <v>21</v>
      </c>
      <c r="J206" s="128">
        <f t="shared" si="3"/>
        <v>333.48</v>
      </c>
    </row>
    <row r="207" spans="1:10" s="126" customFormat="1" x14ac:dyDescent="0.25">
      <c r="A207" s="140" t="s">
        <v>414</v>
      </c>
      <c r="B207" s="75" t="s">
        <v>23</v>
      </c>
      <c r="C207" s="84">
        <v>27.95</v>
      </c>
      <c r="D207" s="76" t="s">
        <v>382</v>
      </c>
      <c r="E207" s="75" t="s">
        <v>9</v>
      </c>
      <c r="F207" s="182" t="s">
        <v>21</v>
      </c>
      <c r="G207" s="78"/>
      <c r="H207" s="220">
        <v>0</v>
      </c>
      <c r="I207" s="81">
        <v>21</v>
      </c>
      <c r="J207" s="128">
        <f t="shared" si="3"/>
        <v>586.94999999999993</v>
      </c>
    </row>
    <row r="208" spans="1:10" s="126" customFormat="1" x14ac:dyDescent="0.25">
      <c r="A208" s="140" t="s">
        <v>415</v>
      </c>
      <c r="B208" s="75" t="s">
        <v>8</v>
      </c>
      <c r="C208" s="84">
        <v>505.16</v>
      </c>
      <c r="D208" s="76" t="s">
        <v>382</v>
      </c>
      <c r="E208" s="75" t="s">
        <v>212</v>
      </c>
      <c r="F208" s="182" t="s">
        <v>21</v>
      </c>
      <c r="G208" s="78"/>
      <c r="H208" s="220">
        <v>0</v>
      </c>
      <c r="I208" s="81">
        <v>21</v>
      </c>
      <c r="J208" s="128">
        <f t="shared" si="3"/>
        <v>10608.36</v>
      </c>
    </row>
    <row r="209" spans="1:10" s="126" customFormat="1" x14ac:dyDescent="0.25">
      <c r="A209" s="140" t="s">
        <v>33</v>
      </c>
      <c r="B209" s="75" t="s">
        <v>16</v>
      </c>
      <c r="C209" s="84">
        <v>17.350000000000001</v>
      </c>
      <c r="D209" s="76" t="s">
        <v>17</v>
      </c>
      <c r="E209" s="75" t="s">
        <v>11</v>
      </c>
      <c r="F209" s="182" t="s">
        <v>19</v>
      </c>
      <c r="G209" s="78"/>
      <c r="H209" s="220">
        <v>0</v>
      </c>
      <c r="I209" s="81">
        <v>8</v>
      </c>
      <c r="J209" s="128">
        <f t="shared" si="3"/>
        <v>138.80000000000001</v>
      </c>
    </row>
    <row r="210" spans="1:10" s="126" customFormat="1" x14ac:dyDescent="0.25">
      <c r="A210" s="140" t="s">
        <v>450</v>
      </c>
      <c r="B210" s="75" t="s">
        <v>23</v>
      </c>
      <c r="C210" s="84">
        <v>14.79</v>
      </c>
      <c r="D210" s="76" t="s">
        <v>382</v>
      </c>
      <c r="E210" s="75" t="s">
        <v>13</v>
      </c>
      <c r="F210" s="182" t="s">
        <v>21</v>
      </c>
      <c r="G210" s="78"/>
      <c r="H210" s="220">
        <v>0</v>
      </c>
      <c r="I210" s="81">
        <v>21</v>
      </c>
      <c r="J210" s="128">
        <f t="shared" ref="J210:J216" si="4">C210*I210</f>
        <v>310.58999999999997</v>
      </c>
    </row>
    <row r="211" spans="1:10" s="126" customFormat="1" ht="12.75" customHeight="1" x14ac:dyDescent="0.25">
      <c r="A211" s="140" t="s">
        <v>451</v>
      </c>
      <c r="B211" s="75" t="s">
        <v>214</v>
      </c>
      <c r="C211" s="84">
        <v>6.72</v>
      </c>
      <c r="D211" s="76" t="s">
        <v>10</v>
      </c>
      <c r="E211" s="75" t="s">
        <v>13</v>
      </c>
      <c r="F211" s="182" t="s">
        <v>21</v>
      </c>
      <c r="G211" s="78"/>
      <c r="H211" s="220">
        <v>0</v>
      </c>
      <c r="I211" s="81">
        <v>21</v>
      </c>
      <c r="J211" s="128">
        <f t="shared" si="4"/>
        <v>141.12</v>
      </c>
    </row>
    <row r="212" spans="1:10" s="126" customFormat="1" x14ac:dyDescent="0.25">
      <c r="A212" s="140" t="s">
        <v>642</v>
      </c>
      <c r="B212" s="75" t="s">
        <v>625</v>
      </c>
      <c r="C212" s="84">
        <v>1.67</v>
      </c>
      <c r="D212" s="76" t="s">
        <v>10</v>
      </c>
      <c r="E212" s="75" t="s">
        <v>13</v>
      </c>
      <c r="F212" s="76" t="s">
        <v>21</v>
      </c>
      <c r="G212" s="78"/>
      <c r="H212" s="220">
        <v>0</v>
      </c>
      <c r="I212" s="81">
        <v>21</v>
      </c>
      <c r="J212" s="128">
        <f t="shared" si="4"/>
        <v>35.07</v>
      </c>
    </row>
    <row r="213" spans="1:10" s="183" customFormat="1" x14ac:dyDescent="0.25">
      <c r="A213" s="140" t="s">
        <v>452</v>
      </c>
      <c r="B213" s="75" t="s">
        <v>214</v>
      </c>
      <c r="C213" s="84">
        <v>9</v>
      </c>
      <c r="D213" s="76" t="s">
        <v>10</v>
      </c>
      <c r="E213" s="75" t="s">
        <v>13</v>
      </c>
      <c r="F213" s="182" t="s">
        <v>21</v>
      </c>
      <c r="G213" s="78"/>
      <c r="H213" s="220">
        <v>0</v>
      </c>
      <c r="I213" s="81">
        <v>21</v>
      </c>
      <c r="J213" s="128">
        <f t="shared" si="4"/>
        <v>189</v>
      </c>
    </row>
    <row r="214" spans="1:10" s="183" customFormat="1" x14ac:dyDescent="0.25">
      <c r="A214" s="140" t="s">
        <v>453</v>
      </c>
      <c r="B214" s="75" t="s">
        <v>8</v>
      </c>
      <c r="C214" s="84">
        <v>157.05000000000001</v>
      </c>
      <c r="D214" s="76" t="s">
        <v>382</v>
      </c>
      <c r="E214" s="75" t="s">
        <v>212</v>
      </c>
      <c r="F214" s="182" t="s">
        <v>21</v>
      </c>
      <c r="G214" s="78"/>
      <c r="H214" s="220">
        <v>0</v>
      </c>
      <c r="I214" s="81">
        <v>21</v>
      </c>
      <c r="J214" s="128">
        <f t="shared" si="4"/>
        <v>3298.05</v>
      </c>
    </row>
    <row r="215" spans="1:10" s="126" customFormat="1" x14ac:dyDescent="0.25">
      <c r="A215" s="140" t="s">
        <v>643</v>
      </c>
      <c r="B215" s="75" t="s">
        <v>625</v>
      </c>
      <c r="C215" s="84">
        <v>3.7</v>
      </c>
      <c r="D215" s="76" t="s">
        <v>10</v>
      </c>
      <c r="E215" s="75" t="s">
        <v>13</v>
      </c>
      <c r="F215" s="76" t="s">
        <v>21</v>
      </c>
      <c r="G215" s="78"/>
      <c r="H215" s="220">
        <v>0</v>
      </c>
      <c r="I215" s="81">
        <v>21</v>
      </c>
      <c r="J215" s="128">
        <f t="shared" si="4"/>
        <v>77.7</v>
      </c>
    </row>
    <row r="216" spans="1:10" s="126" customFormat="1" x14ac:dyDescent="0.25">
      <c r="A216" s="140" t="s">
        <v>644</v>
      </c>
      <c r="B216" s="75" t="s">
        <v>625</v>
      </c>
      <c r="C216" s="84">
        <v>2.63</v>
      </c>
      <c r="D216" s="76" t="s">
        <v>10</v>
      </c>
      <c r="E216" s="75" t="s">
        <v>13</v>
      </c>
      <c r="F216" s="76" t="s">
        <v>21</v>
      </c>
      <c r="G216" s="78"/>
      <c r="H216" s="220">
        <v>0</v>
      </c>
      <c r="I216" s="81">
        <v>21</v>
      </c>
      <c r="J216" s="128">
        <f t="shared" si="4"/>
        <v>55.23</v>
      </c>
    </row>
    <row r="217" spans="1:10" s="126" customFormat="1" x14ac:dyDescent="0.25">
      <c r="A217" s="140" t="s">
        <v>34</v>
      </c>
      <c r="B217" s="75" t="s">
        <v>16</v>
      </c>
      <c r="C217" s="84">
        <v>20.63</v>
      </c>
      <c r="D217" s="76" t="s">
        <v>17</v>
      </c>
      <c r="E217" s="75" t="s">
        <v>11</v>
      </c>
      <c r="F217" s="182" t="s">
        <v>19</v>
      </c>
      <c r="G217" s="78"/>
      <c r="H217" s="220">
        <v>0</v>
      </c>
      <c r="I217" s="81">
        <v>8</v>
      </c>
      <c r="J217" s="128">
        <f t="shared" si="3"/>
        <v>165.04</v>
      </c>
    </row>
    <row r="218" spans="1:10" s="126" customFormat="1" x14ac:dyDescent="0.25">
      <c r="A218" s="140" t="s">
        <v>35</v>
      </c>
      <c r="B218" s="75" t="s">
        <v>16</v>
      </c>
      <c r="C218" s="84">
        <v>17.55</v>
      </c>
      <c r="D218" s="76" t="s">
        <v>17</v>
      </c>
      <c r="E218" s="75" t="s">
        <v>11</v>
      </c>
      <c r="F218" s="182" t="s">
        <v>19</v>
      </c>
      <c r="G218" s="78"/>
      <c r="H218" s="220">
        <v>0</v>
      </c>
      <c r="I218" s="81">
        <v>8</v>
      </c>
      <c r="J218" s="128">
        <f t="shared" si="3"/>
        <v>140.4</v>
      </c>
    </row>
    <row r="219" spans="1:10" s="126" customFormat="1" x14ac:dyDescent="0.25">
      <c r="A219" s="140" t="s">
        <v>135</v>
      </c>
      <c r="B219" s="75" t="s">
        <v>16</v>
      </c>
      <c r="C219" s="84">
        <v>17.170000000000002</v>
      </c>
      <c r="D219" s="76" t="s">
        <v>17</v>
      </c>
      <c r="E219" s="75" t="s">
        <v>11</v>
      </c>
      <c r="F219" s="182" t="s">
        <v>19</v>
      </c>
      <c r="G219" s="78"/>
      <c r="H219" s="220">
        <v>0</v>
      </c>
      <c r="I219" s="81">
        <v>8</v>
      </c>
      <c r="J219" s="128">
        <f t="shared" si="3"/>
        <v>137.36000000000001</v>
      </c>
    </row>
    <row r="220" spans="1:10" s="126" customFormat="1" x14ac:dyDescent="0.25">
      <c r="A220" s="140" t="s">
        <v>25</v>
      </c>
      <c r="B220" s="75" t="s">
        <v>16</v>
      </c>
      <c r="C220" s="84">
        <v>16.57</v>
      </c>
      <c r="D220" s="76" t="s">
        <v>17</v>
      </c>
      <c r="E220" s="75" t="s">
        <v>11</v>
      </c>
      <c r="F220" s="182" t="s">
        <v>19</v>
      </c>
      <c r="G220" s="78"/>
      <c r="H220" s="220">
        <v>0</v>
      </c>
      <c r="I220" s="81">
        <v>8</v>
      </c>
      <c r="J220" s="128">
        <f t="shared" si="3"/>
        <v>132.56</v>
      </c>
    </row>
    <row r="221" spans="1:10" s="126" customFormat="1" x14ac:dyDescent="0.25">
      <c r="A221" s="140" t="s">
        <v>416</v>
      </c>
      <c r="B221" s="75" t="s">
        <v>20</v>
      </c>
      <c r="C221" s="84">
        <v>30.64</v>
      </c>
      <c r="D221" s="76" t="s">
        <v>17</v>
      </c>
      <c r="E221" s="75" t="s">
        <v>11</v>
      </c>
      <c r="F221" s="182" t="s">
        <v>19</v>
      </c>
      <c r="G221" s="78"/>
      <c r="H221" s="220">
        <v>0</v>
      </c>
      <c r="I221" s="81">
        <v>8</v>
      </c>
      <c r="J221" s="128">
        <f t="shared" si="3"/>
        <v>245.12</v>
      </c>
    </row>
    <row r="222" spans="1:10" s="126" customFormat="1" x14ac:dyDescent="0.25">
      <c r="A222" s="140" t="s">
        <v>24</v>
      </c>
      <c r="B222" s="75" t="s">
        <v>641</v>
      </c>
      <c r="C222" s="84">
        <v>15.73</v>
      </c>
      <c r="D222" s="76" t="s">
        <v>17</v>
      </c>
      <c r="E222" s="75" t="s">
        <v>11</v>
      </c>
      <c r="F222" s="182" t="s">
        <v>19</v>
      </c>
      <c r="G222" s="78"/>
      <c r="H222" s="220">
        <v>0</v>
      </c>
      <c r="I222" s="81">
        <v>8</v>
      </c>
      <c r="J222" s="128">
        <f t="shared" si="3"/>
        <v>125.84</v>
      </c>
    </row>
    <row r="223" spans="1:10" s="126" customFormat="1" x14ac:dyDescent="0.25">
      <c r="A223" s="140" t="s">
        <v>136</v>
      </c>
      <c r="B223" s="75" t="s">
        <v>16</v>
      </c>
      <c r="C223" s="84">
        <v>15.9</v>
      </c>
      <c r="D223" s="76" t="s">
        <v>17</v>
      </c>
      <c r="E223" s="75" t="s">
        <v>11</v>
      </c>
      <c r="F223" s="182" t="s">
        <v>19</v>
      </c>
      <c r="G223" s="78"/>
      <c r="H223" s="220">
        <v>0</v>
      </c>
      <c r="I223" s="81">
        <v>8</v>
      </c>
      <c r="J223" s="128">
        <f t="shared" si="3"/>
        <v>127.2</v>
      </c>
    </row>
    <row r="224" spans="1:10" s="126" customFormat="1" x14ac:dyDescent="0.25">
      <c r="A224" s="140" t="s">
        <v>137</v>
      </c>
      <c r="B224" s="75" t="s">
        <v>16</v>
      </c>
      <c r="C224" s="84">
        <v>15.35</v>
      </c>
      <c r="D224" s="76" t="s">
        <v>17</v>
      </c>
      <c r="E224" s="75" t="s">
        <v>11</v>
      </c>
      <c r="F224" s="182" t="s">
        <v>19</v>
      </c>
      <c r="G224" s="78"/>
      <c r="H224" s="220">
        <v>0</v>
      </c>
      <c r="I224" s="81">
        <v>8</v>
      </c>
      <c r="J224" s="128">
        <f t="shared" si="3"/>
        <v>122.8</v>
      </c>
    </row>
    <row r="225" spans="1:10" s="126" customFormat="1" x14ac:dyDescent="0.25">
      <c r="A225" s="140" t="s">
        <v>138</v>
      </c>
      <c r="B225" s="75" t="s">
        <v>16</v>
      </c>
      <c r="C225" s="84">
        <v>15.51</v>
      </c>
      <c r="D225" s="76" t="s">
        <v>17</v>
      </c>
      <c r="E225" s="75" t="s">
        <v>11</v>
      </c>
      <c r="F225" s="182" t="s">
        <v>19</v>
      </c>
      <c r="G225" s="78"/>
      <c r="H225" s="220">
        <v>0</v>
      </c>
      <c r="I225" s="81">
        <v>8</v>
      </c>
      <c r="J225" s="128">
        <f t="shared" si="3"/>
        <v>124.08</v>
      </c>
    </row>
    <row r="226" spans="1:10" s="126" customFormat="1" x14ac:dyDescent="0.25">
      <c r="A226" s="140" t="s">
        <v>417</v>
      </c>
      <c r="B226" s="75" t="s">
        <v>16</v>
      </c>
      <c r="C226" s="84">
        <v>16.670000000000002</v>
      </c>
      <c r="D226" s="76" t="s">
        <v>17</v>
      </c>
      <c r="E226" s="75" t="s">
        <v>11</v>
      </c>
      <c r="F226" s="182" t="s">
        <v>19</v>
      </c>
      <c r="G226" s="78"/>
      <c r="H226" s="220">
        <v>0</v>
      </c>
      <c r="I226" s="81">
        <v>8</v>
      </c>
      <c r="J226" s="128">
        <f t="shared" si="3"/>
        <v>133.36000000000001</v>
      </c>
    </row>
    <row r="227" spans="1:10" s="126" customFormat="1" x14ac:dyDescent="0.25">
      <c r="A227" s="140" t="s">
        <v>139</v>
      </c>
      <c r="B227" s="75" t="s">
        <v>16</v>
      </c>
      <c r="C227" s="84">
        <v>34.24</v>
      </c>
      <c r="D227" s="76" t="s">
        <v>17</v>
      </c>
      <c r="E227" s="75" t="s">
        <v>11</v>
      </c>
      <c r="F227" s="182" t="s">
        <v>19</v>
      </c>
      <c r="G227" s="78"/>
      <c r="H227" s="220">
        <v>0</v>
      </c>
      <c r="I227" s="81">
        <v>8</v>
      </c>
      <c r="J227" s="128">
        <f t="shared" si="3"/>
        <v>273.92</v>
      </c>
    </row>
    <row r="228" spans="1:10" s="126" customFormat="1" x14ac:dyDescent="0.25">
      <c r="A228" s="140" t="s">
        <v>140</v>
      </c>
      <c r="B228" s="75" t="s">
        <v>16</v>
      </c>
      <c r="C228" s="84">
        <v>16.37</v>
      </c>
      <c r="D228" s="76" t="s">
        <v>17</v>
      </c>
      <c r="E228" s="75" t="s">
        <v>11</v>
      </c>
      <c r="F228" s="182" t="s">
        <v>19</v>
      </c>
      <c r="G228" s="78"/>
      <c r="H228" s="220">
        <v>0</v>
      </c>
      <c r="I228" s="81">
        <v>8</v>
      </c>
      <c r="J228" s="128">
        <f t="shared" si="3"/>
        <v>130.96</v>
      </c>
    </row>
    <row r="229" spans="1:10" s="126" customFormat="1" x14ac:dyDescent="0.25">
      <c r="A229" s="140" t="s">
        <v>141</v>
      </c>
      <c r="B229" s="75" t="s">
        <v>16</v>
      </c>
      <c r="C229" s="84">
        <v>17.149999999999999</v>
      </c>
      <c r="D229" s="76" t="s">
        <v>17</v>
      </c>
      <c r="E229" s="75" t="s">
        <v>11</v>
      </c>
      <c r="F229" s="182" t="s">
        <v>19</v>
      </c>
      <c r="G229" s="78"/>
      <c r="H229" s="220">
        <v>0</v>
      </c>
      <c r="I229" s="81">
        <v>8</v>
      </c>
      <c r="J229" s="128">
        <f t="shared" si="3"/>
        <v>137.19999999999999</v>
      </c>
    </row>
    <row r="230" spans="1:10" s="126" customFormat="1" x14ac:dyDescent="0.25">
      <c r="A230" s="140" t="s">
        <v>142</v>
      </c>
      <c r="B230" s="75" t="s">
        <v>16</v>
      </c>
      <c r="C230" s="84">
        <v>15.15</v>
      </c>
      <c r="D230" s="76" t="s">
        <v>12</v>
      </c>
      <c r="E230" s="75" t="s">
        <v>11</v>
      </c>
      <c r="F230" s="182" t="s">
        <v>19</v>
      </c>
      <c r="G230" s="78"/>
      <c r="H230" s="220">
        <v>0</v>
      </c>
      <c r="I230" s="81">
        <v>8</v>
      </c>
      <c r="J230" s="128">
        <f t="shared" si="3"/>
        <v>121.2</v>
      </c>
    </row>
    <row r="231" spans="1:10" s="126" customFormat="1" x14ac:dyDescent="0.25">
      <c r="A231" s="140" t="s">
        <v>143</v>
      </c>
      <c r="B231" s="75" t="s">
        <v>16</v>
      </c>
      <c r="C231" s="84">
        <v>32.299999999999997</v>
      </c>
      <c r="D231" s="76" t="s">
        <v>12</v>
      </c>
      <c r="E231" s="75" t="s">
        <v>11</v>
      </c>
      <c r="F231" s="182" t="s">
        <v>19</v>
      </c>
      <c r="G231" s="78"/>
      <c r="H231" s="220">
        <v>0</v>
      </c>
      <c r="I231" s="81">
        <v>8</v>
      </c>
      <c r="J231" s="128">
        <f t="shared" si="3"/>
        <v>258.39999999999998</v>
      </c>
    </row>
    <row r="232" spans="1:10" s="126" customFormat="1" x14ac:dyDescent="0.25">
      <c r="A232" s="140" t="s">
        <v>36</v>
      </c>
      <c r="B232" s="75" t="s">
        <v>16</v>
      </c>
      <c r="C232" s="84">
        <v>16.21</v>
      </c>
      <c r="D232" s="76" t="s">
        <v>17</v>
      </c>
      <c r="E232" s="75" t="s">
        <v>11</v>
      </c>
      <c r="F232" s="182" t="s">
        <v>19</v>
      </c>
      <c r="G232" s="78"/>
      <c r="H232" s="220">
        <v>0</v>
      </c>
      <c r="I232" s="81">
        <v>8</v>
      </c>
      <c r="J232" s="128">
        <f t="shared" si="3"/>
        <v>129.68</v>
      </c>
    </row>
    <row r="233" spans="1:10" s="126" customFormat="1" x14ac:dyDescent="0.25">
      <c r="A233" s="140" t="s">
        <v>37</v>
      </c>
      <c r="B233" s="75" t="s">
        <v>16</v>
      </c>
      <c r="C233" s="84">
        <v>16.32</v>
      </c>
      <c r="D233" s="76" t="s">
        <v>17</v>
      </c>
      <c r="E233" s="75" t="s">
        <v>11</v>
      </c>
      <c r="F233" s="182" t="s">
        <v>19</v>
      </c>
      <c r="G233" s="78"/>
      <c r="H233" s="220">
        <v>0</v>
      </c>
      <c r="I233" s="81">
        <v>8</v>
      </c>
      <c r="J233" s="128">
        <f t="shared" si="3"/>
        <v>130.56</v>
      </c>
    </row>
    <row r="234" spans="1:10" s="126" customFormat="1" x14ac:dyDescent="0.25">
      <c r="A234" s="140" t="s">
        <v>418</v>
      </c>
      <c r="B234" s="75" t="s">
        <v>16</v>
      </c>
      <c r="C234" s="84">
        <v>32.19</v>
      </c>
      <c r="D234" s="76" t="s">
        <v>12</v>
      </c>
      <c r="E234" s="75" t="s">
        <v>11</v>
      </c>
      <c r="F234" s="182" t="s">
        <v>19</v>
      </c>
      <c r="G234" s="78"/>
      <c r="H234" s="220">
        <v>0</v>
      </c>
      <c r="I234" s="81">
        <v>8</v>
      </c>
      <c r="J234" s="128">
        <f t="shared" si="3"/>
        <v>257.52</v>
      </c>
    </row>
    <row r="235" spans="1:10" s="126" customFormat="1" x14ac:dyDescent="0.25">
      <c r="A235" s="140" t="s">
        <v>419</v>
      </c>
      <c r="B235" s="75" t="s">
        <v>16</v>
      </c>
      <c r="C235" s="84">
        <v>16.43</v>
      </c>
      <c r="D235" s="76" t="s">
        <v>17</v>
      </c>
      <c r="E235" s="75" t="s">
        <v>11</v>
      </c>
      <c r="F235" s="182" t="s">
        <v>19</v>
      </c>
      <c r="G235" s="78"/>
      <c r="H235" s="220">
        <v>0</v>
      </c>
      <c r="I235" s="81">
        <v>8</v>
      </c>
      <c r="J235" s="128">
        <f t="shared" si="3"/>
        <v>131.44</v>
      </c>
    </row>
    <row r="236" spans="1:10" s="126" customFormat="1" x14ac:dyDescent="0.25">
      <c r="A236" s="140" t="s">
        <v>144</v>
      </c>
      <c r="B236" s="75" t="s">
        <v>16</v>
      </c>
      <c r="C236" s="84">
        <v>32.130000000000003</v>
      </c>
      <c r="D236" s="76" t="s">
        <v>17</v>
      </c>
      <c r="E236" s="75" t="s">
        <v>11</v>
      </c>
      <c r="F236" s="182" t="s">
        <v>19</v>
      </c>
      <c r="G236" s="78"/>
      <c r="H236" s="220">
        <v>0</v>
      </c>
      <c r="I236" s="81">
        <v>8</v>
      </c>
      <c r="J236" s="128">
        <f t="shared" si="3"/>
        <v>257.04000000000002</v>
      </c>
    </row>
    <row r="237" spans="1:10" s="126" customFormat="1" x14ac:dyDescent="0.25">
      <c r="A237" s="140" t="s">
        <v>145</v>
      </c>
      <c r="B237" s="75" t="s">
        <v>16</v>
      </c>
      <c r="C237" s="84">
        <v>33.020000000000003</v>
      </c>
      <c r="D237" s="76" t="s">
        <v>12</v>
      </c>
      <c r="E237" s="75" t="s">
        <v>11</v>
      </c>
      <c r="F237" s="182" t="s">
        <v>19</v>
      </c>
      <c r="G237" s="78"/>
      <c r="H237" s="220">
        <v>0</v>
      </c>
      <c r="I237" s="81">
        <v>8</v>
      </c>
      <c r="J237" s="128">
        <f t="shared" si="3"/>
        <v>264.16000000000003</v>
      </c>
    </row>
    <row r="238" spans="1:10" s="126" customFormat="1" x14ac:dyDescent="0.25">
      <c r="A238" s="140" t="s">
        <v>146</v>
      </c>
      <c r="B238" s="75" t="s">
        <v>16</v>
      </c>
      <c r="C238" s="84">
        <v>18.649999999999999</v>
      </c>
      <c r="D238" s="76" t="s">
        <v>12</v>
      </c>
      <c r="E238" s="75" t="s">
        <v>11</v>
      </c>
      <c r="F238" s="182" t="s">
        <v>19</v>
      </c>
      <c r="G238" s="78"/>
      <c r="H238" s="220">
        <v>0</v>
      </c>
      <c r="I238" s="81">
        <v>8</v>
      </c>
      <c r="J238" s="128">
        <f t="shared" si="3"/>
        <v>149.19999999999999</v>
      </c>
    </row>
    <row r="239" spans="1:10" s="126" customFormat="1" x14ac:dyDescent="0.25">
      <c r="A239" s="140" t="s">
        <v>147</v>
      </c>
      <c r="B239" s="75" t="s">
        <v>16</v>
      </c>
      <c r="C239" s="84">
        <v>17.760000000000002</v>
      </c>
      <c r="D239" s="76" t="s">
        <v>12</v>
      </c>
      <c r="E239" s="75" t="s">
        <v>11</v>
      </c>
      <c r="F239" s="182" t="s">
        <v>19</v>
      </c>
      <c r="G239" s="78"/>
      <c r="H239" s="220">
        <v>0</v>
      </c>
      <c r="I239" s="81">
        <v>8</v>
      </c>
      <c r="J239" s="128">
        <f t="shared" si="3"/>
        <v>142.08000000000001</v>
      </c>
    </row>
    <row r="240" spans="1:10" s="126" customFormat="1" x14ac:dyDescent="0.25">
      <c r="A240" s="140" t="s">
        <v>148</v>
      </c>
      <c r="B240" s="75" t="s">
        <v>16</v>
      </c>
      <c r="C240" s="84">
        <v>12.97</v>
      </c>
      <c r="D240" s="76" t="s">
        <v>17</v>
      </c>
      <c r="E240" s="75" t="s">
        <v>11</v>
      </c>
      <c r="F240" s="182" t="s">
        <v>19</v>
      </c>
      <c r="G240" s="78"/>
      <c r="H240" s="220">
        <v>0</v>
      </c>
      <c r="I240" s="81">
        <v>8</v>
      </c>
      <c r="J240" s="128">
        <f t="shared" si="3"/>
        <v>103.76</v>
      </c>
    </row>
    <row r="241" spans="1:10" s="126" customFormat="1" x14ac:dyDescent="0.25">
      <c r="A241" s="140" t="s">
        <v>149</v>
      </c>
      <c r="B241" s="75" t="s">
        <v>279</v>
      </c>
      <c r="C241" s="84">
        <v>16.350000000000001</v>
      </c>
      <c r="D241" s="76" t="s">
        <v>12</v>
      </c>
      <c r="E241" s="75" t="s">
        <v>11</v>
      </c>
      <c r="F241" s="182" t="s">
        <v>255</v>
      </c>
      <c r="G241" s="78"/>
      <c r="H241" s="220">
        <v>0</v>
      </c>
      <c r="I241" s="81">
        <v>0.16667000000000001</v>
      </c>
      <c r="J241" s="128">
        <f t="shared" si="3"/>
        <v>2.7250545000000006</v>
      </c>
    </row>
    <row r="242" spans="1:10" s="126" customFormat="1" x14ac:dyDescent="0.25">
      <c r="A242" s="140" t="s">
        <v>150</v>
      </c>
      <c r="B242" s="75" t="s">
        <v>16</v>
      </c>
      <c r="C242" s="84">
        <v>17.5</v>
      </c>
      <c r="D242" s="76" t="s">
        <v>17</v>
      </c>
      <c r="E242" s="75" t="s">
        <v>11</v>
      </c>
      <c r="F242" s="182" t="s">
        <v>19</v>
      </c>
      <c r="G242" s="78"/>
      <c r="H242" s="220">
        <v>0</v>
      </c>
      <c r="I242" s="81">
        <v>8</v>
      </c>
      <c r="J242" s="128">
        <f t="shared" si="3"/>
        <v>140</v>
      </c>
    </row>
    <row r="243" spans="1:10" s="126" customFormat="1" x14ac:dyDescent="0.25">
      <c r="A243" s="140" t="s">
        <v>184</v>
      </c>
      <c r="B243" s="75" t="s">
        <v>16</v>
      </c>
      <c r="C243" s="84">
        <v>19.149999999999999</v>
      </c>
      <c r="D243" s="76" t="s">
        <v>17</v>
      </c>
      <c r="E243" s="75" t="s">
        <v>11</v>
      </c>
      <c r="F243" s="182" t="s">
        <v>19</v>
      </c>
      <c r="G243" s="78"/>
      <c r="H243" s="220">
        <v>0</v>
      </c>
      <c r="I243" s="81">
        <v>8</v>
      </c>
      <c r="J243" s="128">
        <f t="shared" si="3"/>
        <v>153.19999999999999</v>
      </c>
    </row>
    <row r="244" spans="1:10" s="126" customFormat="1" x14ac:dyDescent="0.25">
      <c r="A244" s="140" t="s">
        <v>185</v>
      </c>
      <c r="B244" s="75" t="s">
        <v>16</v>
      </c>
      <c r="C244" s="84">
        <v>15.79</v>
      </c>
      <c r="D244" s="76" t="s">
        <v>17</v>
      </c>
      <c r="E244" s="75" t="s">
        <v>11</v>
      </c>
      <c r="F244" s="182" t="s">
        <v>19</v>
      </c>
      <c r="G244" s="78"/>
      <c r="H244" s="220">
        <v>0</v>
      </c>
      <c r="I244" s="81">
        <v>8</v>
      </c>
      <c r="J244" s="128">
        <f t="shared" si="3"/>
        <v>126.32</v>
      </c>
    </row>
    <row r="245" spans="1:10" s="126" customFormat="1" x14ac:dyDescent="0.25">
      <c r="A245" s="140" t="s">
        <v>186</v>
      </c>
      <c r="B245" s="75" t="s">
        <v>16</v>
      </c>
      <c r="C245" s="84">
        <v>15.48</v>
      </c>
      <c r="D245" s="76" t="s">
        <v>12</v>
      </c>
      <c r="E245" s="75" t="s">
        <v>11</v>
      </c>
      <c r="F245" s="182" t="s">
        <v>19</v>
      </c>
      <c r="G245" s="78"/>
      <c r="H245" s="220">
        <v>0</v>
      </c>
      <c r="I245" s="81">
        <v>8</v>
      </c>
      <c r="J245" s="128">
        <f t="shared" si="3"/>
        <v>123.84</v>
      </c>
    </row>
    <row r="246" spans="1:10" s="126" customFormat="1" x14ac:dyDescent="0.25">
      <c r="A246" s="140" t="s">
        <v>420</v>
      </c>
      <c r="B246" s="75" t="s">
        <v>16</v>
      </c>
      <c r="C246" s="84">
        <v>15.7</v>
      </c>
      <c r="D246" s="76" t="s">
        <v>12</v>
      </c>
      <c r="E246" s="75" t="s">
        <v>11</v>
      </c>
      <c r="F246" s="182" t="s">
        <v>19</v>
      </c>
      <c r="G246" s="78"/>
      <c r="H246" s="220">
        <v>0</v>
      </c>
      <c r="I246" s="81">
        <v>8</v>
      </c>
      <c r="J246" s="128">
        <f t="shared" si="3"/>
        <v>125.6</v>
      </c>
    </row>
    <row r="247" spans="1:10" s="126" customFormat="1" x14ac:dyDescent="0.25">
      <c r="A247" s="140" t="s">
        <v>421</v>
      </c>
      <c r="B247" s="75" t="s">
        <v>16</v>
      </c>
      <c r="C247" s="84">
        <v>15.53</v>
      </c>
      <c r="D247" s="76" t="s">
        <v>12</v>
      </c>
      <c r="E247" s="75" t="s">
        <v>11</v>
      </c>
      <c r="F247" s="182" t="s">
        <v>19</v>
      </c>
      <c r="G247" s="78"/>
      <c r="H247" s="220">
        <v>0</v>
      </c>
      <c r="I247" s="81">
        <v>8</v>
      </c>
      <c r="J247" s="128">
        <f t="shared" si="3"/>
        <v>124.24</v>
      </c>
    </row>
    <row r="248" spans="1:10" s="126" customFormat="1" x14ac:dyDescent="0.25">
      <c r="A248" s="140" t="s">
        <v>187</v>
      </c>
      <c r="B248" s="75" t="s">
        <v>16</v>
      </c>
      <c r="C248" s="84">
        <v>15.43</v>
      </c>
      <c r="D248" s="76" t="s">
        <v>12</v>
      </c>
      <c r="E248" s="75" t="s">
        <v>11</v>
      </c>
      <c r="F248" s="182" t="s">
        <v>19</v>
      </c>
      <c r="G248" s="78"/>
      <c r="H248" s="220">
        <v>0</v>
      </c>
      <c r="I248" s="81">
        <v>8</v>
      </c>
      <c r="J248" s="128">
        <f t="shared" si="3"/>
        <v>123.44</v>
      </c>
    </row>
    <row r="249" spans="1:10" s="126" customFormat="1" x14ac:dyDescent="0.25">
      <c r="A249" s="140" t="s">
        <v>213</v>
      </c>
      <c r="B249" s="75" t="s">
        <v>16</v>
      </c>
      <c r="C249" s="84">
        <v>15.53</v>
      </c>
      <c r="D249" s="76" t="s">
        <v>12</v>
      </c>
      <c r="E249" s="75" t="s">
        <v>11</v>
      </c>
      <c r="F249" s="182" t="s">
        <v>19</v>
      </c>
      <c r="G249" s="78"/>
      <c r="H249" s="220">
        <v>0</v>
      </c>
      <c r="I249" s="81">
        <v>8</v>
      </c>
      <c r="J249" s="128">
        <f t="shared" si="3"/>
        <v>124.24</v>
      </c>
    </row>
    <row r="250" spans="1:10" s="126" customFormat="1" x14ac:dyDescent="0.25">
      <c r="A250" s="140" t="s">
        <v>215</v>
      </c>
      <c r="B250" s="75" t="s">
        <v>16</v>
      </c>
      <c r="C250" s="84">
        <v>13.84</v>
      </c>
      <c r="D250" s="76" t="s">
        <v>12</v>
      </c>
      <c r="E250" s="75" t="s">
        <v>11</v>
      </c>
      <c r="F250" s="182" t="s">
        <v>19</v>
      </c>
      <c r="G250" s="78"/>
      <c r="H250" s="220">
        <v>0</v>
      </c>
      <c r="I250" s="81">
        <v>8</v>
      </c>
      <c r="J250" s="128">
        <f t="shared" si="3"/>
        <v>110.72</v>
      </c>
    </row>
    <row r="251" spans="1:10" s="126" customFormat="1" x14ac:dyDescent="0.25">
      <c r="A251" s="140" t="s">
        <v>216</v>
      </c>
      <c r="B251" s="75" t="s">
        <v>16</v>
      </c>
      <c r="C251" s="84">
        <v>16.68</v>
      </c>
      <c r="D251" s="76" t="s">
        <v>12</v>
      </c>
      <c r="E251" s="75" t="s">
        <v>11</v>
      </c>
      <c r="F251" s="182" t="s">
        <v>19</v>
      </c>
      <c r="G251" s="78"/>
      <c r="H251" s="220">
        <v>0</v>
      </c>
      <c r="I251" s="81">
        <v>8</v>
      </c>
      <c r="J251" s="128">
        <f t="shared" si="3"/>
        <v>133.44</v>
      </c>
    </row>
    <row r="252" spans="1:10" s="126" customFormat="1" x14ac:dyDescent="0.25">
      <c r="A252" s="140" t="s">
        <v>217</v>
      </c>
      <c r="B252" s="75" t="s">
        <v>16</v>
      </c>
      <c r="C252" s="84">
        <v>15.53</v>
      </c>
      <c r="D252" s="76" t="s">
        <v>12</v>
      </c>
      <c r="E252" s="75" t="s">
        <v>11</v>
      </c>
      <c r="F252" s="182" t="s">
        <v>19</v>
      </c>
      <c r="G252" s="78"/>
      <c r="H252" s="220">
        <v>0</v>
      </c>
      <c r="I252" s="81">
        <v>8</v>
      </c>
      <c r="J252" s="128">
        <f t="shared" si="3"/>
        <v>124.24</v>
      </c>
    </row>
    <row r="253" spans="1:10" s="126" customFormat="1" x14ac:dyDescent="0.25">
      <c r="A253" s="140" t="s">
        <v>218</v>
      </c>
      <c r="B253" s="75" t="s">
        <v>16</v>
      </c>
      <c r="C253" s="84">
        <v>15.86</v>
      </c>
      <c r="D253" s="76" t="s">
        <v>12</v>
      </c>
      <c r="E253" s="75" t="s">
        <v>11</v>
      </c>
      <c r="F253" s="182" t="s">
        <v>19</v>
      </c>
      <c r="G253" s="78"/>
      <c r="H253" s="220">
        <v>0</v>
      </c>
      <c r="I253" s="81">
        <v>8</v>
      </c>
      <c r="J253" s="128">
        <f t="shared" si="3"/>
        <v>126.88</v>
      </c>
    </row>
    <row r="254" spans="1:10" s="126" customFormat="1" x14ac:dyDescent="0.25">
      <c r="A254" s="140" t="s">
        <v>188</v>
      </c>
      <c r="B254" s="75" t="s">
        <v>16</v>
      </c>
      <c r="C254" s="84">
        <v>13.89</v>
      </c>
      <c r="D254" s="76" t="s">
        <v>12</v>
      </c>
      <c r="E254" s="75" t="s">
        <v>11</v>
      </c>
      <c r="F254" s="182" t="s">
        <v>19</v>
      </c>
      <c r="G254" s="78"/>
      <c r="H254" s="220">
        <v>0</v>
      </c>
      <c r="I254" s="81">
        <v>8</v>
      </c>
      <c r="J254" s="128">
        <f t="shared" si="3"/>
        <v>111.12</v>
      </c>
    </row>
    <row r="255" spans="1:10" s="126" customFormat="1" x14ac:dyDescent="0.25">
      <c r="A255" s="140" t="s">
        <v>219</v>
      </c>
      <c r="B255" s="75" t="s">
        <v>16</v>
      </c>
      <c r="C255" s="84">
        <v>16.3</v>
      </c>
      <c r="D255" s="76" t="s">
        <v>17</v>
      </c>
      <c r="E255" s="75" t="s">
        <v>11</v>
      </c>
      <c r="F255" s="182" t="s">
        <v>19</v>
      </c>
      <c r="G255" s="78"/>
      <c r="H255" s="220">
        <v>0</v>
      </c>
      <c r="I255" s="81">
        <v>8</v>
      </c>
      <c r="J255" s="128">
        <f t="shared" si="3"/>
        <v>130.4</v>
      </c>
    </row>
    <row r="256" spans="1:10" s="126" customFormat="1" x14ac:dyDescent="0.25">
      <c r="A256" s="140" t="s">
        <v>422</v>
      </c>
      <c r="B256" s="75" t="s">
        <v>16</v>
      </c>
      <c r="C256" s="84">
        <v>16.57</v>
      </c>
      <c r="D256" s="76" t="s">
        <v>17</v>
      </c>
      <c r="E256" s="75" t="s">
        <v>11</v>
      </c>
      <c r="F256" s="182" t="s">
        <v>19</v>
      </c>
      <c r="G256" s="78"/>
      <c r="H256" s="220">
        <v>0</v>
      </c>
      <c r="I256" s="81">
        <v>8</v>
      </c>
      <c r="J256" s="128">
        <f t="shared" si="3"/>
        <v>132.56</v>
      </c>
    </row>
    <row r="257" spans="1:10" s="126" customFormat="1" x14ac:dyDescent="0.25">
      <c r="A257" s="140" t="s">
        <v>189</v>
      </c>
      <c r="B257" s="75" t="s">
        <v>16</v>
      </c>
      <c r="C257" s="84">
        <v>30.09</v>
      </c>
      <c r="D257" s="76" t="s">
        <v>17</v>
      </c>
      <c r="E257" s="75" t="s">
        <v>11</v>
      </c>
      <c r="F257" s="182" t="s">
        <v>19</v>
      </c>
      <c r="G257" s="78"/>
      <c r="H257" s="220">
        <v>0</v>
      </c>
      <c r="I257" s="81">
        <v>8</v>
      </c>
      <c r="J257" s="128">
        <f t="shared" si="3"/>
        <v>240.72</v>
      </c>
    </row>
    <row r="258" spans="1:10" s="126" customFormat="1" x14ac:dyDescent="0.25">
      <c r="A258" s="140" t="s">
        <v>190</v>
      </c>
      <c r="B258" s="75" t="s">
        <v>16</v>
      </c>
      <c r="C258" s="84">
        <v>15.97</v>
      </c>
      <c r="D258" s="76" t="s">
        <v>17</v>
      </c>
      <c r="E258" s="75" t="s">
        <v>11</v>
      </c>
      <c r="F258" s="182" t="s">
        <v>19</v>
      </c>
      <c r="G258" s="78"/>
      <c r="H258" s="220">
        <v>0</v>
      </c>
      <c r="I258" s="81">
        <v>8</v>
      </c>
      <c r="J258" s="128">
        <f t="shared" si="3"/>
        <v>127.76</v>
      </c>
    </row>
    <row r="259" spans="1:10" s="126" customFormat="1" x14ac:dyDescent="0.25">
      <c r="A259" s="140" t="s">
        <v>191</v>
      </c>
      <c r="B259" s="75" t="s">
        <v>16</v>
      </c>
      <c r="C259" s="84">
        <v>33.97</v>
      </c>
      <c r="D259" s="76" t="s">
        <v>17</v>
      </c>
      <c r="E259" s="75" t="s">
        <v>11</v>
      </c>
      <c r="F259" s="182" t="s">
        <v>19</v>
      </c>
      <c r="G259" s="78"/>
      <c r="H259" s="220">
        <v>0</v>
      </c>
      <c r="I259" s="81">
        <v>8</v>
      </c>
      <c r="J259" s="128">
        <f t="shared" si="3"/>
        <v>271.76</v>
      </c>
    </row>
    <row r="260" spans="1:10" s="126" customFormat="1" x14ac:dyDescent="0.25">
      <c r="A260" s="140" t="s">
        <v>192</v>
      </c>
      <c r="B260" s="75" t="s">
        <v>16</v>
      </c>
      <c r="C260" s="84">
        <v>16.77</v>
      </c>
      <c r="D260" s="76" t="s">
        <v>12</v>
      </c>
      <c r="E260" s="75" t="s">
        <v>11</v>
      </c>
      <c r="F260" s="182" t="s">
        <v>19</v>
      </c>
      <c r="G260" s="78"/>
      <c r="H260" s="220">
        <v>0</v>
      </c>
      <c r="I260" s="81">
        <v>8</v>
      </c>
      <c r="J260" s="128">
        <f t="shared" si="3"/>
        <v>134.16</v>
      </c>
    </row>
    <row r="261" spans="1:10" s="126" customFormat="1" x14ac:dyDescent="0.25">
      <c r="A261" s="140" t="s">
        <v>193</v>
      </c>
      <c r="B261" s="75" t="s">
        <v>16</v>
      </c>
      <c r="C261" s="84">
        <v>15.18</v>
      </c>
      <c r="D261" s="76" t="s">
        <v>12</v>
      </c>
      <c r="E261" s="75" t="s">
        <v>11</v>
      </c>
      <c r="F261" s="182" t="s">
        <v>19</v>
      </c>
      <c r="G261" s="78"/>
      <c r="H261" s="220">
        <v>0</v>
      </c>
      <c r="I261" s="81">
        <v>8</v>
      </c>
      <c r="J261" s="128">
        <f t="shared" si="3"/>
        <v>121.44</v>
      </c>
    </row>
    <row r="262" spans="1:10" s="126" customFormat="1" x14ac:dyDescent="0.25">
      <c r="A262" s="140" t="s">
        <v>194</v>
      </c>
      <c r="B262" s="75" t="s">
        <v>388</v>
      </c>
      <c r="C262" s="84">
        <v>15.18</v>
      </c>
      <c r="D262" s="76" t="s">
        <v>12</v>
      </c>
      <c r="E262" s="75" t="s">
        <v>11</v>
      </c>
      <c r="F262" s="182" t="s">
        <v>255</v>
      </c>
      <c r="G262" s="78"/>
      <c r="H262" s="220">
        <v>0</v>
      </c>
      <c r="I262" s="81">
        <v>0.16667000000000001</v>
      </c>
      <c r="J262" s="128">
        <f t="shared" si="3"/>
        <v>2.5300506</v>
      </c>
    </row>
    <row r="263" spans="1:10" s="126" customFormat="1" x14ac:dyDescent="0.25">
      <c r="A263" s="140" t="s">
        <v>195</v>
      </c>
      <c r="B263" s="75" t="s">
        <v>388</v>
      </c>
      <c r="C263" s="84">
        <v>11.18</v>
      </c>
      <c r="D263" s="76" t="s">
        <v>12</v>
      </c>
      <c r="E263" s="75" t="s">
        <v>11</v>
      </c>
      <c r="F263" s="182" t="s">
        <v>255</v>
      </c>
      <c r="G263" s="78"/>
      <c r="H263" s="220">
        <v>0</v>
      </c>
      <c r="I263" s="81">
        <v>0.16667000000000001</v>
      </c>
      <c r="J263" s="128">
        <f t="shared" si="3"/>
        <v>1.8633706000000001</v>
      </c>
    </row>
    <row r="264" spans="1:10" s="126" customFormat="1" x14ac:dyDescent="0.25">
      <c r="A264" s="140" t="s">
        <v>196</v>
      </c>
      <c r="B264" s="75" t="s">
        <v>423</v>
      </c>
      <c r="C264" s="84">
        <v>20.440000000000001</v>
      </c>
      <c r="D264" s="76" t="s">
        <v>12</v>
      </c>
      <c r="E264" s="75" t="s">
        <v>11</v>
      </c>
      <c r="F264" s="182" t="s">
        <v>255</v>
      </c>
      <c r="G264" s="78"/>
      <c r="H264" s="220">
        <v>0</v>
      </c>
      <c r="I264" s="81">
        <v>0.16667000000000001</v>
      </c>
      <c r="J264" s="128">
        <f t="shared" si="3"/>
        <v>3.4067348000000006</v>
      </c>
    </row>
    <row r="265" spans="1:10" s="126" customFormat="1" x14ac:dyDescent="0.25">
      <c r="A265" s="140" t="s">
        <v>197</v>
      </c>
      <c r="B265" s="75" t="s">
        <v>16</v>
      </c>
      <c r="C265" s="84">
        <v>10.76</v>
      </c>
      <c r="D265" s="76" t="s">
        <v>12</v>
      </c>
      <c r="E265" s="75" t="s">
        <v>11</v>
      </c>
      <c r="F265" s="182" t="s">
        <v>19</v>
      </c>
      <c r="G265" s="78"/>
      <c r="H265" s="220">
        <v>0</v>
      </c>
      <c r="I265" s="81">
        <v>8</v>
      </c>
      <c r="J265" s="128">
        <f t="shared" si="3"/>
        <v>86.08</v>
      </c>
    </row>
    <row r="266" spans="1:10" s="126" customFormat="1" x14ac:dyDescent="0.25">
      <c r="A266" s="140" t="s">
        <v>424</v>
      </c>
      <c r="B266" s="75" t="s">
        <v>16</v>
      </c>
      <c r="C266" s="84">
        <v>15.95</v>
      </c>
      <c r="D266" s="76" t="s">
        <v>12</v>
      </c>
      <c r="E266" s="75" t="s">
        <v>11</v>
      </c>
      <c r="F266" s="182" t="s">
        <v>19</v>
      </c>
      <c r="G266" s="78"/>
      <c r="H266" s="220">
        <v>0</v>
      </c>
      <c r="I266" s="81">
        <v>8</v>
      </c>
      <c r="J266" s="128">
        <f t="shared" si="3"/>
        <v>127.6</v>
      </c>
    </row>
    <row r="267" spans="1:10" s="126" customFormat="1" x14ac:dyDescent="0.25">
      <c r="A267" s="140" t="s">
        <v>198</v>
      </c>
      <c r="B267" s="75" t="s">
        <v>16</v>
      </c>
      <c r="C267" s="84">
        <v>11.04</v>
      </c>
      <c r="D267" s="76" t="s">
        <v>12</v>
      </c>
      <c r="E267" s="75" t="s">
        <v>11</v>
      </c>
      <c r="F267" s="182" t="s">
        <v>19</v>
      </c>
      <c r="G267" s="78"/>
      <c r="H267" s="220">
        <v>0</v>
      </c>
      <c r="I267" s="81">
        <v>8</v>
      </c>
      <c r="J267" s="128">
        <f t="shared" si="3"/>
        <v>88.32</v>
      </c>
    </row>
    <row r="268" spans="1:10" s="126" customFormat="1" x14ac:dyDescent="0.25">
      <c r="A268" s="140" t="s">
        <v>199</v>
      </c>
      <c r="B268" s="75" t="s">
        <v>16</v>
      </c>
      <c r="C268" s="84">
        <v>13.8</v>
      </c>
      <c r="D268" s="76" t="s">
        <v>12</v>
      </c>
      <c r="E268" s="75" t="s">
        <v>11</v>
      </c>
      <c r="F268" s="182" t="s">
        <v>19</v>
      </c>
      <c r="G268" s="78"/>
      <c r="H268" s="220">
        <v>0</v>
      </c>
      <c r="I268" s="81">
        <v>8</v>
      </c>
      <c r="J268" s="128">
        <f t="shared" si="3"/>
        <v>110.4</v>
      </c>
    </row>
    <row r="269" spans="1:10" s="126" customFormat="1" x14ac:dyDescent="0.25">
      <c r="A269" s="140" t="s">
        <v>200</v>
      </c>
      <c r="B269" s="75" t="s">
        <v>16</v>
      </c>
      <c r="C269" s="84">
        <v>25.13</v>
      </c>
      <c r="D269" s="76" t="s">
        <v>12</v>
      </c>
      <c r="E269" s="75" t="s">
        <v>11</v>
      </c>
      <c r="F269" s="182" t="s">
        <v>19</v>
      </c>
      <c r="G269" s="78"/>
      <c r="H269" s="220">
        <v>0</v>
      </c>
      <c r="I269" s="81">
        <v>8</v>
      </c>
      <c r="J269" s="128">
        <f t="shared" ref="J269:J332" si="5">C269*I269</f>
        <v>201.04</v>
      </c>
    </row>
    <row r="270" spans="1:10" s="126" customFormat="1" x14ac:dyDescent="0.25">
      <c r="A270" s="140" t="s">
        <v>201</v>
      </c>
      <c r="B270" s="75" t="s">
        <v>16</v>
      </c>
      <c r="C270" s="84">
        <v>15.95</v>
      </c>
      <c r="D270" s="76" t="s">
        <v>12</v>
      </c>
      <c r="E270" s="75" t="s">
        <v>11</v>
      </c>
      <c r="F270" s="182" t="s">
        <v>19</v>
      </c>
      <c r="G270" s="78"/>
      <c r="H270" s="220">
        <v>0</v>
      </c>
      <c r="I270" s="81">
        <v>8</v>
      </c>
      <c r="J270" s="128">
        <f t="shared" si="5"/>
        <v>127.6</v>
      </c>
    </row>
    <row r="271" spans="1:10" s="126" customFormat="1" x14ac:dyDescent="0.25">
      <c r="A271" s="140" t="s">
        <v>202</v>
      </c>
      <c r="B271" s="75" t="s">
        <v>16</v>
      </c>
      <c r="C271" s="84">
        <v>33.729999999999997</v>
      </c>
      <c r="D271" s="76" t="s">
        <v>12</v>
      </c>
      <c r="E271" s="75" t="s">
        <v>11</v>
      </c>
      <c r="F271" s="182" t="s">
        <v>19</v>
      </c>
      <c r="G271" s="78"/>
      <c r="H271" s="220">
        <v>0</v>
      </c>
      <c r="I271" s="81">
        <v>8</v>
      </c>
      <c r="J271" s="128">
        <f t="shared" si="5"/>
        <v>269.83999999999997</v>
      </c>
    </row>
    <row r="272" spans="1:10" s="126" customFormat="1" x14ac:dyDescent="0.25">
      <c r="A272" s="140" t="s">
        <v>425</v>
      </c>
      <c r="B272" s="75" t="s">
        <v>16</v>
      </c>
      <c r="C272" s="84">
        <v>13.67</v>
      </c>
      <c r="D272" s="76" t="s">
        <v>17</v>
      </c>
      <c r="E272" s="75" t="s">
        <v>11</v>
      </c>
      <c r="F272" s="182" t="s">
        <v>19</v>
      </c>
      <c r="G272" s="78"/>
      <c r="H272" s="220">
        <v>0</v>
      </c>
      <c r="I272" s="81">
        <v>8</v>
      </c>
      <c r="J272" s="128">
        <f t="shared" si="5"/>
        <v>109.36</v>
      </c>
    </row>
    <row r="273" spans="1:10" s="126" customFormat="1" x14ac:dyDescent="0.25">
      <c r="A273" s="140" t="s">
        <v>426</v>
      </c>
      <c r="B273" s="75" t="s">
        <v>16</v>
      </c>
      <c r="C273" s="84">
        <v>14.53</v>
      </c>
      <c r="D273" s="76" t="s">
        <v>12</v>
      </c>
      <c r="E273" s="75" t="s">
        <v>11</v>
      </c>
      <c r="F273" s="182" t="s">
        <v>19</v>
      </c>
      <c r="G273" s="78"/>
      <c r="H273" s="220">
        <v>0</v>
      </c>
      <c r="I273" s="81">
        <v>8</v>
      </c>
      <c r="J273" s="128">
        <f t="shared" si="5"/>
        <v>116.24</v>
      </c>
    </row>
    <row r="274" spans="1:10" s="126" customFormat="1" x14ac:dyDescent="0.25">
      <c r="A274" s="140" t="s">
        <v>427</v>
      </c>
      <c r="B274" s="75" t="s">
        <v>16</v>
      </c>
      <c r="C274" s="84">
        <v>29.76</v>
      </c>
      <c r="D274" s="76" t="s">
        <v>12</v>
      </c>
      <c r="E274" s="75" t="s">
        <v>11</v>
      </c>
      <c r="F274" s="182" t="s">
        <v>19</v>
      </c>
      <c r="G274" s="78"/>
      <c r="H274" s="220">
        <v>0</v>
      </c>
      <c r="I274" s="81">
        <v>8</v>
      </c>
      <c r="J274" s="128">
        <f t="shared" si="5"/>
        <v>238.08</v>
      </c>
    </row>
    <row r="275" spans="1:10" s="126" customFormat="1" x14ac:dyDescent="0.25">
      <c r="A275" s="140" t="s">
        <v>428</v>
      </c>
      <c r="B275" s="75" t="s">
        <v>16</v>
      </c>
      <c r="C275" s="84">
        <v>29.12</v>
      </c>
      <c r="D275" s="76" t="s">
        <v>17</v>
      </c>
      <c r="E275" s="75" t="s">
        <v>11</v>
      </c>
      <c r="F275" s="182" t="s">
        <v>19</v>
      </c>
      <c r="G275" s="78"/>
      <c r="H275" s="220">
        <v>0</v>
      </c>
      <c r="I275" s="81">
        <v>8</v>
      </c>
      <c r="J275" s="128">
        <f t="shared" si="5"/>
        <v>232.96</v>
      </c>
    </row>
    <row r="276" spans="1:10" s="126" customFormat="1" x14ac:dyDescent="0.25">
      <c r="A276" s="140" t="s">
        <v>429</v>
      </c>
      <c r="B276" s="75" t="s">
        <v>16</v>
      </c>
      <c r="C276" s="84">
        <v>14.74</v>
      </c>
      <c r="D276" s="76" t="s">
        <v>12</v>
      </c>
      <c r="E276" s="75" t="s">
        <v>11</v>
      </c>
      <c r="F276" s="182" t="s">
        <v>19</v>
      </c>
      <c r="G276" s="78"/>
      <c r="H276" s="220">
        <v>0</v>
      </c>
      <c r="I276" s="81">
        <v>8</v>
      </c>
      <c r="J276" s="128">
        <f t="shared" si="5"/>
        <v>117.92</v>
      </c>
    </row>
    <row r="277" spans="1:10" s="126" customFormat="1" x14ac:dyDescent="0.25">
      <c r="A277" s="140" t="s">
        <v>430</v>
      </c>
      <c r="B277" s="75" t="s">
        <v>16</v>
      </c>
      <c r="C277" s="84">
        <v>15.45</v>
      </c>
      <c r="D277" s="76" t="s">
        <v>17</v>
      </c>
      <c r="E277" s="75" t="s">
        <v>11</v>
      </c>
      <c r="F277" s="182" t="s">
        <v>19</v>
      </c>
      <c r="G277" s="78"/>
      <c r="H277" s="220">
        <v>0</v>
      </c>
      <c r="I277" s="81">
        <v>8</v>
      </c>
      <c r="J277" s="128">
        <f t="shared" si="5"/>
        <v>123.6</v>
      </c>
    </row>
    <row r="278" spans="1:10" s="126" customFormat="1" x14ac:dyDescent="0.25">
      <c r="A278" s="140" t="s">
        <v>431</v>
      </c>
      <c r="B278" s="75" t="s">
        <v>16</v>
      </c>
      <c r="C278" s="84">
        <v>18.36</v>
      </c>
      <c r="D278" s="76" t="s">
        <v>17</v>
      </c>
      <c r="E278" s="75" t="s">
        <v>11</v>
      </c>
      <c r="F278" s="182" t="s">
        <v>19</v>
      </c>
      <c r="G278" s="78"/>
      <c r="H278" s="220">
        <v>0</v>
      </c>
      <c r="I278" s="81">
        <v>8</v>
      </c>
      <c r="J278" s="128">
        <f t="shared" si="5"/>
        <v>146.88</v>
      </c>
    </row>
    <row r="279" spans="1:10" s="126" customFormat="1" x14ac:dyDescent="0.25">
      <c r="A279" s="140" t="s">
        <v>432</v>
      </c>
      <c r="B279" s="75" t="s">
        <v>16</v>
      </c>
      <c r="C279" s="84">
        <v>29.84</v>
      </c>
      <c r="D279" s="76" t="s">
        <v>12</v>
      </c>
      <c r="E279" s="75" t="s">
        <v>11</v>
      </c>
      <c r="F279" s="182" t="s">
        <v>19</v>
      </c>
      <c r="G279" s="78"/>
      <c r="H279" s="220">
        <v>0</v>
      </c>
      <c r="I279" s="81">
        <v>8</v>
      </c>
      <c r="J279" s="128">
        <f t="shared" si="5"/>
        <v>238.72</v>
      </c>
    </row>
    <row r="280" spans="1:10" s="126" customFormat="1" x14ac:dyDescent="0.25">
      <c r="A280" s="140" t="s">
        <v>433</v>
      </c>
      <c r="B280" s="75" t="s">
        <v>348</v>
      </c>
      <c r="C280" s="84">
        <v>18.899999999999999</v>
      </c>
      <c r="D280" s="76" t="s">
        <v>17</v>
      </c>
      <c r="E280" s="75" t="s">
        <v>11</v>
      </c>
      <c r="F280" s="182" t="s">
        <v>21</v>
      </c>
      <c r="G280" s="78"/>
      <c r="H280" s="220">
        <v>0</v>
      </c>
      <c r="I280" s="81">
        <v>21</v>
      </c>
      <c r="J280" s="128">
        <f t="shared" si="5"/>
        <v>396.9</v>
      </c>
    </row>
    <row r="281" spans="1:10" s="126" customFormat="1" x14ac:dyDescent="0.25">
      <c r="A281" s="140" t="s">
        <v>434</v>
      </c>
      <c r="B281" s="75" t="s">
        <v>16</v>
      </c>
      <c r="C281" s="84">
        <v>12.75</v>
      </c>
      <c r="D281" s="76" t="s">
        <v>12</v>
      </c>
      <c r="E281" s="75" t="s">
        <v>11</v>
      </c>
      <c r="F281" s="182" t="s">
        <v>255</v>
      </c>
      <c r="G281" s="78"/>
      <c r="H281" s="220">
        <v>0</v>
      </c>
      <c r="I281" s="81">
        <v>0.16667000000000001</v>
      </c>
      <c r="J281" s="128">
        <f t="shared" si="5"/>
        <v>2.1250425000000002</v>
      </c>
    </row>
    <row r="282" spans="1:10" s="126" customFormat="1" x14ac:dyDescent="0.25">
      <c r="A282" s="140" t="s">
        <v>435</v>
      </c>
      <c r="B282" s="75" t="s">
        <v>16</v>
      </c>
      <c r="C282" s="84">
        <v>15.72</v>
      </c>
      <c r="D282" s="76" t="s">
        <v>12</v>
      </c>
      <c r="E282" s="75" t="s">
        <v>11</v>
      </c>
      <c r="F282" s="182" t="s">
        <v>19</v>
      </c>
      <c r="G282" s="78"/>
      <c r="H282" s="220">
        <v>0</v>
      </c>
      <c r="I282" s="81">
        <v>8</v>
      </c>
      <c r="J282" s="128">
        <f t="shared" si="5"/>
        <v>125.76</v>
      </c>
    </row>
    <row r="283" spans="1:10" s="126" customFormat="1" x14ac:dyDescent="0.25">
      <c r="A283" s="140" t="s">
        <v>436</v>
      </c>
      <c r="B283" s="75" t="s">
        <v>16</v>
      </c>
      <c r="C283" s="84">
        <v>11.15</v>
      </c>
      <c r="D283" s="76" t="s">
        <v>12</v>
      </c>
      <c r="E283" s="75" t="s">
        <v>11</v>
      </c>
      <c r="F283" s="182" t="s">
        <v>19</v>
      </c>
      <c r="G283" s="78"/>
      <c r="H283" s="220">
        <v>0</v>
      </c>
      <c r="I283" s="81">
        <v>8</v>
      </c>
      <c r="J283" s="128">
        <f t="shared" si="5"/>
        <v>89.2</v>
      </c>
    </row>
    <row r="284" spans="1:10" s="126" customFormat="1" x14ac:dyDescent="0.25">
      <c r="A284" s="140" t="s">
        <v>437</v>
      </c>
      <c r="B284" s="75" t="s">
        <v>16</v>
      </c>
      <c r="C284" s="84">
        <v>11.9</v>
      </c>
      <c r="D284" s="76" t="s">
        <v>12</v>
      </c>
      <c r="E284" s="75" t="s">
        <v>11</v>
      </c>
      <c r="F284" s="182" t="s">
        <v>19</v>
      </c>
      <c r="G284" s="78"/>
      <c r="H284" s="220">
        <v>0</v>
      </c>
      <c r="I284" s="81">
        <v>8</v>
      </c>
      <c r="J284" s="128">
        <f t="shared" si="5"/>
        <v>95.2</v>
      </c>
    </row>
    <row r="285" spans="1:10" s="126" customFormat="1" x14ac:dyDescent="0.25">
      <c r="A285" s="140" t="s">
        <v>438</v>
      </c>
      <c r="B285" s="75" t="s">
        <v>16</v>
      </c>
      <c r="C285" s="84">
        <v>15.3</v>
      </c>
      <c r="D285" s="76" t="s">
        <v>12</v>
      </c>
      <c r="E285" s="75" t="s">
        <v>11</v>
      </c>
      <c r="F285" s="182" t="s">
        <v>19</v>
      </c>
      <c r="G285" s="78"/>
      <c r="H285" s="220">
        <v>0</v>
      </c>
      <c r="I285" s="81">
        <v>8</v>
      </c>
      <c r="J285" s="128">
        <f t="shared" si="5"/>
        <v>122.4</v>
      </c>
    </row>
    <row r="286" spans="1:10" s="126" customFormat="1" x14ac:dyDescent="0.25">
      <c r="A286" s="140" t="s">
        <v>439</v>
      </c>
      <c r="B286" s="75" t="s">
        <v>16</v>
      </c>
      <c r="C286" s="84">
        <v>13.3</v>
      </c>
      <c r="D286" s="76" t="s">
        <v>12</v>
      </c>
      <c r="E286" s="75" t="s">
        <v>11</v>
      </c>
      <c r="F286" s="182" t="s">
        <v>19</v>
      </c>
      <c r="G286" s="78"/>
      <c r="H286" s="220">
        <v>0</v>
      </c>
      <c r="I286" s="81">
        <v>8</v>
      </c>
      <c r="J286" s="128">
        <f t="shared" si="5"/>
        <v>106.4</v>
      </c>
    </row>
    <row r="287" spans="1:10" s="126" customFormat="1" x14ac:dyDescent="0.25">
      <c r="A287" s="140" t="s">
        <v>440</v>
      </c>
      <c r="B287" s="75" t="s">
        <v>16</v>
      </c>
      <c r="C287" s="84">
        <v>28.65</v>
      </c>
      <c r="D287" s="76" t="s">
        <v>17</v>
      </c>
      <c r="E287" s="75" t="s">
        <v>11</v>
      </c>
      <c r="F287" s="182" t="s">
        <v>19</v>
      </c>
      <c r="G287" s="78"/>
      <c r="H287" s="220">
        <v>0</v>
      </c>
      <c r="I287" s="81">
        <v>8</v>
      </c>
      <c r="J287" s="128">
        <f t="shared" si="5"/>
        <v>229.2</v>
      </c>
    </row>
    <row r="288" spans="1:10" s="126" customFormat="1" x14ac:dyDescent="0.25">
      <c r="A288" s="140" t="s">
        <v>441</v>
      </c>
      <c r="B288" s="75" t="s">
        <v>348</v>
      </c>
      <c r="C288" s="84">
        <v>15.1</v>
      </c>
      <c r="D288" s="76" t="s">
        <v>12</v>
      </c>
      <c r="E288" s="75" t="s">
        <v>13</v>
      </c>
      <c r="F288" s="182" t="s">
        <v>21</v>
      </c>
      <c r="G288" s="78"/>
      <c r="H288" s="220">
        <v>0</v>
      </c>
      <c r="I288" s="81">
        <v>21</v>
      </c>
      <c r="J288" s="128">
        <f t="shared" si="5"/>
        <v>317.09999999999997</v>
      </c>
    </row>
    <row r="289" spans="1:10" s="126" customFormat="1" ht="12.75" customHeight="1" x14ac:dyDescent="0.25">
      <c r="A289" s="140" t="s">
        <v>442</v>
      </c>
      <c r="B289" s="75" t="s">
        <v>641</v>
      </c>
      <c r="C289" s="84">
        <v>14.65</v>
      </c>
      <c r="D289" s="76" t="s">
        <v>12</v>
      </c>
      <c r="E289" s="75" t="s">
        <v>11</v>
      </c>
      <c r="F289" s="182" t="s">
        <v>19</v>
      </c>
      <c r="G289" s="78"/>
      <c r="H289" s="220">
        <v>0</v>
      </c>
      <c r="I289" s="81">
        <v>8</v>
      </c>
      <c r="J289" s="128">
        <f t="shared" si="5"/>
        <v>117.2</v>
      </c>
    </row>
    <row r="290" spans="1:10" s="126" customFormat="1" ht="14.25" customHeight="1" x14ac:dyDescent="0.25">
      <c r="A290" s="140" t="s">
        <v>443</v>
      </c>
      <c r="B290" s="75" t="s">
        <v>16</v>
      </c>
      <c r="C290" s="84">
        <v>12.5</v>
      </c>
      <c r="D290" s="76" t="s">
        <v>12</v>
      </c>
      <c r="E290" s="75" t="s">
        <v>11</v>
      </c>
      <c r="F290" s="182" t="s">
        <v>19</v>
      </c>
      <c r="G290" s="78"/>
      <c r="H290" s="220">
        <v>0</v>
      </c>
      <c r="I290" s="81">
        <v>8</v>
      </c>
      <c r="J290" s="128">
        <f t="shared" si="5"/>
        <v>100</v>
      </c>
    </row>
    <row r="291" spans="1:10" s="126" customFormat="1" x14ac:dyDescent="0.25">
      <c r="A291" s="140" t="s">
        <v>444</v>
      </c>
      <c r="B291" s="75" t="s">
        <v>16</v>
      </c>
      <c r="C291" s="84">
        <v>13.75</v>
      </c>
      <c r="D291" s="76" t="s">
        <v>12</v>
      </c>
      <c r="E291" s="75" t="s">
        <v>11</v>
      </c>
      <c r="F291" s="182" t="s">
        <v>19</v>
      </c>
      <c r="G291" s="78"/>
      <c r="H291" s="220">
        <v>0</v>
      </c>
      <c r="I291" s="81">
        <v>8</v>
      </c>
      <c r="J291" s="128">
        <f t="shared" si="5"/>
        <v>110</v>
      </c>
    </row>
    <row r="292" spans="1:10" s="126" customFormat="1" x14ac:dyDescent="0.25">
      <c r="A292" s="140" t="s">
        <v>445</v>
      </c>
      <c r="B292" s="75" t="s">
        <v>16</v>
      </c>
      <c r="C292" s="84">
        <v>13.9</v>
      </c>
      <c r="D292" s="76" t="s">
        <v>17</v>
      </c>
      <c r="E292" s="75" t="s">
        <v>11</v>
      </c>
      <c r="F292" s="182" t="s">
        <v>19</v>
      </c>
      <c r="G292" s="78"/>
      <c r="H292" s="220">
        <v>0</v>
      </c>
      <c r="I292" s="81">
        <v>8</v>
      </c>
      <c r="J292" s="128">
        <f t="shared" si="5"/>
        <v>111.2</v>
      </c>
    </row>
    <row r="293" spans="1:10" s="126" customFormat="1" x14ac:dyDescent="0.25">
      <c r="A293" s="140" t="s">
        <v>446</v>
      </c>
      <c r="B293" s="75" t="s">
        <v>16</v>
      </c>
      <c r="C293" s="84">
        <v>13.85</v>
      </c>
      <c r="D293" s="76" t="s">
        <v>12</v>
      </c>
      <c r="E293" s="75" t="s">
        <v>11</v>
      </c>
      <c r="F293" s="182" t="s">
        <v>19</v>
      </c>
      <c r="G293" s="78"/>
      <c r="H293" s="220">
        <v>0</v>
      </c>
      <c r="I293" s="81">
        <v>8</v>
      </c>
      <c r="J293" s="128">
        <f t="shared" si="5"/>
        <v>110.8</v>
      </c>
    </row>
    <row r="294" spans="1:10" s="126" customFormat="1" x14ac:dyDescent="0.25">
      <c r="A294" s="140" t="s">
        <v>447</v>
      </c>
      <c r="B294" s="75" t="s">
        <v>16</v>
      </c>
      <c r="C294" s="84">
        <v>18.5</v>
      </c>
      <c r="D294" s="76" t="s">
        <v>17</v>
      </c>
      <c r="E294" s="75" t="s">
        <v>11</v>
      </c>
      <c r="F294" s="182" t="s">
        <v>19</v>
      </c>
      <c r="G294" s="78"/>
      <c r="H294" s="220">
        <v>0</v>
      </c>
      <c r="I294" s="81">
        <v>8</v>
      </c>
      <c r="J294" s="128">
        <f t="shared" si="5"/>
        <v>148</v>
      </c>
    </row>
    <row r="295" spans="1:10" s="126" customFormat="1" ht="12.75" customHeight="1" x14ac:dyDescent="0.25">
      <c r="A295" s="140" t="s">
        <v>448</v>
      </c>
      <c r="B295" s="75" t="s">
        <v>16</v>
      </c>
      <c r="C295" s="84">
        <v>18.5</v>
      </c>
      <c r="D295" s="76" t="s">
        <v>17</v>
      </c>
      <c r="E295" s="75" t="s">
        <v>11</v>
      </c>
      <c r="F295" s="182" t="s">
        <v>19</v>
      </c>
      <c r="G295" s="78"/>
      <c r="H295" s="220">
        <v>0</v>
      </c>
      <c r="I295" s="81">
        <v>8</v>
      </c>
      <c r="J295" s="128">
        <f t="shared" si="5"/>
        <v>148</v>
      </c>
    </row>
    <row r="296" spans="1:10" s="126" customFormat="1" ht="13.5" customHeight="1" x14ac:dyDescent="0.25">
      <c r="A296" s="140" t="s">
        <v>449</v>
      </c>
      <c r="B296" s="75" t="s">
        <v>16</v>
      </c>
      <c r="C296" s="84">
        <v>29.84</v>
      </c>
      <c r="D296" s="76" t="s">
        <v>12</v>
      </c>
      <c r="E296" s="75" t="s">
        <v>11</v>
      </c>
      <c r="F296" s="182" t="s">
        <v>19</v>
      </c>
      <c r="G296" s="78"/>
      <c r="H296" s="220">
        <v>0</v>
      </c>
      <c r="I296" s="81">
        <v>8</v>
      </c>
      <c r="J296" s="128">
        <f t="shared" si="5"/>
        <v>238.72</v>
      </c>
    </row>
    <row r="297" spans="1:10" s="126" customFormat="1" x14ac:dyDescent="0.25">
      <c r="A297" s="140" t="s">
        <v>62</v>
      </c>
      <c r="B297" s="75" t="s">
        <v>16</v>
      </c>
      <c r="C297" s="84">
        <v>33.11</v>
      </c>
      <c r="D297" s="76" t="s">
        <v>12</v>
      </c>
      <c r="E297" s="75" t="s">
        <v>11</v>
      </c>
      <c r="F297" s="76" t="s">
        <v>19</v>
      </c>
      <c r="G297" s="78"/>
      <c r="H297" s="220">
        <v>0</v>
      </c>
      <c r="I297" s="81">
        <v>8</v>
      </c>
      <c r="J297" s="128">
        <f t="shared" si="5"/>
        <v>264.88</v>
      </c>
    </row>
    <row r="298" spans="1:10" s="126" customFormat="1" x14ac:dyDescent="0.25">
      <c r="A298" s="140" t="s">
        <v>61</v>
      </c>
      <c r="B298" s="75" t="s">
        <v>16</v>
      </c>
      <c r="C298" s="84">
        <v>34.99</v>
      </c>
      <c r="D298" s="76" t="s">
        <v>12</v>
      </c>
      <c r="E298" s="75" t="s">
        <v>11</v>
      </c>
      <c r="F298" s="76" t="s">
        <v>19</v>
      </c>
      <c r="G298" s="78"/>
      <c r="H298" s="220">
        <v>0</v>
      </c>
      <c r="I298" s="81">
        <v>8</v>
      </c>
      <c r="J298" s="128">
        <f t="shared" si="5"/>
        <v>279.92</v>
      </c>
    </row>
    <row r="299" spans="1:10" s="126" customFormat="1" x14ac:dyDescent="0.25">
      <c r="A299" s="140" t="s">
        <v>60</v>
      </c>
      <c r="B299" s="75" t="s">
        <v>16</v>
      </c>
      <c r="C299" s="84">
        <v>15.51</v>
      </c>
      <c r="D299" s="76" t="s">
        <v>585</v>
      </c>
      <c r="E299" s="75" t="s">
        <v>11</v>
      </c>
      <c r="F299" s="76" t="s">
        <v>19</v>
      </c>
      <c r="G299" s="78"/>
      <c r="H299" s="220">
        <v>0</v>
      </c>
      <c r="I299" s="81">
        <v>8</v>
      </c>
      <c r="J299" s="128">
        <f t="shared" si="5"/>
        <v>124.08</v>
      </c>
    </row>
    <row r="300" spans="1:10" s="126" customFormat="1" x14ac:dyDescent="0.25">
      <c r="A300" s="140" t="s">
        <v>59</v>
      </c>
      <c r="B300" s="75" t="s">
        <v>16</v>
      </c>
      <c r="C300" s="84">
        <v>15.79</v>
      </c>
      <c r="D300" s="76" t="s">
        <v>12</v>
      </c>
      <c r="E300" s="75" t="s">
        <v>11</v>
      </c>
      <c r="F300" s="76" t="s">
        <v>19</v>
      </c>
      <c r="G300" s="78"/>
      <c r="H300" s="220">
        <v>0</v>
      </c>
      <c r="I300" s="81">
        <v>8</v>
      </c>
      <c r="J300" s="128">
        <f t="shared" si="5"/>
        <v>126.32</v>
      </c>
    </row>
    <row r="301" spans="1:10" s="126" customFormat="1" x14ac:dyDescent="0.25">
      <c r="A301" s="140" t="s">
        <v>58</v>
      </c>
      <c r="B301" s="75" t="s">
        <v>16</v>
      </c>
      <c r="C301" s="84">
        <v>15.68</v>
      </c>
      <c r="D301" s="76" t="s">
        <v>12</v>
      </c>
      <c r="E301" s="75" t="s">
        <v>11</v>
      </c>
      <c r="F301" s="76" t="s">
        <v>19</v>
      </c>
      <c r="G301" s="78"/>
      <c r="H301" s="220">
        <v>0</v>
      </c>
      <c r="I301" s="81">
        <v>8</v>
      </c>
      <c r="J301" s="128">
        <f t="shared" si="5"/>
        <v>125.44</v>
      </c>
    </row>
    <row r="302" spans="1:10" s="126" customFormat="1" x14ac:dyDescent="0.25">
      <c r="A302" s="140" t="s">
        <v>57</v>
      </c>
      <c r="B302" s="75" t="s">
        <v>16</v>
      </c>
      <c r="C302" s="84">
        <v>31.63</v>
      </c>
      <c r="D302" s="76" t="s">
        <v>12</v>
      </c>
      <c r="E302" s="75" t="s">
        <v>11</v>
      </c>
      <c r="F302" s="76" t="s">
        <v>19</v>
      </c>
      <c r="G302" s="78"/>
      <c r="H302" s="220">
        <v>0</v>
      </c>
      <c r="I302" s="81">
        <v>8</v>
      </c>
      <c r="J302" s="128">
        <f t="shared" si="5"/>
        <v>253.04</v>
      </c>
    </row>
    <row r="303" spans="1:10" s="126" customFormat="1" x14ac:dyDescent="0.25">
      <c r="A303" s="140" t="s">
        <v>55</v>
      </c>
      <c r="B303" s="75" t="s">
        <v>16</v>
      </c>
      <c r="C303" s="84">
        <v>33.659999999999997</v>
      </c>
      <c r="D303" s="76" t="s">
        <v>12</v>
      </c>
      <c r="E303" s="75" t="s">
        <v>11</v>
      </c>
      <c r="F303" s="76" t="s">
        <v>19</v>
      </c>
      <c r="G303" s="78"/>
      <c r="H303" s="220">
        <v>0</v>
      </c>
      <c r="I303" s="81">
        <v>8</v>
      </c>
      <c r="J303" s="128">
        <f t="shared" si="5"/>
        <v>269.27999999999997</v>
      </c>
    </row>
    <row r="304" spans="1:10" s="126" customFormat="1" x14ac:dyDescent="0.25">
      <c r="A304" s="140" t="s">
        <v>54</v>
      </c>
      <c r="B304" s="75" t="s">
        <v>16</v>
      </c>
      <c r="C304" s="84">
        <v>15.69</v>
      </c>
      <c r="D304" s="76" t="s">
        <v>12</v>
      </c>
      <c r="E304" s="75" t="s">
        <v>11</v>
      </c>
      <c r="F304" s="76" t="s">
        <v>19</v>
      </c>
      <c r="G304" s="78"/>
      <c r="H304" s="220">
        <v>0</v>
      </c>
      <c r="I304" s="81">
        <v>8</v>
      </c>
      <c r="J304" s="128">
        <f t="shared" si="5"/>
        <v>125.52</v>
      </c>
    </row>
    <row r="305" spans="1:10" s="126" customFormat="1" x14ac:dyDescent="0.25">
      <c r="A305" s="140" t="s">
        <v>53</v>
      </c>
      <c r="B305" s="75" t="s">
        <v>16</v>
      </c>
      <c r="C305" s="84">
        <v>15.59</v>
      </c>
      <c r="D305" s="76" t="s">
        <v>12</v>
      </c>
      <c r="E305" s="75" t="s">
        <v>11</v>
      </c>
      <c r="F305" s="76" t="s">
        <v>19</v>
      </c>
      <c r="G305" s="78"/>
      <c r="H305" s="220">
        <v>0</v>
      </c>
      <c r="I305" s="81">
        <v>8</v>
      </c>
      <c r="J305" s="128">
        <f t="shared" si="5"/>
        <v>124.72</v>
      </c>
    </row>
    <row r="306" spans="1:10" s="126" customFormat="1" x14ac:dyDescent="0.25">
      <c r="A306" s="140" t="s">
        <v>493</v>
      </c>
      <c r="B306" s="75" t="s">
        <v>16</v>
      </c>
      <c r="C306" s="84">
        <v>18.54</v>
      </c>
      <c r="D306" s="76" t="s">
        <v>12</v>
      </c>
      <c r="E306" s="75" t="s">
        <v>11</v>
      </c>
      <c r="F306" s="76" t="s">
        <v>19</v>
      </c>
      <c r="G306" s="78"/>
      <c r="H306" s="220">
        <v>0</v>
      </c>
      <c r="I306" s="81">
        <v>8</v>
      </c>
      <c r="J306" s="128">
        <f>C306*I306</f>
        <v>148.32</v>
      </c>
    </row>
    <row r="307" spans="1:10" s="126" customFormat="1" x14ac:dyDescent="0.25">
      <c r="A307" s="140" t="s">
        <v>646</v>
      </c>
      <c r="B307" s="75" t="s">
        <v>625</v>
      </c>
      <c r="C307" s="84">
        <v>3.93</v>
      </c>
      <c r="D307" s="76" t="s">
        <v>10</v>
      </c>
      <c r="E307" s="75" t="s">
        <v>13</v>
      </c>
      <c r="F307" s="76" t="s">
        <v>21</v>
      </c>
      <c r="G307" s="78"/>
      <c r="H307" s="220">
        <v>0</v>
      </c>
      <c r="I307" s="81">
        <v>21</v>
      </c>
      <c r="J307" s="128">
        <f>C307*I307</f>
        <v>82.53</v>
      </c>
    </row>
    <row r="308" spans="1:10" s="126" customFormat="1" x14ac:dyDescent="0.25">
      <c r="A308" s="140" t="s">
        <v>647</v>
      </c>
      <c r="B308" s="75" t="s">
        <v>625</v>
      </c>
      <c r="C308" s="84">
        <v>2.93</v>
      </c>
      <c r="D308" s="76" t="s">
        <v>10</v>
      </c>
      <c r="E308" s="75" t="s">
        <v>13</v>
      </c>
      <c r="F308" s="76" t="s">
        <v>21</v>
      </c>
      <c r="G308" s="78"/>
      <c r="H308" s="220">
        <v>0</v>
      </c>
      <c r="I308" s="81">
        <v>21</v>
      </c>
      <c r="J308" s="128">
        <f>C308*I308</f>
        <v>61.53</v>
      </c>
    </row>
    <row r="309" spans="1:10" s="126" customFormat="1" x14ac:dyDescent="0.25">
      <c r="A309" s="140" t="s">
        <v>52</v>
      </c>
      <c r="B309" s="75" t="s">
        <v>16</v>
      </c>
      <c r="C309" s="84">
        <v>18.18</v>
      </c>
      <c r="D309" s="76" t="s">
        <v>12</v>
      </c>
      <c r="E309" s="75" t="s">
        <v>11</v>
      </c>
      <c r="F309" s="76" t="s">
        <v>19</v>
      </c>
      <c r="G309" s="78"/>
      <c r="H309" s="220">
        <v>0</v>
      </c>
      <c r="I309" s="81">
        <v>8</v>
      </c>
      <c r="J309" s="128">
        <f t="shared" si="5"/>
        <v>145.44</v>
      </c>
    </row>
    <row r="310" spans="1:10" s="126" customFormat="1" x14ac:dyDescent="0.25">
      <c r="A310" s="140" t="s">
        <v>50</v>
      </c>
      <c r="B310" s="75" t="s">
        <v>16</v>
      </c>
      <c r="C310" s="84">
        <v>17.440000000000001</v>
      </c>
      <c r="D310" s="76" t="s">
        <v>12</v>
      </c>
      <c r="E310" s="75" t="s">
        <v>11</v>
      </c>
      <c r="F310" s="76" t="s">
        <v>19</v>
      </c>
      <c r="G310" s="78"/>
      <c r="H310" s="220">
        <v>0</v>
      </c>
      <c r="I310" s="81">
        <v>8</v>
      </c>
      <c r="J310" s="128">
        <f t="shared" si="5"/>
        <v>139.52000000000001</v>
      </c>
    </row>
    <row r="311" spans="1:10" s="126" customFormat="1" x14ac:dyDescent="0.25">
      <c r="A311" s="140" t="s">
        <v>51</v>
      </c>
      <c r="B311" s="75" t="s">
        <v>16</v>
      </c>
      <c r="C311" s="84">
        <v>17.38</v>
      </c>
      <c r="D311" s="76" t="s">
        <v>17</v>
      </c>
      <c r="E311" s="75" t="s">
        <v>11</v>
      </c>
      <c r="F311" s="76" t="s">
        <v>19</v>
      </c>
      <c r="G311" s="78"/>
      <c r="H311" s="220">
        <v>0</v>
      </c>
      <c r="I311" s="81">
        <v>8</v>
      </c>
      <c r="J311" s="128">
        <f t="shared" si="5"/>
        <v>139.04</v>
      </c>
    </row>
    <row r="312" spans="1:10" s="126" customFormat="1" x14ac:dyDescent="0.25">
      <c r="A312" s="140" t="s">
        <v>49</v>
      </c>
      <c r="B312" s="75" t="s">
        <v>16</v>
      </c>
      <c r="C312" s="84">
        <v>14.8</v>
      </c>
      <c r="D312" s="76" t="s">
        <v>12</v>
      </c>
      <c r="E312" s="75" t="s">
        <v>11</v>
      </c>
      <c r="F312" s="76" t="s">
        <v>19</v>
      </c>
      <c r="G312" s="78"/>
      <c r="H312" s="220">
        <v>0</v>
      </c>
      <c r="I312" s="81">
        <v>8</v>
      </c>
      <c r="J312" s="128">
        <f t="shared" si="5"/>
        <v>118.4</v>
      </c>
    </row>
    <row r="313" spans="1:10" s="126" customFormat="1" x14ac:dyDescent="0.25">
      <c r="A313" s="140" t="s">
        <v>47</v>
      </c>
      <c r="B313" s="75" t="s">
        <v>16</v>
      </c>
      <c r="C313" s="84">
        <v>14.8</v>
      </c>
      <c r="D313" s="76" t="s">
        <v>17</v>
      </c>
      <c r="E313" s="75" t="s">
        <v>11</v>
      </c>
      <c r="F313" s="76" t="s">
        <v>19</v>
      </c>
      <c r="G313" s="78"/>
      <c r="H313" s="220">
        <v>0</v>
      </c>
      <c r="I313" s="81">
        <v>8</v>
      </c>
      <c r="J313" s="128">
        <f t="shared" si="5"/>
        <v>118.4</v>
      </c>
    </row>
    <row r="314" spans="1:10" s="126" customFormat="1" x14ac:dyDescent="0.25">
      <c r="A314" s="140" t="s">
        <v>48</v>
      </c>
      <c r="B314" s="75" t="s">
        <v>16</v>
      </c>
      <c r="C314" s="84">
        <v>14.63</v>
      </c>
      <c r="D314" s="76" t="s">
        <v>17</v>
      </c>
      <c r="E314" s="75" t="s">
        <v>11</v>
      </c>
      <c r="F314" s="76" t="s">
        <v>19</v>
      </c>
      <c r="G314" s="78"/>
      <c r="H314" s="220">
        <v>0</v>
      </c>
      <c r="I314" s="81">
        <v>8</v>
      </c>
      <c r="J314" s="128">
        <f t="shared" si="5"/>
        <v>117.04</v>
      </c>
    </row>
    <row r="315" spans="1:10" s="126" customFormat="1" x14ac:dyDescent="0.25">
      <c r="A315" s="140" t="s">
        <v>454</v>
      </c>
      <c r="B315" s="75" t="s">
        <v>16</v>
      </c>
      <c r="C315" s="84">
        <v>14.8</v>
      </c>
      <c r="D315" s="76" t="s">
        <v>12</v>
      </c>
      <c r="E315" s="75" t="s">
        <v>11</v>
      </c>
      <c r="F315" s="76" t="s">
        <v>19</v>
      </c>
      <c r="G315" s="78"/>
      <c r="H315" s="220">
        <v>0</v>
      </c>
      <c r="I315" s="81">
        <v>8</v>
      </c>
      <c r="J315" s="128">
        <f t="shared" si="5"/>
        <v>118.4</v>
      </c>
    </row>
    <row r="316" spans="1:10" s="126" customFormat="1" x14ac:dyDescent="0.25">
      <c r="A316" s="140" t="s">
        <v>46</v>
      </c>
      <c r="B316" s="75" t="s">
        <v>16</v>
      </c>
      <c r="C316" s="84">
        <v>32.229999999999997</v>
      </c>
      <c r="D316" s="76" t="s">
        <v>12</v>
      </c>
      <c r="E316" s="75" t="s">
        <v>11</v>
      </c>
      <c r="F316" s="76" t="s">
        <v>19</v>
      </c>
      <c r="G316" s="78"/>
      <c r="H316" s="220">
        <v>0</v>
      </c>
      <c r="I316" s="81">
        <v>8</v>
      </c>
      <c r="J316" s="128">
        <f t="shared" si="5"/>
        <v>257.83999999999997</v>
      </c>
    </row>
    <row r="317" spans="1:10" s="126" customFormat="1" x14ac:dyDescent="0.25">
      <c r="A317" s="140" t="s">
        <v>45</v>
      </c>
      <c r="B317" s="75" t="s">
        <v>16</v>
      </c>
      <c r="C317" s="84">
        <v>18.809999999999999</v>
      </c>
      <c r="D317" s="76" t="s">
        <v>12</v>
      </c>
      <c r="E317" s="75" t="s">
        <v>11</v>
      </c>
      <c r="F317" s="76" t="s">
        <v>19</v>
      </c>
      <c r="G317" s="78"/>
      <c r="H317" s="220">
        <v>0</v>
      </c>
      <c r="I317" s="81">
        <v>8</v>
      </c>
      <c r="J317" s="128">
        <f t="shared" si="5"/>
        <v>150.47999999999999</v>
      </c>
    </row>
    <row r="318" spans="1:10" s="126" customFormat="1" x14ac:dyDescent="0.25">
      <c r="A318" s="140" t="s">
        <v>494</v>
      </c>
      <c r="B318" s="75" t="s">
        <v>16</v>
      </c>
      <c r="C318" s="84">
        <v>13.31</v>
      </c>
      <c r="D318" s="76" t="s">
        <v>12</v>
      </c>
      <c r="E318" s="75" t="s">
        <v>11</v>
      </c>
      <c r="F318" s="76" t="s">
        <v>19</v>
      </c>
      <c r="G318" s="78"/>
      <c r="H318" s="220">
        <v>0</v>
      </c>
      <c r="I318" s="81">
        <v>8</v>
      </c>
      <c r="J318" s="128">
        <f>C318*I318</f>
        <v>106.48</v>
      </c>
    </row>
    <row r="319" spans="1:10" s="126" customFormat="1" x14ac:dyDescent="0.25">
      <c r="A319" s="140" t="s">
        <v>44</v>
      </c>
      <c r="B319" s="75" t="s">
        <v>16</v>
      </c>
      <c r="C319" s="84">
        <v>34.78</v>
      </c>
      <c r="D319" s="76" t="s">
        <v>17</v>
      </c>
      <c r="E319" s="75" t="s">
        <v>11</v>
      </c>
      <c r="F319" s="76" t="s">
        <v>19</v>
      </c>
      <c r="G319" s="78"/>
      <c r="H319" s="220">
        <v>0</v>
      </c>
      <c r="I319" s="81">
        <v>8</v>
      </c>
      <c r="J319" s="128">
        <f t="shared" si="5"/>
        <v>278.24</v>
      </c>
    </row>
    <row r="320" spans="1:10" s="126" customFormat="1" x14ac:dyDescent="0.25">
      <c r="A320" s="140" t="s">
        <v>43</v>
      </c>
      <c r="B320" s="75" t="s">
        <v>16</v>
      </c>
      <c r="C320" s="84">
        <v>16.5</v>
      </c>
      <c r="D320" s="76" t="s">
        <v>17</v>
      </c>
      <c r="E320" s="75" t="s">
        <v>11</v>
      </c>
      <c r="F320" s="76" t="s">
        <v>19</v>
      </c>
      <c r="G320" s="78"/>
      <c r="H320" s="220">
        <v>0</v>
      </c>
      <c r="I320" s="81">
        <v>8</v>
      </c>
      <c r="J320" s="128">
        <f t="shared" si="5"/>
        <v>132</v>
      </c>
    </row>
    <row r="321" spans="1:10" s="126" customFormat="1" x14ac:dyDescent="0.25">
      <c r="A321" s="140" t="s">
        <v>42</v>
      </c>
      <c r="B321" s="75" t="s">
        <v>16</v>
      </c>
      <c r="C321" s="84">
        <v>31.46</v>
      </c>
      <c r="D321" s="76" t="s">
        <v>17</v>
      </c>
      <c r="E321" s="75" t="s">
        <v>11</v>
      </c>
      <c r="F321" s="76" t="s">
        <v>19</v>
      </c>
      <c r="G321" s="78"/>
      <c r="H321" s="220">
        <v>0</v>
      </c>
      <c r="I321" s="81">
        <v>8</v>
      </c>
      <c r="J321" s="128">
        <f t="shared" si="5"/>
        <v>251.68</v>
      </c>
    </row>
    <row r="322" spans="1:10" s="126" customFormat="1" x14ac:dyDescent="0.25">
      <c r="A322" s="140" t="s">
        <v>41</v>
      </c>
      <c r="B322" s="75" t="s">
        <v>16</v>
      </c>
      <c r="C322" s="84">
        <v>32.729999999999997</v>
      </c>
      <c r="D322" s="76" t="s">
        <v>17</v>
      </c>
      <c r="E322" s="75" t="s">
        <v>11</v>
      </c>
      <c r="F322" s="76" t="s">
        <v>19</v>
      </c>
      <c r="G322" s="78"/>
      <c r="H322" s="220">
        <v>0</v>
      </c>
      <c r="I322" s="81">
        <v>8</v>
      </c>
      <c r="J322" s="128">
        <f t="shared" si="5"/>
        <v>261.83999999999997</v>
      </c>
    </row>
    <row r="323" spans="1:10" s="126" customFormat="1" x14ac:dyDescent="0.25">
      <c r="A323" s="140" t="s">
        <v>40</v>
      </c>
      <c r="B323" s="75" t="s">
        <v>16</v>
      </c>
      <c r="C323" s="84">
        <v>17.329999999999998</v>
      </c>
      <c r="D323" s="76" t="s">
        <v>17</v>
      </c>
      <c r="E323" s="75" t="s">
        <v>11</v>
      </c>
      <c r="F323" s="76" t="s">
        <v>19</v>
      </c>
      <c r="G323" s="78"/>
      <c r="H323" s="220">
        <v>0</v>
      </c>
      <c r="I323" s="81">
        <v>8</v>
      </c>
      <c r="J323" s="128">
        <f t="shared" si="5"/>
        <v>138.63999999999999</v>
      </c>
    </row>
    <row r="324" spans="1:10" s="126" customFormat="1" x14ac:dyDescent="0.25">
      <c r="A324" s="140" t="s">
        <v>39</v>
      </c>
      <c r="B324" s="75" t="s">
        <v>16</v>
      </c>
      <c r="C324" s="84">
        <v>32.51</v>
      </c>
      <c r="D324" s="76" t="s">
        <v>17</v>
      </c>
      <c r="E324" s="75" t="s">
        <v>11</v>
      </c>
      <c r="F324" s="76" t="s">
        <v>19</v>
      </c>
      <c r="G324" s="78"/>
      <c r="H324" s="220">
        <v>0</v>
      </c>
      <c r="I324" s="81">
        <v>8</v>
      </c>
      <c r="J324" s="128">
        <f t="shared" si="5"/>
        <v>260.08</v>
      </c>
    </row>
    <row r="325" spans="1:10" s="126" customFormat="1" x14ac:dyDescent="0.25">
      <c r="A325" s="140" t="s">
        <v>38</v>
      </c>
      <c r="B325" s="75" t="s">
        <v>16</v>
      </c>
      <c r="C325" s="84">
        <v>14.68</v>
      </c>
      <c r="D325" s="76" t="s">
        <v>17</v>
      </c>
      <c r="E325" s="75" t="s">
        <v>11</v>
      </c>
      <c r="F325" s="76" t="s">
        <v>19</v>
      </c>
      <c r="G325" s="78"/>
      <c r="H325" s="220">
        <v>0</v>
      </c>
      <c r="I325" s="81">
        <v>8</v>
      </c>
      <c r="J325" s="128">
        <f t="shared" si="5"/>
        <v>117.44</v>
      </c>
    </row>
    <row r="326" spans="1:10" s="126" customFormat="1" x14ac:dyDescent="0.25">
      <c r="A326" s="140" t="s">
        <v>56</v>
      </c>
      <c r="B326" s="75" t="s">
        <v>16</v>
      </c>
      <c r="C326" s="84">
        <v>16.78</v>
      </c>
      <c r="D326" s="76" t="s">
        <v>17</v>
      </c>
      <c r="E326" s="75" t="s">
        <v>11</v>
      </c>
      <c r="F326" s="76" t="s">
        <v>19</v>
      </c>
      <c r="G326" s="78"/>
      <c r="H326" s="220">
        <v>0</v>
      </c>
      <c r="I326" s="81">
        <v>8</v>
      </c>
      <c r="J326" s="128">
        <f t="shared" si="5"/>
        <v>134.24</v>
      </c>
    </row>
    <row r="327" spans="1:10" s="126" customFormat="1" x14ac:dyDescent="0.25">
      <c r="A327" s="140" t="s">
        <v>151</v>
      </c>
      <c r="B327" s="75" t="s">
        <v>16</v>
      </c>
      <c r="C327" s="84">
        <v>32.729999999999997</v>
      </c>
      <c r="D327" s="76" t="s">
        <v>17</v>
      </c>
      <c r="E327" s="75" t="s">
        <v>11</v>
      </c>
      <c r="F327" s="76" t="s">
        <v>19</v>
      </c>
      <c r="G327" s="78"/>
      <c r="H327" s="220">
        <v>0</v>
      </c>
      <c r="I327" s="81">
        <v>8</v>
      </c>
      <c r="J327" s="128">
        <f t="shared" si="5"/>
        <v>261.83999999999997</v>
      </c>
    </row>
    <row r="328" spans="1:10" s="126" customFormat="1" x14ac:dyDescent="0.25">
      <c r="A328" s="140" t="s">
        <v>152</v>
      </c>
      <c r="B328" s="75" t="s">
        <v>16</v>
      </c>
      <c r="C328" s="84">
        <v>35.549999999999997</v>
      </c>
      <c r="D328" s="76" t="s">
        <v>17</v>
      </c>
      <c r="E328" s="75" t="s">
        <v>11</v>
      </c>
      <c r="F328" s="76" t="s">
        <v>19</v>
      </c>
      <c r="G328" s="78"/>
      <c r="H328" s="220">
        <v>0</v>
      </c>
      <c r="I328" s="81">
        <v>8</v>
      </c>
      <c r="J328" s="128">
        <f t="shared" si="5"/>
        <v>284.39999999999998</v>
      </c>
    </row>
    <row r="329" spans="1:10" s="126" customFormat="1" x14ac:dyDescent="0.25">
      <c r="A329" s="140" t="s">
        <v>495</v>
      </c>
      <c r="B329" s="75" t="s">
        <v>16</v>
      </c>
      <c r="C329" s="84">
        <v>17.78</v>
      </c>
      <c r="D329" s="76" t="s">
        <v>17</v>
      </c>
      <c r="E329" s="75" t="s">
        <v>11</v>
      </c>
      <c r="F329" s="76" t="s">
        <v>19</v>
      </c>
      <c r="G329" s="78"/>
      <c r="H329" s="220">
        <v>0</v>
      </c>
      <c r="I329" s="81">
        <v>8</v>
      </c>
      <c r="J329" s="128">
        <f>C329*I329</f>
        <v>142.24</v>
      </c>
    </row>
    <row r="330" spans="1:10" s="126" customFormat="1" x14ac:dyDescent="0.25">
      <c r="A330" s="140" t="s">
        <v>153</v>
      </c>
      <c r="B330" s="75" t="s">
        <v>16</v>
      </c>
      <c r="C330" s="84">
        <v>32.020000000000003</v>
      </c>
      <c r="D330" s="76" t="s">
        <v>17</v>
      </c>
      <c r="E330" s="75" t="s">
        <v>11</v>
      </c>
      <c r="F330" s="76" t="s">
        <v>19</v>
      </c>
      <c r="G330" s="78"/>
      <c r="H330" s="220">
        <v>0</v>
      </c>
      <c r="I330" s="81">
        <v>8</v>
      </c>
      <c r="J330" s="128">
        <f t="shared" si="5"/>
        <v>256.16000000000003</v>
      </c>
    </row>
    <row r="331" spans="1:10" s="126" customFormat="1" x14ac:dyDescent="0.25">
      <c r="A331" s="140" t="s">
        <v>154</v>
      </c>
      <c r="B331" s="75" t="s">
        <v>16</v>
      </c>
      <c r="C331" s="84">
        <v>35.229999999999997</v>
      </c>
      <c r="D331" s="76" t="s">
        <v>17</v>
      </c>
      <c r="E331" s="75" t="s">
        <v>11</v>
      </c>
      <c r="F331" s="76" t="s">
        <v>19</v>
      </c>
      <c r="G331" s="78"/>
      <c r="H331" s="220">
        <v>0</v>
      </c>
      <c r="I331" s="81">
        <v>8</v>
      </c>
      <c r="J331" s="128">
        <f t="shared" si="5"/>
        <v>281.83999999999997</v>
      </c>
    </row>
    <row r="332" spans="1:10" s="126" customFormat="1" x14ac:dyDescent="0.25">
      <c r="A332" s="140" t="s">
        <v>155</v>
      </c>
      <c r="B332" s="75" t="s">
        <v>16</v>
      </c>
      <c r="C332" s="84">
        <v>15.87</v>
      </c>
      <c r="D332" s="76" t="s">
        <v>17</v>
      </c>
      <c r="E332" s="75" t="s">
        <v>11</v>
      </c>
      <c r="F332" s="76" t="s">
        <v>19</v>
      </c>
      <c r="G332" s="78"/>
      <c r="H332" s="220">
        <v>0</v>
      </c>
      <c r="I332" s="81">
        <v>8</v>
      </c>
      <c r="J332" s="128">
        <f t="shared" si="5"/>
        <v>126.96</v>
      </c>
    </row>
    <row r="333" spans="1:10" s="126" customFormat="1" x14ac:dyDescent="0.25">
      <c r="A333" s="140" t="s">
        <v>156</v>
      </c>
      <c r="B333" s="75" t="s">
        <v>16</v>
      </c>
      <c r="C333" s="84">
        <v>30.6</v>
      </c>
      <c r="D333" s="76" t="s">
        <v>12</v>
      </c>
      <c r="E333" s="75" t="s">
        <v>11</v>
      </c>
      <c r="F333" s="76" t="s">
        <v>19</v>
      </c>
      <c r="G333" s="78"/>
      <c r="H333" s="220">
        <v>0</v>
      </c>
      <c r="I333" s="81">
        <v>8</v>
      </c>
      <c r="J333" s="128">
        <f t="shared" ref="J333:J392" si="6">C333*I333</f>
        <v>244.8</v>
      </c>
    </row>
    <row r="334" spans="1:10" s="126" customFormat="1" x14ac:dyDescent="0.25">
      <c r="A334" s="140" t="s">
        <v>157</v>
      </c>
      <c r="B334" s="75" t="s">
        <v>16</v>
      </c>
      <c r="C334" s="84">
        <v>29.43</v>
      </c>
      <c r="D334" s="76" t="s">
        <v>12</v>
      </c>
      <c r="E334" s="75" t="s">
        <v>11</v>
      </c>
      <c r="F334" s="76" t="s">
        <v>19</v>
      </c>
      <c r="G334" s="78"/>
      <c r="H334" s="220">
        <v>0</v>
      </c>
      <c r="I334" s="81">
        <v>8</v>
      </c>
      <c r="J334" s="128">
        <f t="shared" si="6"/>
        <v>235.44</v>
      </c>
    </row>
    <row r="335" spans="1:10" s="126" customFormat="1" x14ac:dyDescent="0.25">
      <c r="A335" s="140" t="s">
        <v>158</v>
      </c>
      <c r="B335" s="75" t="s">
        <v>16</v>
      </c>
      <c r="C335" s="84">
        <v>16.12</v>
      </c>
      <c r="D335" s="76" t="s">
        <v>12</v>
      </c>
      <c r="E335" s="75" t="s">
        <v>11</v>
      </c>
      <c r="F335" s="76" t="s">
        <v>19</v>
      </c>
      <c r="G335" s="78"/>
      <c r="H335" s="220">
        <v>0</v>
      </c>
      <c r="I335" s="81">
        <v>8</v>
      </c>
      <c r="J335" s="128">
        <f t="shared" si="6"/>
        <v>128.96</v>
      </c>
    </row>
    <row r="336" spans="1:10" s="126" customFormat="1" x14ac:dyDescent="0.25">
      <c r="A336" s="140" t="s">
        <v>455</v>
      </c>
      <c r="B336" s="75" t="s">
        <v>16</v>
      </c>
      <c r="C336" s="84">
        <v>13.68</v>
      </c>
      <c r="D336" s="76" t="s">
        <v>12</v>
      </c>
      <c r="E336" s="75" t="s">
        <v>11</v>
      </c>
      <c r="F336" s="76" t="s">
        <v>19</v>
      </c>
      <c r="G336" s="78"/>
      <c r="H336" s="220">
        <v>0</v>
      </c>
      <c r="I336" s="81">
        <v>8</v>
      </c>
      <c r="J336" s="128">
        <f t="shared" si="6"/>
        <v>109.44</v>
      </c>
    </row>
    <row r="337" spans="1:10" s="126" customFormat="1" x14ac:dyDescent="0.25">
      <c r="A337" s="140" t="s">
        <v>496</v>
      </c>
      <c r="B337" s="75" t="s">
        <v>16</v>
      </c>
      <c r="C337" s="84">
        <v>35.03</v>
      </c>
      <c r="D337" s="76" t="s">
        <v>12</v>
      </c>
      <c r="E337" s="75" t="s">
        <v>11</v>
      </c>
      <c r="F337" s="76" t="s">
        <v>19</v>
      </c>
      <c r="G337" s="78"/>
      <c r="H337" s="220">
        <v>0</v>
      </c>
      <c r="I337" s="81">
        <v>8</v>
      </c>
      <c r="J337" s="128">
        <f>C337*I337</f>
        <v>280.24</v>
      </c>
    </row>
    <row r="338" spans="1:10" s="126" customFormat="1" x14ac:dyDescent="0.25">
      <c r="A338" s="140" t="s">
        <v>456</v>
      </c>
      <c r="B338" s="75" t="s">
        <v>16</v>
      </c>
      <c r="C338" s="84">
        <v>15.79</v>
      </c>
      <c r="D338" s="76" t="s">
        <v>17</v>
      </c>
      <c r="E338" s="75" t="s">
        <v>11</v>
      </c>
      <c r="F338" s="76" t="s">
        <v>19</v>
      </c>
      <c r="G338" s="78"/>
      <c r="H338" s="220">
        <v>0</v>
      </c>
      <c r="I338" s="81">
        <v>8</v>
      </c>
      <c r="J338" s="128">
        <f t="shared" si="6"/>
        <v>126.32</v>
      </c>
    </row>
    <row r="339" spans="1:10" s="126" customFormat="1" x14ac:dyDescent="0.25">
      <c r="A339" s="140" t="s">
        <v>457</v>
      </c>
      <c r="B339" s="75" t="s">
        <v>16</v>
      </c>
      <c r="C339" s="84">
        <v>32.6</v>
      </c>
      <c r="D339" s="76" t="s">
        <v>17</v>
      </c>
      <c r="E339" s="75" t="s">
        <v>11</v>
      </c>
      <c r="F339" s="76" t="s">
        <v>19</v>
      </c>
      <c r="G339" s="78"/>
      <c r="H339" s="220">
        <v>0</v>
      </c>
      <c r="I339" s="81">
        <v>8</v>
      </c>
      <c r="J339" s="128">
        <f t="shared" si="6"/>
        <v>260.8</v>
      </c>
    </row>
    <row r="340" spans="1:10" s="126" customFormat="1" x14ac:dyDescent="0.25">
      <c r="A340" s="140" t="s">
        <v>458</v>
      </c>
      <c r="B340" s="75" t="s">
        <v>16</v>
      </c>
      <c r="C340" s="84">
        <v>32.08</v>
      </c>
      <c r="D340" s="76" t="s">
        <v>17</v>
      </c>
      <c r="E340" s="75" t="s">
        <v>11</v>
      </c>
      <c r="F340" s="76" t="s">
        <v>19</v>
      </c>
      <c r="G340" s="78"/>
      <c r="H340" s="220">
        <v>0</v>
      </c>
      <c r="I340" s="81">
        <v>8</v>
      </c>
      <c r="J340" s="128">
        <f t="shared" si="6"/>
        <v>256.64</v>
      </c>
    </row>
    <row r="341" spans="1:10" s="126" customFormat="1" x14ac:dyDescent="0.25">
      <c r="A341" s="140" t="s">
        <v>459</v>
      </c>
      <c r="B341" s="75" t="s">
        <v>16</v>
      </c>
      <c r="C341" s="84">
        <v>12.42</v>
      </c>
      <c r="D341" s="76" t="s">
        <v>17</v>
      </c>
      <c r="E341" s="75" t="s">
        <v>11</v>
      </c>
      <c r="F341" s="76" t="s">
        <v>19</v>
      </c>
      <c r="G341" s="78"/>
      <c r="H341" s="220">
        <v>0</v>
      </c>
      <c r="I341" s="81">
        <v>8</v>
      </c>
      <c r="J341" s="128">
        <f t="shared" si="6"/>
        <v>99.36</v>
      </c>
    </row>
    <row r="342" spans="1:10" s="126" customFormat="1" x14ac:dyDescent="0.25">
      <c r="A342" s="140" t="s">
        <v>460</v>
      </c>
      <c r="B342" s="75" t="s">
        <v>16</v>
      </c>
      <c r="C342" s="84">
        <v>17.940000000000001</v>
      </c>
      <c r="D342" s="76" t="s">
        <v>12</v>
      </c>
      <c r="E342" s="75" t="s">
        <v>11</v>
      </c>
      <c r="F342" s="76" t="s">
        <v>19</v>
      </c>
      <c r="G342" s="78"/>
      <c r="H342" s="220">
        <v>0</v>
      </c>
      <c r="I342" s="81">
        <v>8</v>
      </c>
      <c r="J342" s="128">
        <f t="shared" si="6"/>
        <v>143.52000000000001</v>
      </c>
    </row>
    <row r="343" spans="1:10" s="126" customFormat="1" x14ac:dyDescent="0.25">
      <c r="A343" s="140" t="s">
        <v>461</v>
      </c>
      <c r="B343" s="75" t="s">
        <v>16</v>
      </c>
      <c r="C343" s="84">
        <v>20.149999999999999</v>
      </c>
      <c r="D343" s="76" t="s">
        <v>586</v>
      </c>
      <c r="E343" s="75" t="s">
        <v>11</v>
      </c>
      <c r="F343" s="76" t="s">
        <v>19</v>
      </c>
      <c r="G343" s="78"/>
      <c r="H343" s="220">
        <v>0</v>
      </c>
      <c r="I343" s="81">
        <v>8</v>
      </c>
      <c r="J343" s="128">
        <f t="shared" si="6"/>
        <v>161.19999999999999</v>
      </c>
    </row>
    <row r="344" spans="1:10" s="126" customFormat="1" x14ac:dyDescent="0.25">
      <c r="A344" s="140" t="s">
        <v>462</v>
      </c>
      <c r="B344" s="75" t="s">
        <v>16</v>
      </c>
      <c r="C344" s="84">
        <v>13.72</v>
      </c>
      <c r="D344" s="76" t="s">
        <v>12</v>
      </c>
      <c r="E344" s="75" t="s">
        <v>11</v>
      </c>
      <c r="F344" s="76" t="s">
        <v>19</v>
      </c>
      <c r="G344" s="78"/>
      <c r="H344" s="220">
        <v>0</v>
      </c>
      <c r="I344" s="81">
        <v>8</v>
      </c>
      <c r="J344" s="128">
        <f t="shared" si="6"/>
        <v>109.76</v>
      </c>
    </row>
    <row r="345" spans="1:10" s="126" customFormat="1" x14ac:dyDescent="0.25">
      <c r="A345" s="140" t="s">
        <v>463</v>
      </c>
      <c r="B345" s="75" t="s">
        <v>16</v>
      </c>
      <c r="C345" s="84">
        <v>17.78</v>
      </c>
      <c r="D345" s="76" t="s">
        <v>17</v>
      </c>
      <c r="E345" s="75" t="s">
        <v>11</v>
      </c>
      <c r="F345" s="76" t="s">
        <v>19</v>
      </c>
      <c r="G345" s="78"/>
      <c r="H345" s="220">
        <v>0</v>
      </c>
      <c r="I345" s="81">
        <v>8</v>
      </c>
      <c r="J345" s="128">
        <f t="shared" si="6"/>
        <v>142.24</v>
      </c>
    </row>
    <row r="346" spans="1:10" s="126" customFormat="1" x14ac:dyDescent="0.25">
      <c r="A346" s="140" t="s">
        <v>464</v>
      </c>
      <c r="B346" s="75" t="s">
        <v>16</v>
      </c>
      <c r="C346" s="84">
        <v>15.79</v>
      </c>
      <c r="D346" s="76" t="s">
        <v>12</v>
      </c>
      <c r="E346" s="75" t="s">
        <v>11</v>
      </c>
      <c r="F346" s="76" t="s">
        <v>19</v>
      </c>
      <c r="G346" s="78"/>
      <c r="H346" s="220">
        <v>0</v>
      </c>
      <c r="I346" s="81">
        <v>8</v>
      </c>
      <c r="J346" s="128">
        <f t="shared" si="6"/>
        <v>126.32</v>
      </c>
    </row>
    <row r="347" spans="1:10" s="126" customFormat="1" x14ac:dyDescent="0.25">
      <c r="A347" s="140" t="s">
        <v>497</v>
      </c>
      <c r="B347" s="75" t="s">
        <v>16</v>
      </c>
      <c r="C347" s="84">
        <v>16.3</v>
      </c>
      <c r="D347" s="76" t="s">
        <v>12</v>
      </c>
      <c r="E347" s="75" t="s">
        <v>11</v>
      </c>
      <c r="F347" s="76" t="s">
        <v>19</v>
      </c>
      <c r="G347" s="78"/>
      <c r="H347" s="220">
        <v>0</v>
      </c>
      <c r="I347" s="81">
        <v>8</v>
      </c>
      <c r="J347" s="128">
        <f>C347*I347</f>
        <v>130.4</v>
      </c>
    </row>
    <row r="348" spans="1:10" s="126" customFormat="1" x14ac:dyDescent="0.25">
      <c r="A348" s="140" t="s">
        <v>465</v>
      </c>
      <c r="B348" s="75" t="s">
        <v>16</v>
      </c>
      <c r="C348" s="84">
        <v>33.159999999999997</v>
      </c>
      <c r="D348" s="76" t="s">
        <v>12</v>
      </c>
      <c r="E348" s="75" t="s">
        <v>11</v>
      </c>
      <c r="F348" s="76" t="s">
        <v>19</v>
      </c>
      <c r="G348" s="78"/>
      <c r="H348" s="220">
        <v>0</v>
      </c>
      <c r="I348" s="81">
        <v>8</v>
      </c>
      <c r="J348" s="128">
        <f t="shared" si="6"/>
        <v>265.27999999999997</v>
      </c>
    </row>
    <row r="349" spans="1:10" s="126" customFormat="1" x14ac:dyDescent="0.25">
      <c r="A349" s="140" t="s">
        <v>466</v>
      </c>
      <c r="B349" s="75" t="s">
        <v>16</v>
      </c>
      <c r="C349" s="84">
        <v>15.62</v>
      </c>
      <c r="D349" s="76" t="s">
        <v>12</v>
      </c>
      <c r="E349" s="75" t="s">
        <v>11</v>
      </c>
      <c r="F349" s="76" t="s">
        <v>19</v>
      </c>
      <c r="G349" s="78"/>
      <c r="H349" s="220">
        <v>0</v>
      </c>
      <c r="I349" s="81">
        <v>8</v>
      </c>
      <c r="J349" s="128">
        <f t="shared" si="6"/>
        <v>124.96</v>
      </c>
    </row>
    <row r="350" spans="1:10" s="126" customFormat="1" x14ac:dyDescent="0.25">
      <c r="A350" s="140" t="s">
        <v>467</v>
      </c>
      <c r="B350" s="75" t="s">
        <v>16</v>
      </c>
      <c r="C350" s="84">
        <v>33.229999999999997</v>
      </c>
      <c r="D350" s="76" t="s">
        <v>12</v>
      </c>
      <c r="E350" s="75" t="s">
        <v>11</v>
      </c>
      <c r="F350" s="76" t="s">
        <v>19</v>
      </c>
      <c r="G350" s="78"/>
      <c r="H350" s="220">
        <v>0</v>
      </c>
      <c r="I350" s="81">
        <v>8</v>
      </c>
      <c r="J350" s="128">
        <f t="shared" si="6"/>
        <v>265.83999999999997</v>
      </c>
    </row>
    <row r="351" spans="1:10" s="126" customFormat="1" x14ac:dyDescent="0.25">
      <c r="A351" s="140" t="s">
        <v>468</v>
      </c>
      <c r="B351" s="75" t="s">
        <v>16</v>
      </c>
      <c r="C351" s="84">
        <v>17.670000000000002</v>
      </c>
      <c r="D351" s="76" t="s">
        <v>12</v>
      </c>
      <c r="E351" s="75" t="s">
        <v>11</v>
      </c>
      <c r="F351" s="76" t="s">
        <v>19</v>
      </c>
      <c r="G351" s="78"/>
      <c r="H351" s="220">
        <v>0</v>
      </c>
      <c r="I351" s="81">
        <v>8</v>
      </c>
      <c r="J351" s="128">
        <f t="shared" si="6"/>
        <v>141.36000000000001</v>
      </c>
    </row>
    <row r="352" spans="1:10" s="126" customFormat="1" x14ac:dyDescent="0.25">
      <c r="A352" s="140" t="s">
        <v>469</v>
      </c>
      <c r="B352" s="75" t="s">
        <v>16</v>
      </c>
      <c r="C352" s="84">
        <v>16.420000000000002</v>
      </c>
      <c r="D352" s="76" t="s">
        <v>12</v>
      </c>
      <c r="E352" s="75" t="s">
        <v>11</v>
      </c>
      <c r="F352" s="76" t="s">
        <v>19</v>
      </c>
      <c r="G352" s="78"/>
      <c r="H352" s="220">
        <v>0</v>
      </c>
      <c r="I352" s="81">
        <v>8</v>
      </c>
      <c r="J352" s="128">
        <f t="shared" si="6"/>
        <v>131.36000000000001</v>
      </c>
    </row>
    <row r="353" spans="1:10" s="126" customFormat="1" x14ac:dyDescent="0.25">
      <c r="A353" s="140" t="s">
        <v>470</v>
      </c>
      <c r="B353" s="75" t="s">
        <v>348</v>
      </c>
      <c r="C353" s="84">
        <v>6.45</v>
      </c>
      <c r="D353" s="76" t="s">
        <v>12</v>
      </c>
      <c r="E353" s="75" t="s">
        <v>11</v>
      </c>
      <c r="F353" s="76" t="s">
        <v>19</v>
      </c>
      <c r="G353" s="78"/>
      <c r="H353" s="220">
        <v>0</v>
      </c>
      <c r="I353" s="81">
        <v>8</v>
      </c>
      <c r="J353" s="128">
        <f t="shared" si="6"/>
        <v>51.6</v>
      </c>
    </row>
    <row r="354" spans="1:10" s="126" customFormat="1" x14ac:dyDescent="0.25">
      <c r="A354" s="140" t="s">
        <v>471</v>
      </c>
      <c r="B354" s="75" t="s">
        <v>16</v>
      </c>
      <c r="C354" s="84">
        <v>17.54</v>
      </c>
      <c r="D354" s="76" t="s">
        <v>12</v>
      </c>
      <c r="E354" s="75" t="s">
        <v>11</v>
      </c>
      <c r="F354" s="76" t="s">
        <v>19</v>
      </c>
      <c r="G354" s="78"/>
      <c r="H354" s="220">
        <v>0</v>
      </c>
      <c r="I354" s="81">
        <v>8</v>
      </c>
      <c r="J354" s="128">
        <f t="shared" si="6"/>
        <v>140.32</v>
      </c>
    </row>
    <row r="355" spans="1:10" s="126" customFormat="1" x14ac:dyDescent="0.25">
      <c r="A355" s="140" t="s">
        <v>472</v>
      </c>
      <c r="B355" s="75" t="s">
        <v>20</v>
      </c>
      <c r="C355" s="84">
        <v>35.619999999999997</v>
      </c>
      <c r="D355" s="76" t="s">
        <v>12</v>
      </c>
      <c r="E355" s="75" t="s">
        <v>11</v>
      </c>
      <c r="F355" s="76" t="s">
        <v>19</v>
      </c>
      <c r="G355" s="78"/>
      <c r="H355" s="220">
        <v>0</v>
      </c>
      <c r="I355" s="81">
        <v>8</v>
      </c>
      <c r="J355" s="128">
        <f t="shared" si="6"/>
        <v>284.95999999999998</v>
      </c>
    </row>
    <row r="356" spans="1:10" s="126" customFormat="1" x14ac:dyDescent="0.25">
      <c r="A356" s="140" t="s">
        <v>473</v>
      </c>
      <c r="B356" s="75" t="s">
        <v>16</v>
      </c>
      <c r="C356" s="84">
        <v>14.25</v>
      </c>
      <c r="D356" s="76" t="s">
        <v>12</v>
      </c>
      <c r="E356" s="75" t="s">
        <v>11</v>
      </c>
      <c r="F356" s="76" t="s">
        <v>19</v>
      </c>
      <c r="G356" s="78"/>
      <c r="H356" s="220">
        <v>0</v>
      </c>
      <c r="I356" s="81">
        <v>8</v>
      </c>
      <c r="J356" s="128">
        <f t="shared" si="6"/>
        <v>114</v>
      </c>
    </row>
    <row r="357" spans="1:10" s="126" customFormat="1" x14ac:dyDescent="0.25">
      <c r="A357" s="140" t="s">
        <v>474</v>
      </c>
      <c r="B357" s="75" t="s">
        <v>16</v>
      </c>
      <c r="C357" s="84">
        <v>15.62</v>
      </c>
      <c r="D357" s="76" t="s">
        <v>12</v>
      </c>
      <c r="E357" s="75" t="s">
        <v>11</v>
      </c>
      <c r="F357" s="76" t="s">
        <v>19</v>
      </c>
      <c r="G357" s="78"/>
      <c r="H357" s="220">
        <v>0</v>
      </c>
      <c r="I357" s="81">
        <v>8</v>
      </c>
      <c r="J357" s="128">
        <f t="shared" si="6"/>
        <v>124.96</v>
      </c>
    </row>
    <row r="358" spans="1:10" s="126" customFormat="1" x14ac:dyDescent="0.25">
      <c r="A358" s="140" t="s">
        <v>498</v>
      </c>
      <c r="B358" s="75" t="s">
        <v>16</v>
      </c>
      <c r="C358" s="84">
        <v>15.29</v>
      </c>
      <c r="D358" s="76" t="s">
        <v>12</v>
      </c>
      <c r="E358" s="75" t="s">
        <v>11</v>
      </c>
      <c r="F358" s="76" t="s">
        <v>19</v>
      </c>
      <c r="G358" s="78"/>
      <c r="H358" s="220">
        <v>0</v>
      </c>
      <c r="I358" s="81">
        <v>8</v>
      </c>
      <c r="J358" s="128">
        <f>C358*I358</f>
        <v>122.32</v>
      </c>
    </row>
    <row r="359" spans="1:10" s="126" customFormat="1" x14ac:dyDescent="0.25">
      <c r="A359" s="140" t="s">
        <v>475</v>
      </c>
      <c r="B359" s="75" t="s">
        <v>16</v>
      </c>
      <c r="C359" s="84">
        <v>31.19</v>
      </c>
      <c r="D359" s="76" t="s">
        <v>12</v>
      </c>
      <c r="E359" s="75" t="s">
        <v>11</v>
      </c>
      <c r="F359" s="76" t="s">
        <v>19</v>
      </c>
      <c r="G359" s="78"/>
      <c r="H359" s="220">
        <v>0</v>
      </c>
      <c r="I359" s="81">
        <v>8</v>
      </c>
      <c r="J359" s="128">
        <f t="shared" si="6"/>
        <v>249.52</v>
      </c>
    </row>
    <row r="360" spans="1:10" s="126" customFormat="1" x14ac:dyDescent="0.25">
      <c r="A360" s="140" t="s">
        <v>476</v>
      </c>
      <c r="B360" s="75" t="s">
        <v>16</v>
      </c>
      <c r="C360" s="84">
        <v>16.12</v>
      </c>
      <c r="D360" s="76" t="s">
        <v>17</v>
      </c>
      <c r="E360" s="75" t="s">
        <v>11</v>
      </c>
      <c r="F360" s="76" t="s">
        <v>19</v>
      </c>
      <c r="G360" s="78"/>
      <c r="H360" s="220">
        <v>0</v>
      </c>
      <c r="I360" s="81">
        <v>8</v>
      </c>
      <c r="J360" s="128">
        <f t="shared" si="6"/>
        <v>128.96</v>
      </c>
    </row>
    <row r="361" spans="1:10" s="126" customFormat="1" x14ac:dyDescent="0.25">
      <c r="A361" s="140" t="s">
        <v>477</v>
      </c>
      <c r="B361" s="75" t="s">
        <v>16</v>
      </c>
      <c r="C361" s="84">
        <v>16.5</v>
      </c>
      <c r="D361" s="76" t="s">
        <v>17</v>
      </c>
      <c r="E361" s="75" t="s">
        <v>11</v>
      </c>
      <c r="F361" s="76" t="s">
        <v>19</v>
      </c>
      <c r="G361" s="78"/>
      <c r="H361" s="220">
        <v>0</v>
      </c>
      <c r="I361" s="81">
        <v>8</v>
      </c>
      <c r="J361" s="128">
        <f t="shared" si="6"/>
        <v>132</v>
      </c>
    </row>
    <row r="362" spans="1:10" s="126" customFormat="1" x14ac:dyDescent="0.25">
      <c r="A362" s="140" t="s">
        <v>478</v>
      </c>
      <c r="B362" s="75" t="s">
        <v>16</v>
      </c>
      <c r="C362" s="84">
        <v>14.3</v>
      </c>
      <c r="D362" s="76" t="s">
        <v>17</v>
      </c>
      <c r="E362" s="75" t="s">
        <v>11</v>
      </c>
      <c r="F362" s="76" t="s">
        <v>19</v>
      </c>
      <c r="G362" s="78"/>
      <c r="H362" s="220">
        <v>0</v>
      </c>
      <c r="I362" s="81">
        <v>8</v>
      </c>
      <c r="J362" s="128">
        <f t="shared" si="6"/>
        <v>114.4</v>
      </c>
    </row>
    <row r="363" spans="1:10" s="126" customFormat="1" x14ac:dyDescent="0.25">
      <c r="A363" s="140" t="s">
        <v>479</v>
      </c>
      <c r="B363" s="75" t="s">
        <v>20</v>
      </c>
      <c r="C363" s="84">
        <v>47.47</v>
      </c>
      <c r="D363" s="76" t="s">
        <v>17</v>
      </c>
      <c r="E363" s="75" t="s">
        <v>11</v>
      </c>
      <c r="F363" s="76" t="s">
        <v>19</v>
      </c>
      <c r="G363" s="78"/>
      <c r="H363" s="220">
        <v>0</v>
      </c>
      <c r="I363" s="81">
        <v>8</v>
      </c>
      <c r="J363" s="128">
        <f t="shared" si="6"/>
        <v>379.76</v>
      </c>
    </row>
    <row r="364" spans="1:10" s="126" customFormat="1" x14ac:dyDescent="0.25">
      <c r="A364" s="140" t="s">
        <v>480</v>
      </c>
      <c r="B364" s="75" t="s">
        <v>641</v>
      </c>
      <c r="C364" s="84">
        <v>11.32</v>
      </c>
      <c r="D364" s="76" t="s">
        <v>12</v>
      </c>
      <c r="E364" s="75" t="s">
        <v>11</v>
      </c>
      <c r="F364" s="76" t="s">
        <v>19</v>
      </c>
      <c r="G364" s="78"/>
      <c r="H364" s="220">
        <v>0</v>
      </c>
      <c r="I364" s="81">
        <v>8</v>
      </c>
      <c r="J364" s="128">
        <f t="shared" si="6"/>
        <v>90.56</v>
      </c>
    </row>
    <row r="365" spans="1:10" s="126" customFormat="1" x14ac:dyDescent="0.25">
      <c r="A365" s="140" t="s">
        <v>481</v>
      </c>
      <c r="B365" s="75" t="s">
        <v>348</v>
      </c>
      <c r="C365" s="84">
        <v>7.13</v>
      </c>
      <c r="D365" s="76" t="s">
        <v>12</v>
      </c>
      <c r="E365" s="75" t="s">
        <v>11</v>
      </c>
      <c r="F365" s="76" t="s">
        <v>21</v>
      </c>
      <c r="G365" s="78"/>
      <c r="H365" s="220">
        <v>0</v>
      </c>
      <c r="I365" s="81">
        <v>21</v>
      </c>
      <c r="J365" s="128">
        <f t="shared" si="6"/>
        <v>149.72999999999999</v>
      </c>
    </row>
    <row r="366" spans="1:10" s="126" customFormat="1" x14ac:dyDescent="0.25">
      <c r="A366" s="140" t="s">
        <v>482</v>
      </c>
      <c r="B366" s="75" t="s">
        <v>645</v>
      </c>
      <c r="C366" s="84">
        <v>13.88</v>
      </c>
      <c r="D366" s="76" t="s">
        <v>12</v>
      </c>
      <c r="E366" s="75" t="s">
        <v>11</v>
      </c>
      <c r="F366" s="76" t="s">
        <v>19</v>
      </c>
      <c r="G366" s="78"/>
      <c r="H366" s="220">
        <v>0</v>
      </c>
      <c r="I366" s="81">
        <v>8</v>
      </c>
      <c r="J366" s="128">
        <f t="shared" si="6"/>
        <v>111.04</v>
      </c>
    </row>
    <row r="367" spans="1:10" s="126" customFormat="1" x14ac:dyDescent="0.25">
      <c r="A367" s="140" t="s">
        <v>483</v>
      </c>
      <c r="B367" s="75" t="s">
        <v>16</v>
      </c>
      <c r="C367" s="84">
        <v>13.38</v>
      </c>
      <c r="D367" s="76" t="s">
        <v>17</v>
      </c>
      <c r="E367" s="75" t="s">
        <v>11</v>
      </c>
      <c r="F367" s="76" t="s">
        <v>19</v>
      </c>
      <c r="G367" s="78"/>
      <c r="H367" s="220">
        <v>0</v>
      </c>
      <c r="I367" s="81">
        <v>8</v>
      </c>
      <c r="J367" s="128">
        <f t="shared" si="6"/>
        <v>107.04</v>
      </c>
    </row>
    <row r="368" spans="1:10" s="126" customFormat="1" x14ac:dyDescent="0.25">
      <c r="A368" s="140" t="s">
        <v>499</v>
      </c>
      <c r="B368" s="75" t="s">
        <v>16</v>
      </c>
      <c r="C368" s="84">
        <v>13.83</v>
      </c>
      <c r="D368" s="76" t="s">
        <v>12</v>
      </c>
      <c r="E368" s="75" t="s">
        <v>11</v>
      </c>
      <c r="F368" s="76" t="s">
        <v>19</v>
      </c>
      <c r="G368" s="78"/>
      <c r="H368" s="220">
        <v>0</v>
      </c>
      <c r="I368" s="81">
        <v>8</v>
      </c>
      <c r="J368" s="128">
        <f>C368*I368</f>
        <v>110.64</v>
      </c>
    </row>
    <row r="369" spans="1:10" s="126" customFormat="1" x14ac:dyDescent="0.25">
      <c r="A369" s="140" t="s">
        <v>484</v>
      </c>
      <c r="B369" s="75" t="s">
        <v>16</v>
      </c>
      <c r="C369" s="84">
        <v>29.48</v>
      </c>
      <c r="D369" s="76" t="s">
        <v>12</v>
      </c>
      <c r="E369" s="75" t="s">
        <v>11</v>
      </c>
      <c r="F369" s="76" t="s">
        <v>19</v>
      </c>
      <c r="G369" s="78"/>
      <c r="H369" s="220">
        <v>0</v>
      </c>
      <c r="I369" s="81">
        <v>8</v>
      </c>
      <c r="J369" s="128">
        <f t="shared" si="6"/>
        <v>235.84</v>
      </c>
    </row>
    <row r="370" spans="1:10" s="126" customFormat="1" x14ac:dyDescent="0.25">
      <c r="A370" s="140" t="s">
        <v>485</v>
      </c>
      <c r="B370" s="75" t="s">
        <v>16</v>
      </c>
      <c r="C370" s="84">
        <v>13.7</v>
      </c>
      <c r="D370" s="76" t="s">
        <v>12</v>
      </c>
      <c r="E370" s="75" t="s">
        <v>11</v>
      </c>
      <c r="F370" s="76" t="s">
        <v>19</v>
      </c>
      <c r="G370" s="78"/>
      <c r="H370" s="220">
        <v>0</v>
      </c>
      <c r="I370" s="81">
        <v>8</v>
      </c>
      <c r="J370" s="128">
        <f t="shared" si="6"/>
        <v>109.6</v>
      </c>
    </row>
    <row r="371" spans="1:10" s="126" customFormat="1" x14ac:dyDescent="0.25">
      <c r="A371" s="140" t="s">
        <v>486</v>
      </c>
      <c r="B371" s="75" t="s">
        <v>16</v>
      </c>
      <c r="C371" s="84">
        <v>13.7</v>
      </c>
      <c r="D371" s="76" t="s">
        <v>12</v>
      </c>
      <c r="E371" s="75" t="s">
        <v>11</v>
      </c>
      <c r="F371" s="76" t="s">
        <v>19</v>
      </c>
      <c r="G371" s="78"/>
      <c r="H371" s="220">
        <v>0</v>
      </c>
      <c r="I371" s="81">
        <v>8</v>
      </c>
      <c r="J371" s="128">
        <f t="shared" si="6"/>
        <v>109.6</v>
      </c>
    </row>
    <row r="372" spans="1:10" s="126" customFormat="1" x14ac:dyDescent="0.25">
      <c r="A372" s="140" t="s">
        <v>487</v>
      </c>
      <c r="B372" s="75" t="s">
        <v>16</v>
      </c>
      <c r="C372" s="84">
        <v>29.43</v>
      </c>
      <c r="D372" s="76" t="s">
        <v>12</v>
      </c>
      <c r="E372" s="75" t="s">
        <v>11</v>
      </c>
      <c r="F372" s="76" t="s">
        <v>19</v>
      </c>
      <c r="G372" s="78"/>
      <c r="H372" s="220">
        <v>0</v>
      </c>
      <c r="I372" s="81">
        <v>8</v>
      </c>
      <c r="J372" s="128">
        <f t="shared" si="6"/>
        <v>235.44</v>
      </c>
    </row>
    <row r="373" spans="1:10" s="126" customFormat="1" x14ac:dyDescent="0.25">
      <c r="A373" s="140" t="s">
        <v>488</v>
      </c>
      <c r="B373" s="75" t="s">
        <v>16</v>
      </c>
      <c r="C373" s="84">
        <v>28.12</v>
      </c>
      <c r="D373" s="76" t="s">
        <v>12</v>
      </c>
      <c r="E373" s="75" t="s">
        <v>11</v>
      </c>
      <c r="F373" s="76" t="s">
        <v>19</v>
      </c>
      <c r="G373" s="78"/>
      <c r="H373" s="220">
        <v>0</v>
      </c>
      <c r="I373" s="81">
        <v>8</v>
      </c>
      <c r="J373" s="128">
        <f t="shared" si="6"/>
        <v>224.96</v>
      </c>
    </row>
    <row r="374" spans="1:10" s="126" customFormat="1" x14ac:dyDescent="0.25">
      <c r="A374" s="140" t="s">
        <v>489</v>
      </c>
      <c r="B374" s="75" t="s">
        <v>16</v>
      </c>
      <c r="C374" s="84">
        <v>14.39</v>
      </c>
      <c r="D374" s="76" t="s">
        <v>12</v>
      </c>
      <c r="E374" s="75" t="s">
        <v>11</v>
      </c>
      <c r="F374" s="76" t="s">
        <v>19</v>
      </c>
      <c r="G374" s="78"/>
      <c r="H374" s="220">
        <v>0</v>
      </c>
      <c r="I374" s="81">
        <v>8</v>
      </c>
      <c r="J374" s="128">
        <f t="shared" si="6"/>
        <v>115.12</v>
      </c>
    </row>
    <row r="375" spans="1:10" s="126" customFormat="1" x14ac:dyDescent="0.25">
      <c r="A375" s="140" t="s">
        <v>490</v>
      </c>
      <c r="B375" s="75" t="s">
        <v>16</v>
      </c>
      <c r="C375" s="84">
        <v>14.39</v>
      </c>
      <c r="D375" s="76" t="s">
        <v>12</v>
      </c>
      <c r="E375" s="75" t="s">
        <v>11</v>
      </c>
      <c r="F375" s="76" t="s">
        <v>19</v>
      </c>
      <c r="G375" s="78"/>
      <c r="H375" s="220">
        <v>0</v>
      </c>
      <c r="I375" s="81">
        <v>8</v>
      </c>
      <c r="J375" s="128">
        <f t="shared" si="6"/>
        <v>115.12</v>
      </c>
    </row>
    <row r="376" spans="1:10" s="126" customFormat="1" x14ac:dyDescent="0.25">
      <c r="A376" s="140" t="s">
        <v>491</v>
      </c>
      <c r="B376" s="75" t="s">
        <v>16</v>
      </c>
      <c r="C376" s="84">
        <v>13.88</v>
      </c>
      <c r="D376" s="76" t="s">
        <v>12</v>
      </c>
      <c r="E376" s="75" t="s">
        <v>11</v>
      </c>
      <c r="F376" s="76" t="s">
        <v>19</v>
      </c>
      <c r="G376" s="78"/>
      <c r="H376" s="220">
        <v>0</v>
      </c>
      <c r="I376" s="81">
        <v>8</v>
      </c>
      <c r="J376" s="128">
        <f t="shared" si="6"/>
        <v>111.04</v>
      </c>
    </row>
    <row r="377" spans="1:10" s="126" customFormat="1" x14ac:dyDescent="0.25">
      <c r="A377" s="140" t="s">
        <v>492</v>
      </c>
      <c r="B377" s="75" t="s">
        <v>16</v>
      </c>
      <c r="C377" s="84">
        <v>21.2</v>
      </c>
      <c r="D377" s="76" t="s">
        <v>12</v>
      </c>
      <c r="E377" s="75" t="s">
        <v>11</v>
      </c>
      <c r="F377" s="76" t="s">
        <v>19</v>
      </c>
      <c r="G377" s="78"/>
      <c r="H377" s="220">
        <v>0</v>
      </c>
      <c r="I377" s="81">
        <v>8</v>
      </c>
      <c r="J377" s="128">
        <f t="shared" si="6"/>
        <v>169.6</v>
      </c>
    </row>
    <row r="378" spans="1:10" s="126" customFormat="1" x14ac:dyDescent="0.25">
      <c r="A378" s="140" t="s">
        <v>500</v>
      </c>
      <c r="B378" s="75" t="s">
        <v>16</v>
      </c>
      <c r="C378" s="84">
        <v>31.46</v>
      </c>
      <c r="D378" s="76" t="s">
        <v>12</v>
      </c>
      <c r="E378" s="75" t="s">
        <v>11</v>
      </c>
      <c r="F378" s="76" t="s">
        <v>19</v>
      </c>
      <c r="G378" s="78"/>
      <c r="H378" s="220">
        <v>0</v>
      </c>
      <c r="I378" s="81">
        <v>8</v>
      </c>
      <c r="J378" s="128">
        <f>C378*I378</f>
        <v>251.68</v>
      </c>
    </row>
    <row r="379" spans="1:10" s="126" customFormat="1" x14ac:dyDescent="0.25">
      <c r="A379" s="140" t="s">
        <v>501</v>
      </c>
      <c r="B379" s="75" t="s">
        <v>282</v>
      </c>
      <c r="C379" s="84">
        <v>17.43</v>
      </c>
      <c r="D379" s="76" t="s">
        <v>10</v>
      </c>
      <c r="E379" s="75" t="s">
        <v>13</v>
      </c>
      <c r="F379" s="76" t="s">
        <v>21</v>
      </c>
      <c r="G379" s="78"/>
      <c r="H379" s="220">
        <v>0</v>
      </c>
      <c r="I379" s="81">
        <v>21</v>
      </c>
      <c r="J379" s="128">
        <f t="shared" si="6"/>
        <v>366.03</v>
      </c>
    </row>
    <row r="380" spans="1:10" s="126" customFormat="1" x14ac:dyDescent="0.25">
      <c r="A380" s="140" t="s">
        <v>502</v>
      </c>
      <c r="B380" s="75" t="s">
        <v>410</v>
      </c>
      <c r="C380" s="84">
        <v>14.68</v>
      </c>
      <c r="D380" s="76" t="s">
        <v>10</v>
      </c>
      <c r="E380" s="75" t="s">
        <v>13</v>
      </c>
      <c r="F380" s="76" t="s">
        <v>21</v>
      </c>
      <c r="G380" s="78"/>
      <c r="H380" s="220">
        <v>0</v>
      </c>
      <c r="I380" s="81">
        <v>21</v>
      </c>
      <c r="J380" s="128">
        <f t="shared" si="6"/>
        <v>308.27999999999997</v>
      </c>
    </row>
    <row r="381" spans="1:10" s="126" customFormat="1" x14ac:dyDescent="0.25">
      <c r="A381" s="140" t="s">
        <v>503</v>
      </c>
      <c r="B381" s="75" t="s">
        <v>8</v>
      </c>
      <c r="C381" s="84">
        <v>496.01</v>
      </c>
      <c r="D381" s="76" t="s">
        <v>382</v>
      </c>
      <c r="E381" s="75" t="s">
        <v>13</v>
      </c>
      <c r="F381" s="76" t="s">
        <v>21</v>
      </c>
      <c r="G381" s="78"/>
      <c r="H381" s="220">
        <v>0</v>
      </c>
      <c r="I381" s="81">
        <v>21</v>
      </c>
      <c r="J381" s="128">
        <f t="shared" si="6"/>
        <v>10416.209999999999</v>
      </c>
    </row>
    <row r="382" spans="1:10" s="126" customFormat="1" x14ac:dyDescent="0.25">
      <c r="A382" s="140" t="s">
        <v>504</v>
      </c>
      <c r="B382" s="75" t="s">
        <v>23</v>
      </c>
      <c r="C382" s="84">
        <v>27.82</v>
      </c>
      <c r="D382" s="76" t="s">
        <v>382</v>
      </c>
      <c r="E382" s="75" t="s">
        <v>13</v>
      </c>
      <c r="F382" s="76" t="s">
        <v>21</v>
      </c>
      <c r="G382" s="78"/>
      <c r="H382" s="220">
        <v>0</v>
      </c>
      <c r="I382" s="81">
        <v>21</v>
      </c>
      <c r="J382" s="128">
        <f t="shared" si="6"/>
        <v>584.22</v>
      </c>
    </row>
    <row r="383" spans="1:10" s="126" customFormat="1" x14ac:dyDescent="0.25">
      <c r="A383" s="140" t="s">
        <v>505</v>
      </c>
      <c r="B383" s="75" t="s">
        <v>23</v>
      </c>
      <c r="C383" s="84">
        <v>15.06</v>
      </c>
      <c r="D383" s="76" t="s">
        <v>382</v>
      </c>
      <c r="E383" s="75" t="s">
        <v>13</v>
      </c>
      <c r="F383" s="76" t="s">
        <v>21</v>
      </c>
      <c r="G383" s="78"/>
      <c r="H383" s="220">
        <v>0</v>
      </c>
      <c r="I383" s="81">
        <v>21</v>
      </c>
      <c r="J383" s="128">
        <f t="shared" si="6"/>
        <v>316.26</v>
      </c>
    </row>
    <row r="384" spans="1:10" s="126" customFormat="1" x14ac:dyDescent="0.25">
      <c r="A384" s="140" t="s">
        <v>506</v>
      </c>
      <c r="B384" s="75" t="s">
        <v>8</v>
      </c>
      <c r="C384" s="84">
        <v>62.33</v>
      </c>
      <c r="D384" s="76" t="s">
        <v>382</v>
      </c>
      <c r="E384" s="75" t="s">
        <v>13</v>
      </c>
      <c r="F384" s="76" t="s">
        <v>21</v>
      </c>
      <c r="G384" s="78"/>
      <c r="H384" s="220">
        <v>0</v>
      </c>
      <c r="I384" s="81">
        <v>21</v>
      </c>
      <c r="J384" s="128">
        <f t="shared" si="6"/>
        <v>1308.93</v>
      </c>
    </row>
    <row r="385" spans="1:10" s="126" customFormat="1" x14ac:dyDescent="0.25">
      <c r="A385" s="140" t="s">
        <v>507</v>
      </c>
      <c r="B385" s="75" t="s">
        <v>8</v>
      </c>
      <c r="C385" s="84">
        <v>125.96</v>
      </c>
      <c r="D385" s="76" t="s">
        <v>382</v>
      </c>
      <c r="E385" s="75" t="s">
        <v>13</v>
      </c>
      <c r="F385" s="76" t="s">
        <v>21</v>
      </c>
      <c r="G385" s="78"/>
      <c r="H385" s="220">
        <v>0</v>
      </c>
      <c r="I385" s="81">
        <v>21</v>
      </c>
      <c r="J385" s="128">
        <f t="shared" si="6"/>
        <v>2645.16</v>
      </c>
    </row>
    <row r="386" spans="1:10" s="126" customFormat="1" x14ac:dyDescent="0.25">
      <c r="A386" s="140" t="s">
        <v>508</v>
      </c>
      <c r="B386" s="75" t="s">
        <v>282</v>
      </c>
      <c r="C386" s="84">
        <v>12.63</v>
      </c>
      <c r="D386" s="76" t="s">
        <v>10</v>
      </c>
      <c r="E386" s="75" t="s">
        <v>13</v>
      </c>
      <c r="F386" s="76" t="s">
        <v>21</v>
      </c>
      <c r="G386" s="78"/>
      <c r="H386" s="220">
        <v>0</v>
      </c>
      <c r="I386" s="81">
        <v>21</v>
      </c>
      <c r="J386" s="128">
        <f t="shared" si="6"/>
        <v>265.23</v>
      </c>
    </row>
    <row r="387" spans="1:10" s="126" customFormat="1" x14ac:dyDescent="0.25">
      <c r="A387" s="140" t="s">
        <v>509</v>
      </c>
      <c r="B387" s="75" t="s">
        <v>410</v>
      </c>
      <c r="C387" s="84">
        <v>5.3</v>
      </c>
      <c r="D387" s="76" t="s">
        <v>10</v>
      </c>
      <c r="E387" s="75" t="s">
        <v>13</v>
      </c>
      <c r="F387" s="76" t="s">
        <v>21</v>
      </c>
      <c r="G387" s="78"/>
      <c r="H387" s="220">
        <v>0</v>
      </c>
      <c r="I387" s="81">
        <v>21</v>
      </c>
      <c r="J387" s="128">
        <f t="shared" si="6"/>
        <v>111.3</v>
      </c>
    </row>
    <row r="388" spans="1:10" s="126" customFormat="1" x14ac:dyDescent="0.25">
      <c r="A388" s="140" t="s">
        <v>90</v>
      </c>
      <c r="B388" s="75" t="s">
        <v>16</v>
      </c>
      <c r="C388" s="84">
        <v>14.37</v>
      </c>
      <c r="D388" s="76" t="s">
        <v>12</v>
      </c>
      <c r="E388" s="75" t="s">
        <v>11</v>
      </c>
      <c r="F388" s="76" t="s">
        <v>335</v>
      </c>
      <c r="G388" s="78"/>
      <c r="H388" s="220">
        <v>0</v>
      </c>
      <c r="I388" s="81">
        <v>8</v>
      </c>
      <c r="J388" s="128">
        <f t="shared" si="6"/>
        <v>114.96</v>
      </c>
    </row>
    <row r="389" spans="1:10" s="126" customFormat="1" x14ac:dyDescent="0.25">
      <c r="A389" s="140" t="s">
        <v>89</v>
      </c>
      <c r="B389" s="75" t="s">
        <v>16</v>
      </c>
      <c r="C389" s="84">
        <v>15.45</v>
      </c>
      <c r="D389" s="76" t="s">
        <v>12</v>
      </c>
      <c r="E389" s="75" t="s">
        <v>11</v>
      </c>
      <c r="F389" s="76" t="s">
        <v>335</v>
      </c>
      <c r="G389" s="78"/>
      <c r="H389" s="220">
        <v>0</v>
      </c>
      <c r="I389" s="81">
        <v>8</v>
      </c>
      <c r="J389" s="128">
        <f t="shared" si="6"/>
        <v>123.6</v>
      </c>
    </row>
    <row r="390" spans="1:10" s="126" customFormat="1" x14ac:dyDescent="0.25">
      <c r="A390" s="140" t="s">
        <v>88</v>
      </c>
      <c r="B390" s="75" t="s">
        <v>16</v>
      </c>
      <c r="C390" s="84">
        <v>35.200000000000003</v>
      </c>
      <c r="D390" s="76" t="s">
        <v>12</v>
      </c>
      <c r="E390" s="75" t="s">
        <v>11</v>
      </c>
      <c r="F390" s="76" t="s">
        <v>335</v>
      </c>
      <c r="G390" s="78"/>
      <c r="H390" s="220">
        <v>0</v>
      </c>
      <c r="I390" s="81">
        <v>8</v>
      </c>
      <c r="J390" s="128">
        <f t="shared" si="6"/>
        <v>281.60000000000002</v>
      </c>
    </row>
    <row r="391" spans="1:10" s="126" customFormat="1" x14ac:dyDescent="0.25">
      <c r="A391" s="153" t="s">
        <v>159</v>
      </c>
      <c r="B391" s="75" t="s">
        <v>16</v>
      </c>
      <c r="C391" s="84">
        <v>19.86</v>
      </c>
      <c r="D391" s="76" t="s">
        <v>17</v>
      </c>
      <c r="E391" s="75" t="s">
        <v>11</v>
      </c>
      <c r="F391" s="76" t="s">
        <v>335</v>
      </c>
      <c r="G391" s="78"/>
      <c r="H391" s="220">
        <v>0</v>
      </c>
      <c r="I391" s="81">
        <v>8</v>
      </c>
      <c r="J391" s="128">
        <f t="shared" si="6"/>
        <v>158.88</v>
      </c>
    </row>
    <row r="392" spans="1:10" s="126" customFormat="1" x14ac:dyDescent="0.25">
      <c r="A392" s="140" t="s">
        <v>87</v>
      </c>
      <c r="B392" s="75" t="s">
        <v>16</v>
      </c>
      <c r="C392" s="84">
        <v>14.71</v>
      </c>
      <c r="D392" s="76" t="s">
        <v>12</v>
      </c>
      <c r="E392" s="75" t="s">
        <v>11</v>
      </c>
      <c r="F392" s="76" t="s">
        <v>335</v>
      </c>
      <c r="G392" s="78"/>
      <c r="H392" s="220">
        <v>0</v>
      </c>
      <c r="I392" s="81">
        <v>8</v>
      </c>
      <c r="J392" s="128">
        <f t="shared" si="6"/>
        <v>117.68</v>
      </c>
    </row>
    <row r="393" spans="1:10" s="126" customFormat="1" x14ac:dyDescent="0.25">
      <c r="A393" s="140" t="s">
        <v>86</v>
      </c>
      <c r="B393" s="75" t="s">
        <v>16</v>
      </c>
      <c r="C393" s="84">
        <v>33.75</v>
      </c>
      <c r="D393" s="76" t="s">
        <v>12</v>
      </c>
      <c r="E393" s="75" t="s">
        <v>11</v>
      </c>
      <c r="F393" s="76" t="s">
        <v>335</v>
      </c>
      <c r="G393" s="78"/>
      <c r="H393" s="220">
        <v>0</v>
      </c>
      <c r="I393" s="81">
        <v>8</v>
      </c>
      <c r="J393" s="128">
        <f t="shared" ref="J393:J462" si="7">C393*I393</f>
        <v>270</v>
      </c>
    </row>
    <row r="394" spans="1:10" s="126" customFormat="1" x14ac:dyDescent="0.25">
      <c r="A394" s="140" t="s">
        <v>84</v>
      </c>
      <c r="B394" s="75" t="s">
        <v>16</v>
      </c>
      <c r="C394" s="84">
        <v>38.72</v>
      </c>
      <c r="D394" s="76" t="s">
        <v>12</v>
      </c>
      <c r="E394" s="75" t="s">
        <v>11</v>
      </c>
      <c r="F394" s="76" t="s">
        <v>335</v>
      </c>
      <c r="G394" s="78"/>
      <c r="H394" s="220">
        <v>0</v>
      </c>
      <c r="I394" s="81">
        <v>8</v>
      </c>
      <c r="J394" s="128">
        <f t="shared" si="7"/>
        <v>309.76</v>
      </c>
    </row>
    <row r="395" spans="1:10" s="126" customFormat="1" x14ac:dyDescent="0.25">
      <c r="A395" s="140" t="s">
        <v>83</v>
      </c>
      <c r="B395" s="75" t="s">
        <v>16</v>
      </c>
      <c r="C395" s="84">
        <v>21.35</v>
      </c>
      <c r="D395" s="76" t="s">
        <v>12</v>
      </c>
      <c r="E395" s="75" t="s">
        <v>11</v>
      </c>
      <c r="F395" s="76" t="s">
        <v>335</v>
      </c>
      <c r="G395" s="78"/>
      <c r="H395" s="220">
        <v>0</v>
      </c>
      <c r="I395" s="81">
        <v>8</v>
      </c>
      <c r="J395" s="128">
        <f t="shared" si="7"/>
        <v>170.8</v>
      </c>
    </row>
    <row r="396" spans="1:10" s="126" customFormat="1" x14ac:dyDescent="0.25">
      <c r="A396" s="140" t="s">
        <v>82</v>
      </c>
      <c r="B396" s="75" t="s">
        <v>16</v>
      </c>
      <c r="C396" s="84">
        <v>17.45</v>
      </c>
      <c r="D396" s="76" t="s">
        <v>12</v>
      </c>
      <c r="E396" s="75" t="s">
        <v>11</v>
      </c>
      <c r="F396" s="76" t="s">
        <v>335</v>
      </c>
      <c r="G396" s="78"/>
      <c r="H396" s="220">
        <v>0</v>
      </c>
      <c r="I396" s="81">
        <v>8</v>
      </c>
      <c r="J396" s="128">
        <f t="shared" si="7"/>
        <v>139.6</v>
      </c>
    </row>
    <row r="397" spans="1:10" s="126" customFormat="1" x14ac:dyDescent="0.25">
      <c r="A397" s="140" t="s">
        <v>544</v>
      </c>
      <c r="B397" s="75" t="s">
        <v>16</v>
      </c>
      <c r="C397" s="84">
        <v>21.9</v>
      </c>
      <c r="D397" s="76" t="s">
        <v>12</v>
      </c>
      <c r="E397" s="75" t="s">
        <v>11</v>
      </c>
      <c r="F397" s="76" t="s">
        <v>335</v>
      </c>
      <c r="G397" s="78"/>
      <c r="H397" s="220">
        <v>0</v>
      </c>
      <c r="I397" s="81">
        <v>8</v>
      </c>
      <c r="J397" s="128">
        <f>C397*I397</f>
        <v>175.2</v>
      </c>
    </row>
    <row r="398" spans="1:10" s="126" customFormat="1" x14ac:dyDescent="0.25">
      <c r="A398" s="140" t="s">
        <v>81</v>
      </c>
      <c r="B398" s="75" t="s">
        <v>16</v>
      </c>
      <c r="C398" s="84">
        <v>32.26</v>
      </c>
      <c r="D398" s="76" t="s">
        <v>12</v>
      </c>
      <c r="E398" s="75" t="s">
        <v>11</v>
      </c>
      <c r="F398" s="76" t="s">
        <v>335</v>
      </c>
      <c r="G398" s="78"/>
      <c r="H398" s="220">
        <v>0</v>
      </c>
      <c r="I398" s="81">
        <v>8</v>
      </c>
      <c r="J398" s="128">
        <f t="shared" si="7"/>
        <v>258.08</v>
      </c>
    </row>
    <row r="399" spans="1:10" s="126" customFormat="1" x14ac:dyDescent="0.25">
      <c r="A399" s="140" t="s">
        <v>79</v>
      </c>
      <c r="B399" s="75" t="s">
        <v>16</v>
      </c>
      <c r="C399" s="84">
        <v>16.260000000000002</v>
      </c>
      <c r="D399" s="76" t="s">
        <v>17</v>
      </c>
      <c r="E399" s="75" t="s">
        <v>11</v>
      </c>
      <c r="F399" s="76" t="s">
        <v>335</v>
      </c>
      <c r="G399" s="78"/>
      <c r="H399" s="220">
        <v>0</v>
      </c>
      <c r="I399" s="81">
        <v>8</v>
      </c>
      <c r="J399" s="128">
        <f t="shared" si="7"/>
        <v>130.08000000000001</v>
      </c>
    </row>
    <row r="400" spans="1:10" s="126" customFormat="1" x14ac:dyDescent="0.25">
      <c r="A400" s="140" t="s">
        <v>80</v>
      </c>
      <c r="B400" s="75" t="s">
        <v>8</v>
      </c>
      <c r="C400" s="84">
        <v>4.5199999999999996</v>
      </c>
      <c r="D400" s="76" t="s">
        <v>382</v>
      </c>
      <c r="E400" s="75" t="s">
        <v>212</v>
      </c>
      <c r="F400" s="76" t="s">
        <v>340</v>
      </c>
      <c r="G400" s="78"/>
      <c r="H400" s="220">
        <v>0</v>
      </c>
      <c r="I400" s="81">
        <v>21</v>
      </c>
      <c r="J400" s="128">
        <f t="shared" si="7"/>
        <v>94.919999999999987</v>
      </c>
    </row>
    <row r="401" spans="1:10" s="126" customFormat="1" x14ac:dyDescent="0.25">
      <c r="A401" s="140" t="s">
        <v>78</v>
      </c>
      <c r="B401" s="75" t="s">
        <v>627</v>
      </c>
      <c r="C401" s="84">
        <v>5.26</v>
      </c>
      <c r="D401" s="76" t="s">
        <v>12</v>
      </c>
      <c r="E401" s="75" t="s">
        <v>11</v>
      </c>
      <c r="F401" s="76" t="s">
        <v>335</v>
      </c>
      <c r="G401" s="78"/>
      <c r="H401" s="220">
        <v>0</v>
      </c>
      <c r="I401" s="81">
        <v>8</v>
      </c>
      <c r="J401" s="128">
        <f t="shared" si="7"/>
        <v>42.08</v>
      </c>
    </row>
    <row r="402" spans="1:10" s="126" customFormat="1" x14ac:dyDescent="0.25">
      <c r="A402" s="140" t="s">
        <v>77</v>
      </c>
      <c r="B402" s="75" t="s">
        <v>16</v>
      </c>
      <c r="C402" s="84">
        <v>32.380000000000003</v>
      </c>
      <c r="D402" s="76" t="s">
        <v>12</v>
      </c>
      <c r="E402" s="75" t="s">
        <v>11</v>
      </c>
      <c r="F402" s="76" t="s">
        <v>335</v>
      </c>
      <c r="G402" s="78"/>
      <c r="H402" s="220">
        <v>0</v>
      </c>
      <c r="I402" s="81">
        <v>8</v>
      </c>
      <c r="J402" s="128">
        <f t="shared" si="7"/>
        <v>259.04000000000002</v>
      </c>
    </row>
    <row r="403" spans="1:10" s="126" customFormat="1" x14ac:dyDescent="0.25">
      <c r="A403" s="140" t="s">
        <v>76</v>
      </c>
      <c r="B403" s="75" t="s">
        <v>16</v>
      </c>
      <c r="C403" s="84">
        <v>32.94</v>
      </c>
      <c r="D403" s="76" t="s">
        <v>12</v>
      </c>
      <c r="E403" s="75" t="s">
        <v>11</v>
      </c>
      <c r="F403" s="76" t="s">
        <v>335</v>
      </c>
      <c r="G403" s="78"/>
      <c r="H403" s="220">
        <v>0</v>
      </c>
      <c r="I403" s="81">
        <v>8</v>
      </c>
      <c r="J403" s="128">
        <f t="shared" si="7"/>
        <v>263.52</v>
      </c>
    </row>
    <row r="404" spans="1:10" s="126" customFormat="1" x14ac:dyDescent="0.25">
      <c r="A404" s="140" t="s">
        <v>75</v>
      </c>
      <c r="B404" s="75" t="s">
        <v>16</v>
      </c>
      <c r="C404" s="84">
        <v>35.22</v>
      </c>
      <c r="D404" s="76" t="s">
        <v>12</v>
      </c>
      <c r="E404" s="75" t="s">
        <v>11</v>
      </c>
      <c r="F404" s="76" t="s">
        <v>335</v>
      </c>
      <c r="G404" s="78"/>
      <c r="H404" s="220">
        <v>0</v>
      </c>
      <c r="I404" s="81">
        <v>8</v>
      </c>
      <c r="J404" s="128">
        <f t="shared" si="7"/>
        <v>281.76</v>
      </c>
    </row>
    <row r="405" spans="1:10" s="126" customFormat="1" x14ac:dyDescent="0.25">
      <c r="A405" s="140" t="s">
        <v>74</v>
      </c>
      <c r="B405" s="75" t="s">
        <v>332</v>
      </c>
      <c r="C405" s="84">
        <v>4.28</v>
      </c>
      <c r="D405" s="76" t="s">
        <v>12</v>
      </c>
      <c r="E405" s="75" t="s">
        <v>11</v>
      </c>
      <c r="F405" s="76" t="s">
        <v>335</v>
      </c>
      <c r="G405" s="78"/>
      <c r="H405" s="220">
        <v>0</v>
      </c>
      <c r="I405" s="81">
        <v>8</v>
      </c>
      <c r="J405" s="128">
        <f t="shared" si="7"/>
        <v>34.24</v>
      </c>
    </row>
    <row r="406" spans="1:10" s="126" customFormat="1" x14ac:dyDescent="0.25">
      <c r="A406" s="140" t="s">
        <v>73</v>
      </c>
      <c r="B406" s="75" t="s">
        <v>16</v>
      </c>
      <c r="C406" s="84">
        <v>20.53</v>
      </c>
      <c r="D406" s="76" t="s">
        <v>17</v>
      </c>
      <c r="E406" s="75" t="s">
        <v>11</v>
      </c>
      <c r="F406" s="76" t="s">
        <v>335</v>
      </c>
      <c r="G406" s="78"/>
      <c r="H406" s="220">
        <v>0</v>
      </c>
      <c r="I406" s="81">
        <v>8</v>
      </c>
      <c r="J406" s="128">
        <f t="shared" si="7"/>
        <v>164.24</v>
      </c>
    </row>
    <row r="407" spans="1:10" s="126" customFormat="1" x14ac:dyDescent="0.25">
      <c r="A407" s="140" t="s">
        <v>545</v>
      </c>
      <c r="B407" s="75" t="s">
        <v>16</v>
      </c>
      <c r="C407" s="84">
        <v>34.81</v>
      </c>
      <c r="D407" s="76" t="s">
        <v>17</v>
      </c>
      <c r="E407" s="75" t="s">
        <v>11</v>
      </c>
      <c r="F407" s="76" t="s">
        <v>335</v>
      </c>
      <c r="G407" s="78"/>
      <c r="H407" s="220">
        <v>0</v>
      </c>
      <c r="I407" s="81">
        <v>8</v>
      </c>
      <c r="J407" s="128">
        <f>C407*I407</f>
        <v>278.48</v>
      </c>
    </row>
    <row r="408" spans="1:10" s="126" customFormat="1" x14ac:dyDescent="0.25">
      <c r="A408" s="140" t="s">
        <v>72</v>
      </c>
      <c r="B408" s="75" t="s">
        <v>16</v>
      </c>
      <c r="C408" s="84">
        <v>34.69</v>
      </c>
      <c r="D408" s="76" t="s">
        <v>17</v>
      </c>
      <c r="E408" s="75" t="s">
        <v>11</v>
      </c>
      <c r="F408" s="76" t="s">
        <v>335</v>
      </c>
      <c r="G408" s="78"/>
      <c r="H408" s="220">
        <v>0</v>
      </c>
      <c r="I408" s="81">
        <v>8</v>
      </c>
      <c r="J408" s="128">
        <f t="shared" si="7"/>
        <v>277.52</v>
      </c>
    </row>
    <row r="409" spans="1:10" s="126" customFormat="1" x14ac:dyDescent="0.25">
      <c r="A409" s="140" t="s">
        <v>71</v>
      </c>
      <c r="B409" s="75" t="s">
        <v>16</v>
      </c>
      <c r="C409" s="84">
        <v>16.93</v>
      </c>
      <c r="D409" s="76" t="s">
        <v>17</v>
      </c>
      <c r="E409" s="75" t="s">
        <v>11</v>
      </c>
      <c r="F409" s="76" t="s">
        <v>335</v>
      </c>
      <c r="G409" s="78"/>
      <c r="H409" s="220">
        <v>0</v>
      </c>
      <c r="I409" s="81">
        <v>8</v>
      </c>
      <c r="J409" s="128">
        <f t="shared" si="7"/>
        <v>135.44</v>
      </c>
    </row>
    <row r="410" spans="1:10" s="126" customFormat="1" x14ac:dyDescent="0.25">
      <c r="A410" s="140" t="s">
        <v>70</v>
      </c>
      <c r="B410" s="75" t="s">
        <v>20</v>
      </c>
      <c r="C410" s="84">
        <v>52.27</v>
      </c>
      <c r="D410" s="76" t="s">
        <v>17</v>
      </c>
      <c r="E410" s="75" t="s">
        <v>11</v>
      </c>
      <c r="F410" s="76" t="s">
        <v>335</v>
      </c>
      <c r="G410" s="78"/>
      <c r="H410" s="220">
        <v>0</v>
      </c>
      <c r="I410" s="81">
        <v>8</v>
      </c>
      <c r="J410" s="128">
        <f t="shared" si="7"/>
        <v>418.16</v>
      </c>
    </row>
    <row r="411" spans="1:10" s="126" customFormat="1" x14ac:dyDescent="0.25">
      <c r="A411" s="140" t="s">
        <v>69</v>
      </c>
      <c r="B411" s="75" t="s">
        <v>16</v>
      </c>
      <c r="C411" s="84">
        <v>34.520000000000003</v>
      </c>
      <c r="D411" s="76" t="s">
        <v>17</v>
      </c>
      <c r="E411" s="75" t="s">
        <v>11</v>
      </c>
      <c r="F411" s="76" t="s">
        <v>335</v>
      </c>
      <c r="G411" s="78"/>
      <c r="H411" s="220">
        <v>0</v>
      </c>
      <c r="I411" s="81">
        <v>8</v>
      </c>
      <c r="J411" s="128">
        <f t="shared" si="7"/>
        <v>276.16000000000003</v>
      </c>
    </row>
    <row r="412" spans="1:10" s="126" customFormat="1" x14ac:dyDescent="0.25">
      <c r="A412" s="140" t="s">
        <v>68</v>
      </c>
      <c r="B412" s="75" t="s">
        <v>16</v>
      </c>
      <c r="C412" s="84">
        <v>34.4</v>
      </c>
      <c r="D412" s="76" t="s">
        <v>17</v>
      </c>
      <c r="E412" s="75" t="s">
        <v>11</v>
      </c>
      <c r="F412" s="76" t="s">
        <v>335</v>
      </c>
      <c r="G412" s="78"/>
      <c r="H412" s="220">
        <v>0</v>
      </c>
      <c r="I412" s="81">
        <v>8</v>
      </c>
      <c r="J412" s="128">
        <f t="shared" si="7"/>
        <v>275.2</v>
      </c>
    </row>
    <row r="413" spans="1:10" s="126" customFormat="1" x14ac:dyDescent="0.25">
      <c r="A413" s="140" t="s">
        <v>67</v>
      </c>
      <c r="B413" s="75" t="s">
        <v>16</v>
      </c>
      <c r="C413" s="84">
        <v>34.46</v>
      </c>
      <c r="D413" s="76" t="s">
        <v>17</v>
      </c>
      <c r="E413" s="75" t="s">
        <v>11</v>
      </c>
      <c r="F413" s="76" t="s">
        <v>335</v>
      </c>
      <c r="G413" s="78"/>
      <c r="H413" s="220">
        <v>0</v>
      </c>
      <c r="I413" s="81">
        <v>8</v>
      </c>
      <c r="J413" s="128">
        <f t="shared" si="7"/>
        <v>275.68</v>
      </c>
    </row>
    <row r="414" spans="1:10" s="126" customFormat="1" x14ac:dyDescent="0.25">
      <c r="A414" s="140" t="s">
        <v>65</v>
      </c>
      <c r="B414" s="75" t="s">
        <v>16</v>
      </c>
      <c r="C414" s="84">
        <v>20.62</v>
      </c>
      <c r="D414" s="76" t="s">
        <v>17</v>
      </c>
      <c r="E414" s="75" t="s">
        <v>11</v>
      </c>
      <c r="F414" s="76" t="s">
        <v>335</v>
      </c>
      <c r="G414" s="78"/>
      <c r="H414" s="220">
        <v>0</v>
      </c>
      <c r="I414" s="81">
        <v>8</v>
      </c>
      <c r="J414" s="128">
        <f t="shared" si="7"/>
        <v>164.96</v>
      </c>
    </row>
    <row r="415" spans="1:10" s="126" customFormat="1" x14ac:dyDescent="0.25">
      <c r="A415" s="140" t="s">
        <v>66</v>
      </c>
      <c r="B415" s="75" t="s">
        <v>16</v>
      </c>
      <c r="C415" s="84">
        <v>31.98</v>
      </c>
      <c r="D415" s="76" t="s">
        <v>12</v>
      </c>
      <c r="E415" s="75" t="s">
        <v>11</v>
      </c>
      <c r="F415" s="76" t="s">
        <v>335</v>
      </c>
      <c r="G415" s="78"/>
      <c r="H415" s="220">
        <v>0</v>
      </c>
      <c r="I415" s="81">
        <v>8</v>
      </c>
      <c r="J415" s="128">
        <f t="shared" si="7"/>
        <v>255.84</v>
      </c>
    </row>
    <row r="416" spans="1:10" s="126" customFormat="1" x14ac:dyDescent="0.25">
      <c r="A416" s="140" t="s">
        <v>64</v>
      </c>
      <c r="B416" s="75" t="s">
        <v>16</v>
      </c>
      <c r="C416" s="84">
        <v>16.190000000000001</v>
      </c>
      <c r="D416" s="76" t="s">
        <v>17</v>
      </c>
      <c r="E416" s="75" t="s">
        <v>11</v>
      </c>
      <c r="F416" s="76" t="s">
        <v>335</v>
      </c>
      <c r="G416" s="78"/>
      <c r="H416" s="220">
        <v>0</v>
      </c>
      <c r="I416" s="81">
        <v>8</v>
      </c>
      <c r="J416" s="128">
        <f t="shared" si="7"/>
        <v>129.52000000000001</v>
      </c>
    </row>
    <row r="417" spans="1:10" s="126" customFormat="1" x14ac:dyDescent="0.25">
      <c r="A417" s="140" t="s">
        <v>546</v>
      </c>
      <c r="B417" s="75" t="s">
        <v>16</v>
      </c>
      <c r="C417" s="84">
        <v>15.45</v>
      </c>
      <c r="D417" s="76" t="s">
        <v>17</v>
      </c>
      <c r="E417" s="75" t="s">
        <v>11</v>
      </c>
      <c r="F417" s="76" t="s">
        <v>335</v>
      </c>
      <c r="G417" s="78"/>
      <c r="H417" s="220">
        <v>0</v>
      </c>
      <c r="I417" s="81">
        <v>8</v>
      </c>
      <c r="J417" s="128">
        <f>C417*I417</f>
        <v>123.6</v>
      </c>
    </row>
    <row r="418" spans="1:10" s="126" customFormat="1" x14ac:dyDescent="0.25">
      <c r="A418" s="140" t="s">
        <v>63</v>
      </c>
      <c r="B418" s="75" t="s">
        <v>16</v>
      </c>
      <c r="C418" s="84">
        <v>15.74</v>
      </c>
      <c r="D418" s="76" t="s">
        <v>17</v>
      </c>
      <c r="E418" s="75" t="s">
        <v>11</v>
      </c>
      <c r="F418" s="76" t="s">
        <v>335</v>
      </c>
      <c r="G418" s="78"/>
      <c r="H418" s="220">
        <v>0</v>
      </c>
      <c r="I418" s="81">
        <v>8</v>
      </c>
      <c r="J418" s="128">
        <f t="shared" si="7"/>
        <v>125.92</v>
      </c>
    </row>
    <row r="419" spans="1:10" s="126" customFormat="1" x14ac:dyDescent="0.25">
      <c r="A419" s="140" t="s">
        <v>85</v>
      </c>
      <c r="B419" s="75" t="s">
        <v>16</v>
      </c>
      <c r="C419" s="84">
        <v>33.4</v>
      </c>
      <c r="D419" s="76" t="s">
        <v>17</v>
      </c>
      <c r="E419" s="75" t="s">
        <v>11</v>
      </c>
      <c r="F419" s="76" t="s">
        <v>335</v>
      </c>
      <c r="G419" s="78"/>
      <c r="H419" s="220">
        <v>0</v>
      </c>
      <c r="I419" s="81">
        <v>8</v>
      </c>
      <c r="J419" s="128">
        <f t="shared" si="7"/>
        <v>267.2</v>
      </c>
    </row>
    <row r="420" spans="1:10" s="126" customFormat="1" x14ac:dyDescent="0.25">
      <c r="A420" s="140" t="s">
        <v>511</v>
      </c>
      <c r="B420" s="75" t="s">
        <v>16</v>
      </c>
      <c r="C420" s="84">
        <v>16.13</v>
      </c>
      <c r="D420" s="76" t="s">
        <v>17</v>
      </c>
      <c r="E420" s="75" t="s">
        <v>11</v>
      </c>
      <c r="F420" s="76" t="s">
        <v>335</v>
      </c>
      <c r="G420" s="78"/>
      <c r="H420" s="220">
        <v>0</v>
      </c>
      <c r="I420" s="81">
        <v>8</v>
      </c>
      <c r="J420" s="128">
        <f t="shared" si="7"/>
        <v>129.04</v>
      </c>
    </row>
    <row r="421" spans="1:10" s="126" customFormat="1" x14ac:dyDescent="0.25">
      <c r="A421" s="140" t="s">
        <v>160</v>
      </c>
      <c r="B421" s="75" t="s">
        <v>16</v>
      </c>
      <c r="C421" s="84">
        <v>33.4</v>
      </c>
      <c r="D421" s="76" t="s">
        <v>12</v>
      </c>
      <c r="E421" s="75" t="s">
        <v>11</v>
      </c>
      <c r="F421" s="76" t="s">
        <v>335</v>
      </c>
      <c r="G421" s="78"/>
      <c r="H421" s="220">
        <v>0</v>
      </c>
      <c r="I421" s="81">
        <v>8</v>
      </c>
      <c r="J421" s="128">
        <f t="shared" si="7"/>
        <v>267.2</v>
      </c>
    </row>
    <row r="422" spans="1:10" s="126" customFormat="1" x14ac:dyDescent="0.25">
      <c r="A422" s="140" t="s">
        <v>161</v>
      </c>
      <c r="B422" s="75" t="s">
        <v>16</v>
      </c>
      <c r="C422" s="84">
        <v>31.98</v>
      </c>
      <c r="D422" s="76" t="s">
        <v>17</v>
      </c>
      <c r="E422" s="75" t="s">
        <v>11</v>
      </c>
      <c r="F422" s="76" t="s">
        <v>335</v>
      </c>
      <c r="G422" s="78"/>
      <c r="H422" s="220">
        <v>0</v>
      </c>
      <c r="I422" s="81">
        <v>8</v>
      </c>
      <c r="J422" s="128">
        <f t="shared" si="7"/>
        <v>255.84</v>
      </c>
    </row>
    <row r="423" spans="1:10" s="126" customFormat="1" x14ac:dyDescent="0.25">
      <c r="A423" s="140" t="s">
        <v>162</v>
      </c>
      <c r="B423" s="75" t="s">
        <v>16</v>
      </c>
      <c r="C423" s="84">
        <v>32.659999999999997</v>
      </c>
      <c r="D423" s="76" t="s">
        <v>17</v>
      </c>
      <c r="E423" s="75" t="s">
        <v>11</v>
      </c>
      <c r="F423" s="76" t="s">
        <v>335</v>
      </c>
      <c r="G423" s="78"/>
      <c r="H423" s="220">
        <v>0</v>
      </c>
      <c r="I423" s="81">
        <v>8</v>
      </c>
      <c r="J423" s="128">
        <f t="shared" si="7"/>
        <v>261.27999999999997</v>
      </c>
    </row>
    <row r="424" spans="1:10" s="126" customFormat="1" x14ac:dyDescent="0.25">
      <c r="A424" s="140" t="s">
        <v>163</v>
      </c>
      <c r="B424" s="75" t="s">
        <v>16</v>
      </c>
      <c r="C424" s="84">
        <v>20.98</v>
      </c>
      <c r="D424" s="76" t="s">
        <v>17</v>
      </c>
      <c r="E424" s="75" t="s">
        <v>11</v>
      </c>
      <c r="F424" s="76" t="s">
        <v>335</v>
      </c>
      <c r="G424" s="78"/>
      <c r="H424" s="220">
        <v>0</v>
      </c>
      <c r="I424" s="81">
        <v>8</v>
      </c>
      <c r="J424" s="128">
        <f t="shared" si="7"/>
        <v>167.84</v>
      </c>
    </row>
    <row r="425" spans="1:10" s="126" customFormat="1" x14ac:dyDescent="0.25">
      <c r="A425" s="140" t="s">
        <v>164</v>
      </c>
      <c r="B425" s="75" t="s">
        <v>16</v>
      </c>
      <c r="C425" s="84">
        <v>16.16</v>
      </c>
      <c r="D425" s="76" t="s">
        <v>17</v>
      </c>
      <c r="E425" s="75" t="s">
        <v>11</v>
      </c>
      <c r="F425" s="76" t="s">
        <v>335</v>
      </c>
      <c r="G425" s="78"/>
      <c r="H425" s="220">
        <v>0</v>
      </c>
      <c r="I425" s="81">
        <v>8</v>
      </c>
      <c r="J425" s="128">
        <f t="shared" si="7"/>
        <v>129.28</v>
      </c>
    </row>
    <row r="426" spans="1:10" s="126" customFormat="1" x14ac:dyDescent="0.25">
      <c r="A426" s="140" t="s">
        <v>165</v>
      </c>
      <c r="B426" s="75" t="s">
        <v>16</v>
      </c>
      <c r="C426" s="84">
        <v>15.59</v>
      </c>
      <c r="D426" s="76" t="s">
        <v>12</v>
      </c>
      <c r="E426" s="75" t="s">
        <v>11</v>
      </c>
      <c r="F426" s="76" t="s">
        <v>335</v>
      </c>
      <c r="G426" s="78"/>
      <c r="H426" s="220">
        <v>0</v>
      </c>
      <c r="I426" s="81">
        <v>8</v>
      </c>
      <c r="J426" s="128">
        <f t="shared" si="7"/>
        <v>124.72</v>
      </c>
    </row>
    <row r="427" spans="1:10" s="126" customFormat="1" x14ac:dyDescent="0.25">
      <c r="A427" s="140" t="s">
        <v>166</v>
      </c>
      <c r="B427" s="75" t="s">
        <v>16</v>
      </c>
      <c r="C427" s="84">
        <v>32.659999999999997</v>
      </c>
      <c r="D427" s="76" t="s">
        <v>12</v>
      </c>
      <c r="E427" s="75" t="s">
        <v>11</v>
      </c>
      <c r="F427" s="76" t="s">
        <v>335</v>
      </c>
      <c r="G427" s="78"/>
      <c r="H427" s="220">
        <v>0</v>
      </c>
      <c r="I427" s="81">
        <v>8</v>
      </c>
      <c r="J427" s="128">
        <f t="shared" si="7"/>
        <v>261.27999999999997</v>
      </c>
    </row>
    <row r="428" spans="1:10" s="126" customFormat="1" x14ac:dyDescent="0.25">
      <c r="A428" s="140" t="s">
        <v>547</v>
      </c>
      <c r="B428" s="75" t="s">
        <v>16</v>
      </c>
      <c r="C428" s="84">
        <v>16.329999999999998</v>
      </c>
      <c r="D428" s="76" t="s">
        <v>12</v>
      </c>
      <c r="E428" s="75" t="s">
        <v>11</v>
      </c>
      <c r="F428" s="76" t="s">
        <v>335</v>
      </c>
      <c r="G428" s="78"/>
      <c r="H428" s="220">
        <v>0</v>
      </c>
      <c r="I428" s="81">
        <v>8</v>
      </c>
      <c r="J428" s="128">
        <f>C428*I428</f>
        <v>130.63999999999999</v>
      </c>
    </row>
    <row r="429" spans="1:10" s="126" customFormat="1" x14ac:dyDescent="0.25">
      <c r="A429" s="140" t="s">
        <v>512</v>
      </c>
      <c r="B429" s="75" t="s">
        <v>16</v>
      </c>
      <c r="C429" s="84">
        <v>17.12</v>
      </c>
      <c r="D429" s="76" t="s">
        <v>12</v>
      </c>
      <c r="E429" s="75" t="s">
        <v>11</v>
      </c>
      <c r="F429" s="76" t="s">
        <v>335</v>
      </c>
      <c r="G429" s="78"/>
      <c r="H429" s="220">
        <v>0</v>
      </c>
      <c r="I429" s="81">
        <v>8</v>
      </c>
      <c r="J429" s="128">
        <f t="shared" si="7"/>
        <v>136.96</v>
      </c>
    </row>
    <row r="430" spans="1:10" s="126" customFormat="1" x14ac:dyDescent="0.25">
      <c r="A430" s="140" t="s">
        <v>513</v>
      </c>
      <c r="B430" s="75" t="s">
        <v>16</v>
      </c>
      <c r="C430" s="84">
        <v>14.4</v>
      </c>
      <c r="D430" s="76" t="s">
        <v>12</v>
      </c>
      <c r="E430" s="75" t="s">
        <v>11</v>
      </c>
      <c r="F430" s="76" t="s">
        <v>335</v>
      </c>
      <c r="G430" s="78"/>
      <c r="H430" s="220">
        <v>0</v>
      </c>
      <c r="I430" s="81">
        <v>8</v>
      </c>
      <c r="J430" s="128">
        <f t="shared" si="7"/>
        <v>115.2</v>
      </c>
    </row>
    <row r="431" spans="1:10" s="126" customFormat="1" x14ac:dyDescent="0.25">
      <c r="A431" s="140" t="s">
        <v>514</v>
      </c>
      <c r="B431" s="75" t="s">
        <v>16</v>
      </c>
      <c r="C431" s="84">
        <v>17.690000000000001</v>
      </c>
      <c r="D431" s="76" t="s">
        <v>12</v>
      </c>
      <c r="E431" s="75" t="s">
        <v>11</v>
      </c>
      <c r="F431" s="76" t="s">
        <v>335</v>
      </c>
      <c r="G431" s="78"/>
      <c r="H431" s="220">
        <v>0</v>
      </c>
      <c r="I431" s="81">
        <v>8</v>
      </c>
      <c r="J431" s="128">
        <f t="shared" si="7"/>
        <v>141.52000000000001</v>
      </c>
    </row>
    <row r="432" spans="1:10" s="126" customFormat="1" x14ac:dyDescent="0.25">
      <c r="A432" s="140" t="s">
        <v>515</v>
      </c>
      <c r="B432" s="75" t="s">
        <v>16</v>
      </c>
      <c r="C432" s="84">
        <v>15.3</v>
      </c>
      <c r="D432" s="76" t="s">
        <v>12</v>
      </c>
      <c r="E432" s="75" t="s">
        <v>11</v>
      </c>
      <c r="F432" s="76" t="s">
        <v>335</v>
      </c>
      <c r="G432" s="78"/>
      <c r="H432" s="220">
        <v>0</v>
      </c>
      <c r="I432" s="81">
        <v>8</v>
      </c>
      <c r="J432" s="128">
        <f t="shared" si="7"/>
        <v>122.4</v>
      </c>
    </row>
    <row r="433" spans="1:10" s="126" customFormat="1" x14ac:dyDescent="0.25">
      <c r="A433" s="140" t="s">
        <v>516</v>
      </c>
      <c r="B433" s="75" t="s">
        <v>348</v>
      </c>
      <c r="C433" s="84">
        <v>10.09</v>
      </c>
      <c r="D433" s="76" t="s">
        <v>12</v>
      </c>
      <c r="E433" s="75" t="s">
        <v>13</v>
      </c>
      <c r="F433" s="76" t="s">
        <v>340</v>
      </c>
      <c r="G433" s="78"/>
      <c r="H433" s="220">
        <v>0</v>
      </c>
      <c r="I433" s="81">
        <v>21</v>
      </c>
      <c r="J433" s="128">
        <f t="shared" si="7"/>
        <v>211.89</v>
      </c>
    </row>
    <row r="434" spans="1:10" s="126" customFormat="1" x14ac:dyDescent="0.25">
      <c r="A434" s="140" t="s">
        <v>517</v>
      </c>
      <c r="B434" s="75" t="s">
        <v>20</v>
      </c>
      <c r="C434" s="84">
        <v>50.41</v>
      </c>
      <c r="D434" s="76" t="s">
        <v>17</v>
      </c>
      <c r="E434" s="75" t="s">
        <v>11</v>
      </c>
      <c r="F434" s="76" t="s">
        <v>335</v>
      </c>
      <c r="G434" s="78"/>
      <c r="H434" s="220">
        <v>0</v>
      </c>
      <c r="I434" s="81">
        <v>8</v>
      </c>
      <c r="J434" s="128">
        <f t="shared" si="7"/>
        <v>403.28</v>
      </c>
    </row>
    <row r="435" spans="1:10" s="126" customFormat="1" x14ac:dyDescent="0.25">
      <c r="A435" s="140" t="s">
        <v>518</v>
      </c>
      <c r="B435" s="75" t="s">
        <v>16</v>
      </c>
      <c r="C435" s="84">
        <v>17.73</v>
      </c>
      <c r="D435" s="76" t="s">
        <v>17</v>
      </c>
      <c r="E435" s="75" t="s">
        <v>11</v>
      </c>
      <c r="F435" s="76" t="s">
        <v>335</v>
      </c>
      <c r="G435" s="78"/>
      <c r="H435" s="220">
        <v>0</v>
      </c>
      <c r="I435" s="81">
        <v>8</v>
      </c>
      <c r="J435" s="128">
        <f t="shared" si="7"/>
        <v>141.84</v>
      </c>
    </row>
    <row r="436" spans="1:10" s="126" customFormat="1" x14ac:dyDescent="0.25">
      <c r="A436" s="140" t="s">
        <v>519</v>
      </c>
      <c r="B436" s="75" t="s">
        <v>332</v>
      </c>
      <c r="C436" s="84">
        <v>12.14</v>
      </c>
      <c r="D436" s="76" t="s">
        <v>12</v>
      </c>
      <c r="E436" s="75" t="s">
        <v>11</v>
      </c>
      <c r="F436" s="76" t="s">
        <v>335</v>
      </c>
      <c r="G436" s="78"/>
      <c r="H436" s="220">
        <v>0</v>
      </c>
      <c r="I436" s="81">
        <v>8</v>
      </c>
      <c r="J436" s="128">
        <f t="shared" si="7"/>
        <v>97.12</v>
      </c>
    </row>
    <row r="437" spans="1:10" s="126" customFormat="1" x14ac:dyDescent="0.25">
      <c r="A437" s="140" t="s">
        <v>548</v>
      </c>
      <c r="B437" s="75" t="s">
        <v>16</v>
      </c>
      <c r="C437" s="84">
        <v>13.58</v>
      </c>
      <c r="D437" s="76" t="s">
        <v>12</v>
      </c>
      <c r="E437" s="75" t="s">
        <v>11</v>
      </c>
      <c r="F437" s="76" t="s">
        <v>335</v>
      </c>
      <c r="G437" s="78"/>
      <c r="H437" s="220">
        <v>0</v>
      </c>
      <c r="I437" s="81">
        <v>8</v>
      </c>
      <c r="J437" s="128">
        <f>C437*I437</f>
        <v>108.64</v>
      </c>
    </row>
    <row r="438" spans="1:10" s="126" customFormat="1" x14ac:dyDescent="0.25">
      <c r="A438" s="140" t="s">
        <v>520</v>
      </c>
      <c r="B438" s="75" t="s">
        <v>16</v>
      </c>
      <c r="C438" s="84">
        <v>17.88</v>
      </c>
      <c r="D438" s="76" t="s">
        <v>12</v>
      </c>
      <c r="E438" s="75" t="s">
        <v>11</v>
      </c>
      <c r="F438" s="76" t="s">
        <v>335</v>
      </c>
      <c r="G438" s="78"/>
      <c r="H438" s="220">
        <v>0</v>
      </c>
      <c r="I438" s="81">
        <v>8</v>
      </c>
      <c r="J438" s="128">
        <f t="shared" si="7"/>
        <v>143.04</v>
      </c>
    </row>
    <row r="439" spans="1:10" s="126" customFormat="1" x14ac:dyDescent="0.25">
      <c r="A439" s="140" t="s">
        <v>521</v>
      </c>
      <c r="B439" s="75" t="s">
        <v>16</v>
      </c>
      <c r="C439" s="84">
        <v>16.010000000000002</v>
      </c>
      <c r="D439" s="76" t="s">
        <v>12</v>
      </c>
      <c r="E439" s="75" t="s">
        <v>11</v>
      </c>
      <c r="F439" s="76" t="s">
        <v>335</v>
      </c>
      <c r="G439" s="78"/>
      <c r="H439" s="220">
        <v>0</v>
      </c>
      <c r="I439" s="81">
        <v>8</v>
      </c>
      <c r="J439" s="128">
        <f t="shared" si="7"/>
        <v>128.08000000000001</v>
      </c>
    </row>
    <row r="440" spans="1:10" s="126" customFormat="1" x14ac:dyDescent="0.25">
      <c r="A440" s="140" t="s">
        <v>522</v>
      </c>
      <c r="B440" s="75" t="s">
        <v>16</v>
      </c>
      <c r="C440" s="84">
        <v>16.62</v>
      </c>
      <c r="D440" s="76" t="s">
        <v>12</v>
      </c>
      <c r="E440" s="75" t="s">
        <v>11</v>
      </c>
      <c r="F440" s="76" t="s">
        <v>335</v>
      </c>
      <c r="G440" s="78"/>
      <c r="H440" s="220">
        <v>0</v>
      </c>
      <c r="I440" s="81">
        <v>8</v>
      </c>
      <c r="J440" s="128">
        <f t="shared" si="7"/>
        <v>132.96</v>
      </c>
    </row>
    <row r="441" spans="1:10" s="126" customFormat="1" x14ac:dyDescent="0.25">
      <c r="A441" s="140" t="s">
        <v>523</v>
      </c>
      <c r="B441" s="75" t="s">
        <v>16</v>
      </c>
      <c r="C441" s="84">
        <v>15.73</v>
      </c>
      <c r="D441" s="76" t="s">
        <v>17</v>
      </c>
      <c r="E441" s="75" t="s">
        <v>11</v>
      </c>
      <c r="F441" s="76" t="s">
        <v>335</v>
      </c>
      <c r="G441" s="78"/>
      <c r="H441" s="220">
        <v>0</v>
      </c>
      <c r="I441" s="81">
        <v>8</v>
      </c>
      <c r="J441" s="128">
        <f t="shared" si="7"/>
        <v>125.84</v>
      </c>
    </row>
    <row r="442" spans="1:10" s="126" customFormat="1" x14ac:dyDescent="0.25">
      <c r="A442" s="140" t="s">
        <v>524</v>
      </c>
      <c r="B442" s="75" t="s">
        <v>16</v>
      </c>
      <c r="C442" s="84">
        <v>15.83</v>
      </c>
      <c r="D442" s="76" t="s">
        <v>17</v>
      </c>
      <c r="E442" s="75" t="s">
        <v>11</v>
      </c>
      <c r="F442" s="76" t="s">
        <v>335</v>
      </c>
      <c r="G442" s="78"/>
      <c r="H442" s="220">
        <v>0</v>
      </c>
      <c r="I442" s="81">
        <v>8</v>
      </c>
      <c r="J442" s="128">
        <f t="shared" si="7"/>
        <v>126.64</v>
      </c>
    </row>
    <row r="443" spans="1:10" s="126" customFormat="1" x14ac:dyDescent="0.25">
      <c r="A443" s="140" t="s">
        <v>525</v>
      </c>
      <c r="B443" s="75" t="s">
        <v>16</v>
      </c>
      <c r="C443" s="84">
        <v>15.68</v>
      </c>
      <c r="D443" s="76" t="s">
        <v>17</v>
      </c>
      <c r="E443" s="75" t="s">
        <v>11</v>
      </c>
      <c r="F443" s="76" t="s">
        <v>335</v>
      </c>
      <c r="G443" s="78"/>
      <c r="H443" s="220">
        <v>0</v>
      </c>
      <c r="I443" s="81">
        <v>8</v>
      </c>
      <c r="J443" s="128">
        <f t="shared" si="7"/>
        <v>125.44</v>
      </c>
    </row>
    <row r="444" spans="1:10" s="126" customFormat="1" x14ac:dyDescent="0.25">
      <c r="A444" s="140" t="s">
        <v>526</v>
      </c>
      <c r="B444" s="75" t="s">
        <v>627</v>
      </c>
      <c r="C444" s="84">
        <v>15.79</v>
      </c>
      <c r="D444" s="76" t="s">
        <v>12</v>
      </c>
      <c r="E444" s="75" t="s">
        <v>11</v>
      </c>
      <c r="F444" s="76" t="s">
        <v>335</v>
      </c>
      <c r="G444" s="78"/>
      <c r="H444" s="220">
        <v>0</v>
      </c>
      <c r="I444" s="81">
        <v>8</v>
      </c>
      <c r="J444" s="128">
        <f t="shared" si="7"/>
        <v>126.32</v>
      </c>
    </row>
    <row r="445" spans="1:10" s="126" customFormat="1" x14ac:dyDescent="0.25">
      <c r="A445" s="140" t="s">
        <v>527</v>
      </c>
      <c r="B445" s="75" t="s">
        <v>16</v>
      </c>
      <c r="C445" s="84">
        <v>15.79</v>
      </c>
      <c r="D445" s="76" t="s">
        <v>12</v>
      </c>
      <c r="E445" s="75" t="s">
        <v>11</v>
      </c>
      <c r="F445" s="76" t="s">
        <v>335</v>
      </c>
      <c r="G445" s="78"/>
      <c r="H445" s="220">
        <v>0</v>
      </c>
      <c r="I445" s="81">
        <v>8</v>
      </c>
      <c r="J445" s="128">
        <f t="shared" si="7"/>
        <v>126.32</v>
      </c>
    </row>
    <row r="446" spans="1:10" s="126" customFormat="1" x14ac:dyDescent="0.25">
      <c r="A446" s="140" t="s">
        <v>549</v>
      </c>
      <c r="B446" s="75" t="s">
        <v>16</v>
      </c>
      <c r="C446" s="84">
        <v>16.8</v>
      </c>
      <c r="D446" s="76" t="s">
        <v>12</v>
      </c>
      <c r="E446" s="75" t="s">
        <v>11</v>
      </c>
      <c r="F446" s="76" t="s">
        <v>335</v>
      </c>
      <c r="G446" s="78"/>
      <c r="H446" s="220">
        <v>0</v>
      </c>
      <c r="I446" s="81">
        <v>8</v>
      </c>
      <c r="J446" s="128">
        <f>C446*I446</f>
        <v>134.4</v>
      </c>
    </row>
    <row r="447" spans="1:10" s="126" customFormat="1" x14ac:dyDescent="0.25">
      <c r="A447" s="140" t="s">
        <v>528</v>
      </c>
      <c r="B447" s="75" t="s">
        <v>627</v>
      </c>
      <c r="C447" s="84">
        <v>6.2</v>
      </c>
      <c r="D447" s="76" t="s">
        <v>12</v>
      </c>
      <c r="E447" s="75" t="s">
        <v>11</v>
      </c>
      <c r="F447" s="76" t="s">
        <v>331</v>
      </c>
      <c r="G447" s="78"/>
      <c r="H447" s="220">
        <v>0</v>
      </c>
      <c r="I447" s="81">
        <v>8</v>
      </c>
      <c r="J447" s="128">
        <f t="shared" si="7"/>
        <v>49.6</v>
      </c>
    </row>
    <row r="448" spans="1:10" s="126" customFormat="1" x14ac:dyDescent="0.25">
      <c r="A448" s="140" t="s">
        <v>529</v>
      </c>
      <c r="B448" s="75" t="s">
        <v>348</v>
      </c>
      <c r="C448" s="84">
        <v>11.4</v>
      </c>
      <c r="D448" s="76" t="s">
        <v>12</v>
      </c>
      <c r="E448" s="75" t="s">
        <v>13</v>
      </c>
      <c r="F448" s="76" t="s">
        <v>340</v>
      </c>
      <c r="G448" s="78"/>
      <c r="H448" s="220">
        <v>0</v>
      </c>
      <c r="I448" s="81">
        <v>21</v>
      </c>
      <c r="J448" s="128">
        <f t="shared" si="7"/>
        <v>239.4</v>
      </c>
    </row>
    <row r="449" spans="1:10" s="126" customFormat="1" x14ac:dyDescent="0.25">
      <c r="A449" s="140" t="s">
        <v>530</v>
      </c>
      <c r="B449" s="75" t="s">
        <v>16</v>
      </c>
      <c r="C449" s="84">
        <v>21.86</v>
      </c>
      <c r="D449" s="76" t="s">
        <v>17</v>
      </c>
      <c r="E449" s="75" t="s">
        <v>11</v>
      </c>
      <c r="F449" s="76" t="s">
        <v>335</v>
      </c>
      <c r="G449" s="78"/>
      <c r="H449" s="220">
        <v>0</v>
      </c>
      <c r="I449" s="81">
        <v>8</v>
      </c>
      <c r="J449" s="128">
        <f t="shared" si="7"/>
        <v>174.88</v>
      </c>
    </row>
    <row r="450" spans="1:10" s="126" customFormat="1" x14ac:dyDescent="0.25">
      <c r="A450" s="140" t="s">
        <v>531</v>
      </c>
      <c r="B450" s="75" t="s">
        <v>16</v>
      </c>
      <c r="C450" s="84">
        <v>27.74</v>
      </c>
      <c r="D450" s="76" t="s">
        <v>17</v>
      </c>
      <c r="E450" s="75" t="s">
        <v>11</v>
      </c>
      <c r="F450" s="76" t="s">
        <v>335</v>
      </c>
      <c r="G450" s="78"/>
      <c r="H450" s="220">
        <v>0</v>
      </c>
      <c r="I450" s="81">
        <v>8</v>
      </c>
      <c r="J450" s="128">
        <f t="shared" si="7"/>
        <v>221.92</v>
      </c>
    </row>
    <row r="451" spans="1:10" s="126" customFormat="1" x14ac:dyDescent="0.25">
      <c r="A451" s="140" t="s">
        <v>532</v>
      </c>
      <c r="B451" s="75" t="s">
        <v>16</v>
      </c>
      <c r="C451" s="84">
        <v>29.56</v>
      </c>
      <c r="D451" s="76" t="s">
        <v>17</v>
      </c>
      <c r="E451" s="75" t="s">
        <v>11</v>
      </c>
      <c r="F451" s="76" t="s">
        <v>335</v>
      </c>
      <c r="G451" s="78"/>
      <c r="H451" s="220">
        <v>0</v>
      </c>
      <c r="I451" s="81">
        <v>8</v>
      </c>
      <c r="J451" s="128">
        <f t="shared" si="7"/>
        <v>236.48</v>
      </c>
    </row>
    <row r="452" spans="1:10" s="126" customFormat="1" x14ac:dyDescent="0.25">
      <c r="A452" s="140" t="s">
        <v>533</v>
      </c>
      <c r="B452" s="75" t="s">
        <v>16</v>
      </c>
      <c r="C452" s="84">
        <v>29.4</v>
      </c>
      <c r="D452" s="76" t="s">
        <v>17</v>
      </c>
      <c r="E452" s="75" t="s">
        <v>11</v>
      </c>
      <c r="F452" s="76" t="s">
        <v>335</v>
      </c>
      <c r="G452" s="78"/>
      <c r="H452" s="220">
        <v>0</v>
      </c>
      <c r="I452" s="81">
        <v>8</v>
      </c>
      <c r="J452" s="128">
        <f t="shared" si="7"/>
        <v>235.2</v>
      </c>
    </row>
    <row r="453" spans="1:10" s="126" customFormat="1" x14ac:dyDescent="0.25">
      <c r="A453" s="140" t="s">
        <v>534</v>
      </c>
      <c r="B453" s="75" t="s">
        <v>16</v>
      </c>
      <c r="C453" s="84">
        <v>14.44</v>
      </c>
      <c r="D453" s="76" t="s">
        <v>17</v>
      </c>
      <c r="E453" s="75" t="s">
        <v>11</v>
      </c>
      <c r="F453" s="76" t="s">
        <v>335</v>
      </c>
      <c r="G453" s="78"/>
      <c r="H453" s="220">
        <v>0</v>
      </c>
      <c r="I453" s="81">
        <v>8</v>
      </c>
      <c r="J453" s="128">
        <f t="shared" si="7"/>
        <v>115.52</v>
      </c>
    </row>
    <row r="454" spans="1:10" s="126" customFormat="1" x14ac:dyDescent="0.25">
      <c r="A454" s="140" t="s">
        <v>535</v>
      </c>
      <c r="B454" s="75" t="s">
        <v>16</v>
      </c>
      <c r="C454" s="84">
        <v>14.34</v>
      </c>
      <c r="D454" s="76" t="s">
        <v>17</v>
      </c>
      <c r="E454" s="75" t="s">
        <v>11</v>
      </c>
      <c r="F454" s="76" t="s">
        <v>335</v>
      </c>
      <c r="G454" s="78"/>
      <c r="H454" s="220">
        <v>0</v>
      </c>
      <c r="I454" s="81">
        <v>8</v>
      </c>
      <c r="J454" s="128">
        <f t="shared" si="7"/>
        <v>114.72</v>
      </c>
    </row>
    <row r="455" spans="1:10" s="126" customFormat="1" x14ac:dyDescent="0.25">
      <c r="A455" s="140" t="s">
        <v>550</v>
      </c>
      <c r="B455" s="75" t="s">
        <v>16</v>
      </c>
      <c r="C455" s="84">
        <v>14.24</v>
      </c>
      <c r="D455" s="76" t="s">
        <v>17</v>
      </c>
      <c r="E455" s="75" t="s">
        <v>11</v>
      </c>
      <c r="F455" s="76" t="s">
        <v>335</v>
      </c>
      <c r="G455" s="78"/>
      <c r="H455" s="220">
        <v>0</v>
      </c>
      <c r="I455" s="81">
        <v>8</v>
      </c>
      <c r="J455" s="128">
        <f>C455*I455</f>
        <v>113.92</v>
      </c>
    </row>
    <row r="456" spans="1:10" s="126" customFormat="1" x14ac:dyDescent="0.25">
      <c r="A456" s="140" t="s">
        <v>536</v>
      </c>
      <c r="B456" s="75" t="s">
        <v>16</v>
      </c>
      <c r="C456" s="84">
        <v>29.61</v>
      </c>
      <c r="D456" s="76" t="s">
        <v>17</v>
      </c>
      <c r="E456" s="75" t="s">
        <v>11</v>
      </c>
      <c r="F456" s="76" t="s">
        <v>335</v>
      </c>
      <c r="G456" s="78"/>
      <c r="H456" s="220">
        <v>0</v>
      </c>
      <c r="I456" s="81">
        <v>8</v>
      </c>
      <c r="J456" s="128">
        <f t="shared" si="7"/>
        <v>236.88</v>
      </c>
    </row>
    <row r="457" spans="1:10" s="126" customFormat="1" x14ac:dyDescent="0.25">
      <c r="A457" s="140" t="s">
        <v>537</v>
      </c>
      <c r="B457" s="75" t="s">
        <v>16</v>
      </c>
      <c r="C457" s="84">
        <v>16.14</v>
      </c>
      <c r="D457" s="76" t="s">
        <v>17</v>
      </c>
      <c r="E457" s="75" t="s">
        <v>11</v>
      </c>
      <c r="F457" s="76" t="s">
        <v>335</v>
      </c>
      <c r="G457" s="78"/>
      <c r="H457" s="220">
        <v>0</v>
      </c>
      <c r="I457" s="81">
        <v>8</v>
      </c>
      <c r="J457" s="128">
        <f t="shared" si="7"/>
        <v>129.12</v>
      </c>
    </row>
    <row r="458" spans="1:10" s="126" customFormat="1" x14ac:dyDescent="0.25">
      <c r="A458" s="140" t="s">
        <v>538</v>
      </c>
      <c r="B458" s="75" t="s">
        <v>539</v>
      </c>
      <c r="C458" s="84">
        <v>16.14</v>
      </c>
      <c r="D458" s="76" t="s">
        <v>17</v>
      </c>
      <c r="E458" s="75" t="s">
        <v>11</v>
      </c>
      <c r="F458" s="76" t="s">
        <v>335</v>
      </c>
      <c r="G458" s="78"/>
      <c r="H458" s="220">
        <v>0</v>
      </c>
      <c r="I458" s="81">
        <v>8</v>
      </c>
      <c r="J458" s="128">
        <f t="shared" si="7"/>
        <v>129.12</v>
      </c>
    </row>
    <row r="459" spans="1:10" s="126" customFormat="1" x14ac:dyDescent="0.25">
      <c r="A459" s="140" t="s">
        <v>540</v>
      </c>
      <c r="B459" s="75" t="s">
        <v>539</v>
      </c>
      <c r="C459" s="84">
        <v>14.65</v>
      </c>
      <c r="D459" s="76" t="s">
        <v>12</v>
      </c>
      <c r="E459" s="75" t="s">
        <v>11</v>
      </c>
      <c r="F459" s="76" t="s">
        <v>335</v>
      </c>
      <c r="G459" s="78"/>
      <c r="H459" s="220">
        <v>0</v>
      </c>
      <c r="I459" s="81">
        <v>8</v>
      </c>
      <c r="J459" s="128">
        <f t="shared" si="7"/>
        <v>117.2</v>
      </c>
    </row>
    <row r="460" spans="1:10" s="126" customFormat="1" x14ac:dyDescent="0.25">
      <c r="A460" s="140" t="s">
        <v>541</v>
      </c>
      <c r="B460" s="75" t="s">
        <v>16</v>
      </c>
      <c r="C460" s="84">
        <v>17.73</v>
      </c>
      <c r="D460" s="76" t="s">
        <v>17</v>
      </c>
      <c r="E460" s="75" t="s">
        <v>11</v>
      </c>
      <c r="F460" s="76" t="s">
        <v>335</v>
      </c>
      <c r="G460" s="78"/>
      <c r="H460" s="220">
        <v>0</v>
      </c>
      <c r="I460" s="81">
        <v>8</v>
      </c>
      <c r="J460" s="128">
        <f t="shared" si="7"/>
        <v>141.84</v>
      </c>
    </row>
    <row r="461" spans="1:10" s="126" customFormat="1" x14ac:dyDescent="0.25">
      <c r="A461" s="140" t="s">
        <v>542</v>
      </c>
      <c r="B461" s="75" t="s">
        <v>16</v>
      </c>
      <c r="C461" s="84">
        <v>21.03</v>
      </c>
      <c r="D461" s="76" t="s">
        <v>12</v>
      </c>
      <c r="E461" s="75" t="s">
        <v>11</v>
      </c>
      <c r="F461" s="76" t="s">
        <v>335</v>
      </c>
      <c r="G461" s="78"/>
      <c r="H461" s="220">
        <v>0</v>
      </c>
      <c r="I461" s="81">
        <v>8</v>
      </c>
      <c r="J461" s="128">
        <f t="shared" si="7"/>
        <v>168.24</v>
      </c>
    </row>
    <row r="462" spans="1:10" s="126" customFormat="1" x14ac:dyDescent="0.25">
      <c r="A462" s="140" t="s">
        <v>543</v>
      </c>
      <c r="B462" s="75" t="s">
        <v>332</v>
      </c>
      <c r="C462" s="84">
        <v>8.26</v>
      </c>
      <c r="D462" s="76" t="s">
        <v>12</v>
      </c>
      <c r="E462" s="75" t="s">
        <v>11</v>
      </c>
      <c r="F462" s="76" t="s">
        <v>331</v>
      </c>
      <c r="G462" s="78"/>
      <c r="H462" s="220">
        <v>0</v>
      </c>
      <c r="I462" s="81">
        <v>0.16667000000000001</v>
      </c>
      <c r="J462" s="128">
        <f t="shared" si="7"/>
        <v>1.3766942</v>
      </c>
    </row>
    <row r="463" spans="1:10" s="126" customFormat="1" x14ac:dyDescent="0.25">
      <c r="A463" s="140" t="s">
        <v>551</v>
      </c>
      <c r="B463" s="75" t="s">
        <v>282</v>
      </c>
      <c r="C463" s="84">
        <v>17.73</v>
      </c>
      <c r="D463" s="76" t="s">
        <v>10</v>
      </c>
      <c r="E463" s="75" t="s">
        <v>13</v>
      </c>
      <c r="F463" s="76" t="s">
        <v>340</v>
      </c>
      <c r="G463" s="78"/>
      <c r="H463" s="220">
        <v>0</v>
      </c>
      <c r="I463" s="81">
        <v>21</v>
      </c>
      <c r="J463" s="128">
        <f t="shared" ref="J463:J495" si="8">C463*I463</f>
        <v>372.33</v>
      </c>
    </row>
    <row r="464" spans="1:10" s="126" customFormat="1" x14ac:dyDescent="0.25">
      <c r="A464" s="140" t="s">
        <v>552</v>
      </c>
      <c r="B464" s="75" t="s">
        <v>641</v>
      </c>
      <c r="C464" s="84">
        <v>4.58</v>
      </c>
      <c r="D464" s="76" t="s">
        <v>12</v>
      </c>
      <c r="E464" s="75" t="s">
        <v>11</v>
      </c>
      <c r="F464" s="76" t="s">
        <v>335</v>
      </c>
      <c r="G464" s="78"/>
      <c r="H464" s="220">
        <v>0</v>
      </c>
      <c r="I464" s="81">
        <v>8</v>
      </c>
      <c r="J464" s="128">
        <f t="shared" si="8"/>
        <v>36.64</v>
      </c>
    </row>
    <row r="465" spans="1:10" s="126" customFormat="1" x14ac:dyDescent="0.25">
      <c r="A465" s="140" t="s">
        <v>553</v>
      </c>
      <c r="B465" s="75" t="s">
        <v>410</v>
      </c>
      <c r="C465" s="84">
        <v>12.9</v>
      </c>
      <c r="D465" s="76" t="s">
        <v>10</v>
      </c>
      <c r="E465" s="75" t="s">
        <v>13</v>
      </c>
      <c r="F465" s="76" t="s">
        <v>340</v>
      </c>
      <c r="G465" s="78"/>
      <c r="H465" s="220">
        <v>0</v>
      </c>
      <c r="I465" s="81">
        <v>21</v>
      </c>
      <c r="J465" s="128">
        <f t="shared" si="8"/>
        <v>270.90000000000003</v>
      </c>
    </row>
    <row r="466" spans="1:10" s="126" customFormat="1" x14ac:dyDescent="0.25">
      <c r="A466" s="140" t="s">
        <v>649</v>
      </c>
      <c r="B466" s="75" t="s">
        <v>625</v>
      </c>
      <c r="C466" s="84">
        <v>3.39</v>
      </c>
      <c r="D466" s="76" t="s">
        <v>10</v>
      </c>
      <c r="E466" s="75" t="s">
        <v>13</v>
      </c>
      <c r="F466" s="76" t="s">
        <v>340</v>
      </c>
      <c r="G466" s="78"/>
      <c r="H466" s="220">
        <v>0</v>
      </c>
      <c r="I466" s="81">
        <v>21</v>
      </c>
      <c r="J466" s="128">
        <f t="shared" si="8"/>
        <v>71.19</v>
      </c>
    </row>
    <row r="467" spans="1:10" s="126" customFormat="1" x14ac:dyDescent="0.25">
      <c r="A467" s="140" t="s">
        <v>554</v>
      </c>
      <c r="B467" s="75" t="s">
        <v>8</v>
      </c>
      <c r="C467" s="84">
        <v>698.33</v>
      </c>
      <c r="D467" s="76" t="s">
        <v>382</v>
      </c>
      <c r="E467" s="75" t="s">
        <v>212</v>
      </c>
      <c r="F467" s="76" t="s">
        <v>340</v>
      </c>
      <c r="G467" s="78"/>
      <c r="H467" s="220">
        <v>0</v>
      </c>
      <c r="I467" s="81">
        <v>21</v>
      </c>
      <c r="J467" s="128">
        <f t="shared" si="8"/>
        <v>14664.93</v>
      </c>
    </row>
    <row r="468" spans="1:10" s="126" customFormat="1" x14ac:dyDescent="0.25">
      <c r="A468" s="140" t="s">
        <v>555</v>
      </c>
      <c r="B468" s="75" t="s">
        <v>23</v>
      </c>
      <c r="C468" s="84">
        <v>24.66</v>
      </c>
      <c r="D468" s="76" t="s">
        <v>382</v>
      </c>
      <c r="E468" s="75" t="s">
        <v>9</v>
      </c>
      <c r="F468" s="76" t="s">
        <v>340</v>
      </c>
      <c r="G468" s="78"/>
      <c r="H468" s="220">
        <v>0</v>
      </c>
      <c r="I468" s="81">
        <v>21</v>
      </c>
      <c r="J468" s="128">
        <f t="shared" si="8"/>
        <v>517.86</v>
      </c>
    </row>
    <row r="469" spans="1:10" s="126" customFormat="1" x14ac:dyDescent="0.25">
      <c r="A469" s="140" t="s">
        <v>556</v>
      </c>
      <c r="B469" s="75" t="s">
        <v>23</v>
      </c>
      <c r="C469" s="84">
        <v>16.78</v>
      </c>
      <c r="D469" s="76" t="s">
        <v>382</v>
      </c>
      <c r="E469" s="75" t="s">
        <v>9</v>
      </c>
      <c r="F469" s="76" t="s">
        <v>340</v>
      </c>
      <c r="G469" s="78"/>
      <c r="H469" s="220">
        <v>0</v>
      </c>
      <c r="I469" s="81">
        <v>21</v>
      </c>
      <c r="J469" s="128">
        <f t="shared" si="8"/>
        <v>352.38</v>
      </c>
    </row>
    <row r="470" spans="1:10" s="126" customFormat="1" x14ac:dyDescent="0.25">
      <c r="A470" s="140" t="s">
        <v>557</v>
      </c>
      <c r="B470" s="75" t="s">
        <v>282</v>
      </c>
      <c r="C470" s="84">
        <v>7.2</v>
      </c>
      <c r="D470" s="76" t="s">
        <v>10</v>
      </c>
      <c r="E470" s="75" t="s">
        <v>13</v>
      </c>
      <c r="F470" s="76" t="s">
        <v>340</v>
      </c>
      <c r="G470" s="78"/>
      <c r="H470" s="220">
        <v>0</v>
      </c>
      <c r="I470" s="81">
        <v>21</v>
      </c>
      <c r="J470" s="128">
        <f t="shared" si="8"/>
        <v>151.20000000000002</v>
      </c>
    </row>
    <row r="471" spans="1:10" s="126" customFormat="1" x14ac:dyDescent="0.25">
      <c r="A471" s="140" t="s">
        <v>648</v>
      </c>
      <c r="B471" s="75" t="s">
        <v>625</v>
      </c>
      <c r="C471" s="84">
        <v>1.62</v>
      </c>
      <c r="D471" s="76" t="s">
        <v>10</v>
      </c>
      <c r="E471" s="75" t="s">
        <v>13</v>
      </c>
      <c r="F471" s="76" t="s">
        <v>340</v>
      </c>
      <c r="G471" s="78"/>
      <c r="H471" s="220">
        <v>0</v>
      </c>
      <c r="I471" s="81">
        <v>21</v>
      </c>
      <c r="J471" s="128">
        <f t="shared" si="8"/>
        <v>34.020000000000003</v>
      </c>
    </row>
    <row r="472" spans="1:10" s="126" customFormat="1" x14ac:dyDescent="0.25">
      <c r="A472" s="140" t="s">
        <v>558</v>
      </c>
      <c r="B472" s="75" t="s">
        <v>410</v>
      </c>
      <c r="C472" s="84">
        <v>9.36</v>
      </c>
      <c r="D472" s="76" t="s">
        <v>10</v>
      </c>
      <c r="E472" s="75" t="s">
        <v>13</v>
      </c>
      <c r="F472" s="76" t="s">
        <v>340</v>
      </c>
      <c r="G472" s="78"/>
      <c r="H472" s="220">
        <v>0</v>
      </c>
      <c r="I472" s="81">
        <v>21</v>
      </c>
      <c r="J472" s="128">
        <f t="shared" si="8"/>
        <v>196.56</v>
      </c>
    </row>
    <row r="473" spans="1:10" s="126" customFormat="1" x14ac:dyDescent="0.25">
      <c r="A473" s="140" t="s">
        <v>559</v>
      </c>
      <c r="B473" s="75" t="s">
        <v>332</v>
      </c>
      <c r="C473" s="84">
        <v>17.02</v>
      </c>
      <c r="D473" s="76" t="s">
        <v>12</v>
      </c>
      <c r="E473" s="75" t="s">
        <v>11</v>
      </c>
      <c r="F473" s="76" t="s">
        <v>331</v>
      </c>
      <c r="G473" s="78"/>
      <c r="H473" s="220">
        <v>0</v>
      </c>
      <c r="I473" s="81">
        <v>0.16667000000000001</v>
      </c>
      <c r="J473" s="128">
        <f t="shared" si="8"/>
        <v>2.8367234000000003</v>
      </c>
    </row>
    <row r="474" spans="1:10" s="126" customFormat="1" x14ac:dyDescent="0.25">
      <c r="A474" s="140" t="s">
        <v>560</v>
      </c>
      <c r="B474" s="75" t="s">
        <v>332</v>
      </c>
      <c r="C474" s="84">
        <v>10.68</v>
      </c>
      <c r="D474" s="76" t="s">
        <v>12</v>
      </c>
      <c r="E474" s="75" t="s">
        <v>11</v>
      </c>
      <c r="F474" s="76" t="s">
        <v>331</v>
      </c>
      <c r="G474" s="78"/>
      <c r="H474" s="220">
        <v>0</v>
      </c>
      <c r="I474" s="81">
        <v>0.16667000000000001</v>
      </c>
      <c r="J474" s="128">
        <f t="shared" si="8"/>
        <v>1.7800356000000002</v>
      </c>
    </row>
    <row r="475" spans="1:10" s="126" customFormat="1" x14ac:dyDescent="0.25">
      <c r="A475" s="140" t="s">
        <v>561</v>
      </c>
      <c r="B475" s="75" t="s">
        <v>348</v>
      </c>
      <c r="C475" s="84">
        <v>19.149999999999999</v>
      </c>
      <c r="D475" s="76" t="s">
        <v>12</v>
      </c>
      <c r="E475" s="75" t="s">
        <v>13</v>
      </c>
      <c r="F475" s="76" t="s">
        <v>340</v>
      </c>
      <c r="G475" s="78"/>
      <c r="H475" s="220">
        <v>0</v>
      </c>
      <c r="I475" s="81">
        <v>21</v>
      </c>
      <c r="J475" s="128">
        <f t="shared" si="8"/>
        <v>402.15</v>
      </c>
    </row>
    <row r="476" spans="1:10" s="126" customFormat="1" x14ac:dyDescent="0.25">
      <c r="A476" s="140" t="s">
        <v>562</v>
      </c>
      <c r="B476" s="75" t="s">
        <v>332</v>
      </c>
      <c r="C476" s="84">
        <v>16.36</v>
      </c>
      <c r="D476" s="76" t="s">
        <v>12</v>
      </c>
      <c r="E476" s="75" t="s">
        <v>11</v>
      </c>
      <c r="F476" s="76" t="s">
        <v>331</v>
      </c>
      <c r="G476" s="78"/>
      <c r="H476" s="220">
        <v>0</v>
      </c>
      <c r="I476" s="81">
        <v>0.16667000000000001</v>
      </c>
      <c r="J476" s="128">
        <f t="shared" si="8"/>
        <v>2.7267212000000001</v>
      </c>
    </row>
    <row r="477" spans="1:10" s="126" customFormat="1" x14ac:dyDescent="0.25">
      <c r="A477" s="140" t="s">
        <v>563</v>
      </c>
      <c r="B477" s="75" t="s">
        <v>332</v>
      </c>
      <c r="C477" s="84">
        <v>11.21</v>
      </c>
      <c r="D477" s="76" t="s">
        <v>12</v>
      </c>
      <c r="E477" s="75" t="s">
        <v>11</v>
      </c>
      <c r="F477" s="76" t="s">
        <v>331</v>
      </c>
      <c r="G477" s="78"/>
      <c r="H477" s="220">
        <v>0</v>
      </c>
      <c r="I477" s="81">
        <v>0.16667000000000001</v>
      </c>
      <c r="J477" s="128">
        <f t="shared" si="8"/>
        <v>1.8683707000000003</v>
      </c>
    </row>
    <row r="478" spans="1:10" s="126" customFormat="1" x14ac:dyDescent="0.25">
      <c r="A478" s="140" t="s">
        <v>564</v>
      </c>
      <c r="B478" s="75" t="s">
        <v>332</v>
      </c>
      <c r="C478" s="84">
        <v>16.45</v>
      </c>
      <c r="D478" s="76" t="s">
        <v>12</v>
      </c>
      <c r="E478" s="75" t="s">
        <v>11</v>
      </c>
      <c r="F478" s="76" t="s">
        <v>331</v>
      </c>
      <c r="G478" s="78"/>
      <c r="H478" s="220">
        <v>0</v>
      </c>
      <c r="I478" s="81">
        <v>0.16667000000000001</v>
      </c>
      <c r="J478" s="128">
        <f t="shared" si="8"/>
        <v>2.7417215000000001</v>
      </c>
    </row>
    <row r="479" spans="1:10" s="126" customFormat="1" x14ac:dyDescent="0.25">
      <c r="A479" s="140" t="s">
        <v>565</v>
      </c>
      <c r="B479" s="75" t="s">
        <v>332</v>
      </c>
      <c r="C479" s="84">
        <v>6.28</v>
      </c>
      <c r="D479" s="76" t="s">
        <v>12</v>
      </c>
      <c r="E479" s="75" t="s">
        <v>11</v>
      </c>
      <c r="F479" s="76" t="s">
        <v>331</v>
      </c>
      <c r="G479" s="78"/>
      <c r="H479" s="220">
        <v>0</v>
      </c>
      <c r="I479" s="81">
        <v>0.16667000000000001</v>
      </c>
      <c r="J479" s="128">
        <f t="shared" si="8"/>
        <v>1.0466876000000001</v>
      </c>
    </row>
    <row r="480" spans="1:10" s="126" customFormat="1" x14ac:dyDescent="0.25">
      <c r="A480" s="140" t="s">
        <v>566</v>
      </c>
      <c r="B480" s="75" t="s">
        <v>8</v>
      </c>
      <c r="C480" s="84">
        <v>12.9</v>
      </c>
      <c r="D480" s="76" t="s">
        <v>10</v>
      </c>
      <c r="E480" s="75" t="s">
        <v>9</v>
      </c>
      <c r="F480" s="76" t="s">
        <v>340</v>
      </c>
      <c r="G480" s="78"/>
      <c r="H480" s="220">
        <v>0</v>
      </c>
      <c r="I480" s="81">
        <v>21</v>
      </c>
      <c r="J480" s="128">
        <f t="shared" si="8"/>
        <v>270.90000000000003</v>
      </c>
    </row>
    <row r="481" spans="1:10" s="126" customFormat="1" x14ac:dyDescent="0.25">
      <c r="A481" s="140" t="s">
        <v>567</v>
      </c>
      <c r="B481" s="75" t="s">
        <v>332</v>
      </c>
      <c r="C481" s="84">
        <v>12.18</v>
      </c>
      <c r="D481" s="76" t="s">
        <v>12</v>
      </c>
      <c r="E481" s="75" t="s">
        <v>11</v>
      </c>
      <c r="F481" s="76" t="s">
        <v>331</v>
      </c>
      <c r="G481" s="78"/>
      <c r="H481" s="220">
        <v>0</v>
      </c>
      <c r="I481" s="81">
        <v>0.16667000000000001</v>
      </c>
      <c r="J481" s="128">
        <f t="shared" si="8"/>
        <v>2.0300406</v>
      </c>
    </row>
    <row r="482" spans="1:10" s="126" customFormat="1" x14ac:dyDescent="0.25">
      <c r="A482" s="140" t="s">
        <v>568</v>
      </c>
      <c r="B482" s="75" t="s">
        <v>8</v>
      </c>
      <c r="C482" s="84">
        <v>66.3</v>
      </c>
      <c r="D482" s="76" t="s">
        <v>10</v>
      </c>
      <c r="E482" s="75" t="s">
        <v>9</v>
      </c>
      <c r="F482" s="76" t="s">
        <v>340</v>
      </c>
      <c r="G482" s="78"/>
      <c r="H482" s="220">
        <v>0</v>
      </c>
      <c r="I482" s="81">
        <v>21</v>
      </c>
      <c r="J482" s="128">
        <f t="shared" si="8"/>
        <v>1392.3</v>
      </c>
    </row>
    <row r="483" spans="1:10" s="126" customFormat="1" x14ac:dyDescent="0.25">
      <c r="A483" s="140" t="s">
        <v>569</v>
      </c>
      <c r="B483" s="75" t="s">
        <v>16</v>
      </c>
      <c r="C483" s="84">
        <v>21.68</v>
      </c>
      <c r="D483" s="76" t="s">
        <v>17</v>
      </c>
      <c r="E483" s="75" t="s">
        <v>11</v>
      </c>
      <c r="F483" s="76" t="s">
        <v>335</v>
      </c>
      <c r="G483" s="78"/>
      <c r="H483" s="220">
        <v>0</v>
      </c>
      <c r="I483" s="81">
        <v>8</v>
      </c>
      <c r="J483" s="128">
        <f t="shared" si="8"/>
        <v>173.44</v>
      </c>
    </row>
    <row r="484" spans="1:10" s="126" customFormat="1" x14ac:dyDescent="0.25">
      <c r="A484" s="140" t="s">
        <v>570</v>
      </c>
      <c r="B484" s="75" t="s">
        <v>16</v>
      </c>
      <c r="C484" s="84">
        <v>12.13</v>
      </c>
      <c r="D484" s="76" t="s">
        <v>17</v>
      </c>
      <c r="E484" s="75" t="s">
        <v>11</v>
      </c>
      <c r="F484" s="76" t="s">
        <v>335</v>
      </c>
      <c r="G484" s="78"/>
      <c r="H484" s="220">
        <v>0</v>
      </c>
      <c r="I484" s="81">
        <v>8</v>
      </c>
      <c r="J484" s="128">
        <f t="shared" si="8"/>
        <v>97.04</v>
      </c>
    </row>
    <row r="485" spans="1:10" s="126" customFormat="1" x14ac:dyDescent="0.25">
      <c r="A485" s="140" t="s">
        <v>571</v>
      </c>
      <c r="B485" s="75" t="s">
        <v>16</v>
      </c>
      <c r="C485" s="84">
        <v>21.1</v>
      </c>
      <c r="D485" s="76" t="s">
        <v>17</v>
      </c>
      <c r="E485" s="75" t="s">
        <v>11</v>
      </c>
      <c r="F485" s="76" t="s">
        <v>335</v>
      </c>
      <c r="G485" s="78"/>
      <c r="H485" s="220">
        <v>0</v>
      </c>
      <c r="I485" s="81">
        <v>8</v>
      </c>
      <c r="J485" s="128">
        <f t="shared" si="8"/>
        <v>168.8</v>
      </c>
    </row>
    <row r="486" spans="1:10" s="126" customFormat="1" x14ac:dyDescent="0.25">
      <c r="A486" s="140" t="s">
        <v>572</v>
      </c>
      <c r="B486" s="75" t="s">
        <v>16</v>
      </c>
      <c r="C486" s="84">
        <v>12.05</v>
      </c>
      <c r="D486" s="76" t="s">
        <v>17</v>
      </c>
      <c r="E486" s="75" t="s">
        <v>11</v>
      </c>
      <c r="F486" s="76" t="s">
        <v>335</v>
      </c>
      <c r="G486" s="78"/>
      <c r="H486" s="220">
        <v>0</v>
      </c>
      <c r="I486" s="81">
        <v>8</v>
      </c>
      <c r="J486" s="128">
        <f t="shared" si="8"/>
        <v>96.4</v>
      </c>
    </row>
    <row r="487" spans="1:10" s="126" customFormat="1" x14ac:dyDescent="0.25">
      <c r="A487" s="140" t="s">
        <v>573</v>
      </c>
      <c r="B487" s="75" t="s">
        <v>16</v>
      </c>
      <c r="C487" s="84">
        <v>21.96</v>
      </c>
      <c r="D487" s="76" t="s">
        <v>17</v>
      </c>
      <c r="E487" s="75" t="s">
        <v>11</v>
      </c>
      <c r="F487" s="76" t="s">
        <v>335</v>
      </c>
      <c r="G487" s="78"/>
      <c r="H487" s="220">
        <v>0</v>
      </c>
      <c r="I487" s="81">
        <v>8</v>
      </c>
      <c r="J487" s="128">
        <f t="shared" si="8"/>
        <v>175.68</v>
      </c>
    </row>
    <row r="488" spans="1:10" s="126" customFormat="1" x14ac:dyDescent="0.25">
      <c r="A488" s="140" t="s">
        <v>574</v>
      </c>
      <c r="B488" s="75" t="s">
        <v>16</v>
      </c>
      <c r="C488" s="84">
        <v>12.13</v>
      </c>
      <c r="D488" s="76" t="s">
        <v>17</v>
      </c>
      <c r="E488" s="75" t="s">
        <v>11</v>
      </c>
      <c r="F488" s="76" t="s">
        <v>335</v>
      </c>
      <c r="G488" s="78"/>
      <c r="H488" s="220">
        <v>0</v>
      </c>
      <c r="I488" s="81">
        <v>8</v>
      </c>
      <c r="J488" s="128">
        <f t="shared" si="8"/>
        <v>97.04</v>
      </c>
    </row>
    <row r="489" spans="1:10" s="126" customFormat="1" x14ac:dyDescent="0.25">
      <c r="A489" s="140" t="s">
        <v>575</v>
      </c>
      <c r="B489" s="75" t="s">
        <v>16</v>
      </c>
      <c r="C489" s="84">
        <v>11.51</v>
      </c>
      <c r="D489" s="76" t="s">
        <v>17</v>
      </c>
      <c r="E489" s="75" t="s">
        <v>11</v>
      </c>
      <c r="F489" s="76" t="s">
        <v>335</v>
      </c>
      <c r="G489" s="78"/>
      <c r="H489" s="220">
        <v>0</v>
      </c>
      <c r="I489" s="81">
        <v>8</v>
      </c>
      <c r="J489" s="128">
        <f t="shared" si="8"/>
        <v>92.08</v>
      </c>
    </row>
    <row r="490" spans="1:10" s="126" customFormat="1" x14ac:dyDescent="0.25">
      <c r="A490" s="140" t="s">
        <v>576</v>
      </c>
      <c r="B490" s="75" t="s">
        <v>16</v>
      </c>
      <c r="C490" s="84">
        <v>22.85</v>
      </c>
      <c r="D490" s="76" t="s">
        <v>17</v>
      </c>
      <c r="E490" s="75" t="s">
        <v>11</v>
      </c>
      <c r="F490" s="76" t="s">
        <v>335</v>
      </c>
      <c r="G490" s="78"/>
      <c r="H490" s="220">
        <v>0</v>
      </c>
      <c r="I490" s="81">
        <v>8</v>
      </c>
      <c r="J490" s="128">
        <f t="shared" si="8"/>
        <v>182.8</v>
      </c>
    </row>
    <row r="491" spans="1:10" s="126" customFormat="1" x14ac:dyDescent="0.25">
      <c r="A491" s="140" t="s">
        <v>577</v>
      </c>
      <c r="B491" s="75" t="s">
        <v>23</v>
      </c>
      <c r="C491" s="84">
        <v>15.19</v>
      </c>
      <c r="D491" s="76" t="s">
        <v>14</v>
      </c>
      <c r="E491" s="75" t="s">
        <v>9</v>
      </c>
      <c r="F491" s="76" t="s">
        <v>340</v>
      </c>
      <c r="G491" s="78"/>
      <c r="H491" s="220">
        <v>0</v>
      </c>
      <c r="I491" s="81">
        <v>21</v>
      </c>
      <c r="J491" s="128">
        <f t="shared" si="8"/>
        <v>318.99</v>
      </c>
    </row>
    <row r="492" spans="1:10" s="126" customFormat="1" x14ac:dyDescent="0.25">
      <c r="A492" s="140" t="s">
        <v>578</v>
      </c>
      <c r="B492" s="75" t="s">
        <v>282</v>
      </c>
      <c r="C492" s="84">
        <v>3.24</v>
      </c>
      <c r="D492" s="76" t="s">
        <v>10</v>
      </c>
      <c r="E492" s="75" t="s">
        <v>13</v>
      </c>
      <c r="F492" s="76" t="s">
        <v>340</v>
      </c>
      <c r="G492" s="78"/>
      <c r="H492" s="220">
        <v>0</v>
      </c>
      <c r="I492" s="81">
        <v>21</v>
      </c>
      <c r="J492" s="128">
        <f t="shared" si="8"/>
        <v>68.040000000000006</v>
      </c>
    </row>
    <row r="493" spans="1:10" s="126" customFormat="1" x14ac:dyDescent="0.25">
      <c r="A493" s="140" t="s">
        <v>579</v>
      </c>
      <c r="B493" s="75" t="s">
        <v>410</v>
      </c>
      <c r="C493" s="84">
        <v>6</v>
      </c>
      <c r="D493" s="76" t="s">
        <v>10</v>
      </c>
      <c r="E493" s="75" t="s">
        <v>13</v>
      </c>
      <c r="F493" s="76" t="s">
        <v>340</v>
      </c>
      <c r="G493" s="78"/>
      <c r="H493" s="220">
        <v>0</v>
      </c>
      <c r="I493" s="81">
        <v>21</v>
      </c>
      <c r="J493" s="128">
        <f t="shared" si="8"/>
        <v>126</v>
      </c>
    </row>
    <row r="494" spans="1:10" s="126" customFormat="1" x14ac:dyDescent="0.25">
      <c r="A494" s="140" t="s">
        <v>580</v>
      </c>
      <c r="B494" s="75" t="s">
        <v>581</v>
      </c>
      <c r="C494" s="84">
        <v>1.75</v>
      </c>
      <c r="D494" s="76" t="s">
        <v>10</v>
      </c>
      <c r="E494" s="75" t="s">
        <v>13</v>
      </c>
      <c r="F494" s="76" t="s">
        <v>340</v>
      </c>
      <c r="G494" s="78"/>
      <c r="H494" s="220">
        <v>0</v>
      </c>
      <c r="I494" s="81">
        <v>21</v>
      </c>
      <c r="J494" s="128">
        <f t="shared" si="8"/>
        <v>36.75</v>
      </c>
    </row>
    <row r="495" spans="1:10" s="126" customFormat="1" ht="15.75" thickBot="1" x14ac:dyDescent="0.3">
      <c r="A495" s="119"/>
      <c r="B495" s="120" t="s">
        <v>620</v>
      </c>
      <c r="C495" s="121">
        <v>1470</v>
      </c>
      <c r="D495" s="122" t="s">
        <v>621</v>
      </c>
      <c r="E495" s="120" t="s">
        <v>11</v>
      </c>
      <c r="F495" s="76" t="s">
        <v>593</v>
      </c>
      <c r="G495" s="123"/>
      <c r="H495" s="220">
        <v>0</v>
      </c>
      <c r="I495" s="124">
        <v>4</v>
      </c>
      <c r="J495" s="125">
        <f t="shared" si="8"/>
        <v>5880</v>
      </c>
    </row>
    <row r="496" spans="1:10" x14ac:dyDescent="0.25">
      <c r="A496" s="162"/>
      <c r="B496" s="163" t="s">
        <v>286</v>
      </c>
      <c r="C496" s="164">
        <f>SUM(C10:C495)</f>
        <v>14413.190000000002</v>
      </c>
      <c r="D496" s="165"/>
      <c r="E496" s="166"/>
      <c r="F496" s="167"/>
      <c r="G496" s="168"/>
      <c r="H496" s="169">
        <f>SUM(H10:H495)</f>
        <v>0</v>
      </c>
      <c r="I496" s="57"/>
      <c r="J496" s="58">
        <f>SUM(J10:J495)</f>
        <v>147484.77836759985</v>
      </c>
    </row>
    <row r="497" spans="1:12" ht="15.75" thickBot="1" x14ac:dyDescent="0.3">
      <c r="A497" s="170"/>
      <c r="B497" s="171"/>
      <c r="C497" s="172"/>
      <c r="D497" s="173"/>
      <c r="E497" s="174"/>
      <c r="F497" s="175"/>
      <c r="G497" s="171"/>
      <c r="H497" s="176" t="s">
        <v>307</v>
      </c>
      <c r="I497" s="59"/>
      <c r="J497" s="60" t="s">
        <v>306</v>
      </c>
    </row>
    <row r="498" spans="1:12" x14ac:dyDescent="0.25">
      <c r="A498" s="45"/>
      <c r="B498" s="48"/>
      <c r="C498" s="61"/>
      <c r="D498" s="46"/>
      <c r="E498" s="47"/>
      <c r="F498" s="74"/>
      <c r="G498" s="48"/>
      <c r="H498" s="62"/>
      <c r="I498" s="49"/>
      <c r="J498" s="50"/>
    </row>
    <row r="499" spans="1:12" x14ac:dyDescent="0.25">
      <c r="A499" s="36"/>
      <c r="B499" s="75" t="s">
        <v>232</v>
      </c>
      <c r="C499" s="84">
        <v>200</v>
      </c>
      <c r="D499" s="36"/>
      <c r="E499" s="77" t="s">
        <v>251</v>
      </c>
      <c r="F499" s="77" t="s">
        <v>21</v>
      </c>
      <c r="G499" s="27"/>
      <c r="H499" s="223">
        <v>0</v>
      </c>
      <c r="I499" s="79">
        <v>21</v>
      </c>
      <c r="J499" s="79">
        <f t="shared" ref="J499:J504" si="9">C499*I499</f>
        <v>4200</v>
      </c>
    </row>
    <row r="500" spans="1:12" x14ac:dyDescent="0.25">
      <c r="A500" s="36"/>
      <c r="B500" s="75" t="s">
        <v>591</v>
      </c>
      <c r="C500" s="84">
        <v>112</v>
      </c>
      <c r="D500" s="36"/>
      <c r="E500" s="77" t="s">
        <v>251</v>
      </c>
      <c r="F500" s="77" t="s">
        <v>21</v>
      </c>
      <c r="G500" s="27"/>
      <c r="H500" s="223">
        <v>0</v>
      </c>
      <c r="I500" s="79">
        <v>21</v>
      </c>
      <c r="J500" s="79">
        <f t="shared" si="9"/>
        <v>2352</v>
      </c>
    </row>
    <row r="501" spans="1:12" ht="24" customHeight="1" x14ac:dyDescent="0.25">
      <c r="A501" s="8"/>
      <c r="B501" s="75" t="s">
        <v>590</v>
      </c>
      <c r="C501" s="84">
        <v>1732</v>
      </c>
      <c r="D501" s="34"/>
      <c r="E501" s="77" t="s">
        <v>95</v>
      </c>
      <c r="F501" s="253" t="s">
        <v>677</v>
      </c>
      <c r="G501" s="11"/>
      <c r="H501" s="223">
        <v>0</v>
      </c>
      <c r="I501" s="79">
        <v>0.16666700000000001</v>
      </c>
      <c r="J501" s="80">
        <f t="shared" si="9"/>
        <v>288.66724400000004</v>
      </c>
      <c r="K501" s="251" t="s">
        <v>672</v>
      </c>
      <c r="L501" s="255" t="s">
        <v>679</v>
      </c>
    </row>
    <row r="502" spans="1:12" ht="24.75" customHeight="1" x14ac:dyDescent="0.25">
      <c r="A502" s="8"/>
      <c r="B502" s="75" t="s">
        <v>617</v>
      </c>
      <c r="C502" s="84">
        <v>4652</v>
      </c>
      <c r="D502" s="34"/>
      <c r="E502" s="77" t="s">
        <v>96</v>
      </c>
      <c r="F502" s="253" t="s">
        <v>677</v>
      </c>
      <c r="G502" s="11"/>
      <c r="H502" s="223">
        <v>0</v>
      </c>
      <c r="I502" s="79">
        <v>0.16666700000000001</v>
      </c>
      <c r="J502" s="80">
        <f t="shared" si="9"/>
        <v>775.33488399999999</v>
      </c>
      <c r="L502" s="255" t="s">
        <v>679</v>
      </c>
    </row>
    <row r="503" spans="1:12" s="126" customFormat="1" ht="24.75" customHeight="1" x14ac:dyDescent="0.25">
      <c r="A503" s="116"/>
      <c r="B503" s="75" t="s">
        <v>624</v>
      </c>
      <c r="C503" s="84">
        <v>1969</v>
      </c>
      <c r="D503" s="127"/>
      <c r="E503" s="76" t="s">
        <v>96</v>
      </c>
      <c r="F503" s="253" t="s">
        <v>677</v>
      </c>
      <c r="G503" s="11"/>
      <c r="H503" s="220">
        <v>0</v>
      </c>
      <c r="I503" s="81">
        <v>0.16666700000000001</v>
      </c>
      <c r="J503" s="128">
        <f t="shared" si="9"/>
        <v>328.16732300000001</v>
      </c>
      <c r="L503" s="255" t="s">
        <v>679</v>
      </c>
    </row>
    <row r="504" spans="1:12" s="126" customFormat="1" ht="15.75" thickBot="1" x14ac:dyDescent="0.3">
      <c r="A504" s="115"/>
      <c r="B504" s="120" t="s">
        <v>618</v>
      </c>
      <c r="C504" s="121">
        <v>36</v>
      </c>
      <c r="D504" s="129"/>
      <c r="E504" s="122" t="s">
        <v>96</v>
      </c>
      <c r="F504" s="122" t="s">
        <v>619</v>
      </c>
      <c r="G504" s="130"/>
      <c r="H504" s="221">
        <v>0</v>
      </c>
      <c r="I504" s="124">
        <v>2</v>
      </c>
      <c r="J504" s="131">
        <f t="shared" si="9"/>
        <v>72</v>
      </c>
    </row>
    <row r="505" spans="1:12" x14ac:dyDescent="0.25">
      <c r="A505" s="230"/>
      <c r="B505" s="163" t="s">
        <v>286</v>
      </c>
      <c r="C505" s="164">
        <f>SUM(C499:C504)</f>
        <v>8701</v>
      </c>
      <c r="D505" s="165"/>
      <c r="E505" s="166"/>
      <c r="F505" s="167"/>
      <c r="G505" s="168"/>
      <c r="H505" s="169">
        <f>SUM(H499:H504)</f>
        <v>0</v>
      </c>
      <c r="I505" s="57"/>
      <c r="J505" s="58">
        <f>SUM(J499:J504)</f>
        <v>8016.1694509999998</v>
      </c>
    </row>
    <row r="506" spans="1:12" ht="15.75" thickBot="1" x14ac:dyDescent="0.3">
      <c r="A506" s="231"/>
      <c r="B506" s="171"/>
      <c r="C506" s="172"/>
      <c r="D506" s="173"/>
      <c r="E506" s="174"/>
      <c r="F506" s="175"/>
      <c r="G506" s="171"/>
      <c r="H506" s="176" t="s">
        <v>307</v>
      </c>
      <c r="I506" s="59"/>
      <c r="J506" s="60" t="s">
        <v>306</v>
      </c>
    </row>
    <row r="507" spans="1:12" x14ac:dyDescent="0.25">
      <c r="A507" s="45"/>
      <c r="B507" s="48"/>
      <c r="C507" s="61"/>
      <c r="D507" s="46"/>
      <c r="E507" s="47"/>
      <c r="F507" s="74"/>
      <c r="G507" s="48"/>
      <c r="H507" s="62"/>
      <c r="I507" s="49"/>
      <c r="J507" s="50"/>
    </row>
    <row r="508" spans="1:12" s="184" customFormat="1" ht="26.25" customHeight="1" thickBot="1" x14ac:dyDescent="0.3">
      <c r="A508" s="189"/>
      <c r="B508" s="140" t="s">
        <v>667</v>
      </c>
      <c r="C508" s="188" t="s">
        <v>665</v>
      </c>
      <c r="D508" s="229"/>
      <c r="E508" s="229"/>
      <c r="F508" s="138" t="s">
        <v>666</v>
      </c>
      <c r="G508" s="187"/>
      <c r="H508" s="220">
        <v>0</v>
      </c>
      <c r="I508" s="227"/>
      <c r="J508" s="228"/>
      <c r="K508" s="249" t="s">
        <v>672</v>
      </c>
      <c r="L508" s="250" t="s">
        <v>673</v>
      </c>
    </row>
    <row r="509" spans="1:12" s="184" customFormat="1" x14ac:dyDescent="0.25">
      <c r="A509" s="230"/>
      <c r="B509" s="163" t="s">
        <v>286</v>
      </c>
      <c r="C509" s="164"/>
      <c r="D509" s="165"/>
      <c r="E509" s="166"/>
      <c r="F509" s="167"/>
      <c r="G509" s="168"/>
      <c r="H509" s="169">
        <f>H508</f>
        <v>0</v>
      </c>
      <c r="I509" s="57"/>
      <c r="J509" s="58"/>
    </row>
    <row r="510" spans="1:12" s="184" customFormat="1" ht="15.75" thickBot="1" x14ac:dyDescent="0.3">
      <c r="A510" s="231"/>
      <c r="B510" s="171"/>
      <c r="C510" s="172"/>
      <c r="D510" s="173"/>
      <c r="E510" s="174"/>
      <c r="F510" s="175"/>
      <c r="G510" s="171"/>
      <c r="H510" s="176" t="s">
        <v>307</v>
      </c>
      <c r="I510" s="59"/>
      <c r="J510" s="60"/>
    </row>
    <row r="511" spans="1:12" s="184" customFormat="1" x14ac:dyDescent="0.25">
      <c r="A511" s="189"/>
      <c r="B511" s="140"/>
      <c r="C511" s="188"/>
      <c r="D511" s="191"/>
      <c r="E511" s="191"/>
      <c r="F511" s="191"/>
      <c r="G511" s="187"/>
      <c r="H511" s="190"/>
      <c r="I511" s="186"/>
      <c r="J511" s="185"/>
    </row>
    <row r="512" spans="1:12" x14ac:dyDescent="0.25">
      <c r="A512" s="271" t="s">
        <v>284</v>
      </c>
      <c r="B512" s="272"/>
      <c r="C512" s="94">
        <f>C496</f>
        <v>14413.190000000002</v>
      </c>
      <c r="D512" s="95"/>
      <c r="E512" s="96"/>
      <c r="F512" s="97"/>
      <c r="G512" s="96"/>
      <c r="H512" s="96"/>
      <c r="I512" s="98"/>
      <c r="J512" s="99">
        <f>J496</f>
        <v>147484.77836759985</v>
      </c>
    </row>
    <row r="513" spans="1:12" x14ac:dyDescent="0.25">
      <c r="A513" s="269" t="s">
        <v>285</v>
      </c>
      <c r="B513" s="270"/>
      <c r="C513" s="100">
        <f>C505</f>
        <v>8701</v>
      </c>
      <c r="D513" s="101"/>
      <c r="E513" s="101"/>
      <c r="F513" s="102"/>
      <c r="G513" s="101"/>
      <c r="H513" s="101"/>
      <c r="I513" s="103"/>
      <c r="J513" s="99">
        <f>J505</f>
        <v>8016.1694509999998</v>
      </c>
      <c r="K513" s="251" t="s">
        <v>674</v>
      </c>
      <c r="L513" s="252" t="s">
        <v>675</v>
      </c>
    </row>
    <row r="514" spans="1:12" x14ac:dyDescent="0.25">
      <c r="H514" s="33"/>
      <c r="J514" s="37"/>
    </row>
    <row r="516" spans="1:12" ht="60" x14ac:dyDescent="0.25">
      <c r="H516" s="205" t="s">
        <v>676</v>
      </c>
    </row>
  </sheetData>
  <autoFilter ref="A9:G9" xr:uid="{383F086A-A296-4BCA-88FF-ECA8C8330E31}"/>
  <mergeCells count="4">
    <mergeCell ref="C7:F7"/>
    <mergeCell ref="C8:F8"/>
    <mergeCell ref="A513:B513"/>
    <mergeCell ref="A512:B512"/>
  </mergeCells>
  <phoneticPr fontId="32" type="noConversion"/>
  <printOptions horizontalCentered="1"/>
  <pageMargins left="0.70866141732283472" right="0.70866141732283472" top="1.1811023622047245" bottom="0.39370078740157483" header="0.31496062992125984" footer="0.31496062992125984"/>
  <pageSetup paperSize="9" scale="25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83FF2-652B-46FC-9EF2-2889628E7FE6}">
  <sheetPr>
    <pageSetUpPr fitToPage="1"/>
  </sheetPr>
  <dimension ref="A1:H8"/>
  <sheetViews>
    <sheetView tabSelected="1" zoomScaleNormal="100" zoomScaleSheetLayoutView="95" workbookViewId="0">
      <selection activeCell="A7" sqref="A7"/>
    </sheetView>
  </sheetViews>
  <sheetFormatPr defaultRowHeight="15" x14ac:dyDescent="0.25"/>
  <cols>
    <col min="1" max="1" width="12.5703125" customWidth="1"/>
    <col min="2" max="2" width="13.7109375" customWidth="1"/>
    <col min="3" max="3" width="23.42578125" customWidth="1"/>
    <col min="4" max="4" width="21.85546875" customWidth="1"/>
    <col min="5" max="5" width="19.85546875" customWidth="1"/>
    <col min="6" max="6" width="20.42578125" customWidth="1"/>
    <col min="7" max="7" width="20.85546875" customWidth="1"/>
    <col min="8" max="8" width="22.140625" customWidth="1"/>
    <col min="9" max="9" width="39.85546875" bestFit="1" customWidth="1"/>
    <col min="10" max="10" width="28.140625" customWidth="1"/>
  </cols>
  <sheetData>
    <row r="1" spans="1:8" ht="18" x14ac:dyDescent="0.25">
      <c r="A1" s="38"/>
      <c r="B1" s="39"/>
      <c r="C1" s="39"/>
      <c r="D1" s="39"/>
      <c r="E1" s="31"/>
    </row>
    <row r="2" spans="1:8" ht="18" x14ac:dyDescent="0.25">
      <c r="A2" s="38" t="s">
        <v>329</v>
      </c>
    </row>
    <row r="3" spans="1:8" ht="15.75" thickBot="1" x14ac:dyDescent="0.3"/>
    <row r="4" spans="1:8" ht="37.5" customHeight="1" x14ac:dyDescent="0.25">
      <c r="A4" s="273" t="s">
        <v>587</v>
      </c>
      <c r="B4" s="274"/>
      <c r="C4" s="274"/>
      <c r="D4" s="274"/>
      <c r="E4" s="274"/>
      <c r="F4" s="225" t="s">
        <v>322</v>
      </c>
      <c r="G4" s="225" t="s">
        <v>669</v>
      </c>
      <c r="H4" s="226" t="s">
        <v>654</v>
      </c>
    </row>
    <row r="5" spans="1:8" ht="24" customHeight="1" x14ac:dyDescent="0.25">
      <c r="A5" s="277" t="s">
        <v>690</v>
      </c>
      <c r="B5" s="277"/>
      <c r="C5" s="277"/>
      <c r="D5" s="277"/>
      <c r="E5" s="277"/>
      <c r="F5" s="232"/>
      <c r="G5" s="278">
        <f>SUM((F5)*4+(F6)*12)/16</f>
        <v>0</v>
      </c>
      <c r="H5" s="275">
        <f>G5*16</f>
        <v>0</v>
      </c>
    </row>
    <row r="6" spans="1:8" ht="22.5" customHeight="1" x14ac:dyDescent="0.25">
      <c r="A6" s="277" t="s">
        <v>691</v>
      </c>
      <c r="B6" s="277"/>
      <c r="C6" s="277"/>
      <c r="D6" s="277"/>
      <c r="E6" s="277"/>
      <c r="F6" s="232"/>
      <c r="G6" s="279"/>
      <c r="H6" s="276"/>
    </row>
    <row r="7" spans="1:8" x14ac:dyDescent="0.25">
      <c r="A7" s="254"/>
      <c r="B7" s="72"/>
      <c r="C7" s="72"/>
      <c r="D7" s="72"/>
      <c r="E7" s="72"/>
      <c r="F7" s="72"/>
      <c r="G7" s="73"/>
    </row>
    <row r="8" spans="1:8" ht="45" x14ac:dyDescent="0.25">
      <c r="F8" s="205" t="s">
        <v>676</v>
      </c>
    </row>
  </sheetData>
  <mergeCells count="5">
    <mergeCell ref="A4:E4"/>
    <mergeCell ref="H5:H6"/>
    <mergeCell ref="A5:E5"/>
    <mergeCell ref="A6:E6"/>
    <mergeCell ref="G5:G6"/>
  </mergeCells>
  <phoneticPr fontId="33" type="noConversion"/>
  <pageMargins left="0.70866141732283472" right="0.70866141732283472" top="0.78740157480314965" bottom="0.78740157480314965" header="0.31496062992125984" footer="0.31496062992125984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B0E39-CBE4-4D5F-A489-5C0C37E24CAA}">
  <sheetPr>
    <pageSetUpPr fitToPage="1"/>
  </sheetPr>
  <dimension ref="A1:D22"/>
  <sheetViews>
    <sheetView zoomScaleNormal="100" zoomScaleSheetLayoutView="96" workbookViewId="0">
      <selection activeCell="C9" sqref="C9:C15"/>
    </sheetView>
  </sheetViews>
  <sheetFormatPr defaultRowHeight="15" x14ac:dyDescent="0.25"/>
  <cols>
    <col min="1" max="1" width="16.140625" customWidth="1"/>
    <col min="2" max="2" width="22.5703125" customWidth="1"/>
    <col min="3" max="3" width="16" customWidth="1"/>
    <col min="4" max="4" width="18.42578125" customWidth="1"/>
  </cols>
  <sheetData>
    <row r="1" spans="1:4" ht="18" x14ac:dyDescent="0.25">
      <c r="A1" s="38"/>
      <c r="B1" s="39"/>
    </row>
    <row r="2" spans="1:4" ht="18" x14ac:dyDescent="0.25">
      <c r="A2" s="137" t="s">
        <v>302</v>
      </c>
      <c r="B2" s="136"/>
      <c r="C2" s="135"/>
      <c r="D2" s="135"/>
    </row>
    <row r="3" spans="1:4" ht="18.75" x14ac:dyDescent="0.3">
      <c r="A3" s="38"/>
      <c r="B3" s="39"/>
      <c r="C3" s="41"/>
    </row>
    <row r="4" spans="1:4" ht="15.75" thickBot="1" x14ac:dyDescent="0.3">
      <c r="A4" s="40"/>
      <c r="B4" s="39"/>
    </row>
    <row r="5" spans="1:4" ht="25.5" x14ac:dyDescent="0.25">
      <c r="A5" s="206" t="s">
        <v>321</v>
      </c>
      <c r="B5" s="66" t="s">
        <v>305</v>
      </c>
      <c r="C5" s="66" t="s">
        <v>304</v>
      </c>
      <c r="D5" s="207" t="s">
        <v>288</v>
      </c>
    </row>
    <row r="6" spans="1:4" x14ac:dyDescent="0.25">
      <c r="A6" s="212" t="s">
        <v>289</v>
      </c>
      <c r="B6" s="213">
        <v>0</v>
      </c>
      <c r="C6" s="256">
        <v>0</v>
      </c>
      <c r="D6" s="233">
        <f>B6*C6</f>
        <v>0</v>
      </c>
    </row>
    <row r="7" spans="1:4" x14ac:dyDescent="0.25">
      <c r="A7" s="212" t="s">
        <v>290</v>
      </c>
      <c r="B7" s="213">
        <v>0</v>
      </c>
      <c r="C7" s="256">
        <v>0</v>
      </c>
      <c r="D7" s="233">
        <f t="shared" ref="D7:D17" si="0">B7*C7</f>
        <v>0</v>
      </c>
    </row>
    <row r="8" spans="1:4" x14ac:dyDescent="0.25">
      <c r="A8" s="212" t="s">
        <v>291</v>
      </c>
      <c r="B8" s="213">
        <v>0</v>
      </c>
      <c r="C8" s="256">
        <v>0</v>
      </c>
      <c r="D8" s="233">
        <f t="shared" si="0"/>
        <v>0</v>
      </c>
    </row>
    <row r="9" spans="1:4" x14ac:dyDescent="0.25">
      <c r="A9" s="214" t="s">
        <v>292</v>
      </c>
      <c r="B9" s="215">
        <v>8</v>
      </c>
      <c r="C9" s="204"/>
      <c r="D9" s="233">
        <f t="shared" si="0"/>
        <v>0</v>
      </c>
    </row>
    <row r="10" spans="1:4" x14ac:dyDescent="0.25">
      <c r="A10" s="214" t="s">
        <v>293</v>
      </c>
      <c r="B10" s="215">
        <v>8</v>
      </c>
      <c r="C10" s="204"/>
      <c r="D10" s="233">
        <f t="shared" si="0"/>
        <v>0</v>
      </c>
    </row>
    <row r="11" spans="1:4" x14ac:dyDescent="0.25">
      <c r="A11" s="214" t="s">
        <v>294</v>
      </c>
      <c r="B11" s="215">
        <v>8</v>
      </c>
      <c r="C11" s="204"/>
      <c r="D11" s="233">
        <f t="shared" si="0"/>
        <v>0</v>
      </c>
    </row>
    <row r="12" spans="1:4" x14ac:dyDescent="0.25">
      <c r="A12" s="214" t="s">
        <v>295</v>
      </c>
      <c r="B12" s="215">
        <v>4</v>
      </c>
      <c r="C12" s="204"/>
      <c r="D12" s="233">
        <f t="shared" si="0"/>
        <v>0</v>
      </c>
    </row>
    <row r="13" spans="1:4" x14ac:dyDescent="0.25">
      <c r="A13" s="214" t="s">
        <v>296</v>
      </c>
      <c r="B13" s="215">
        <v>4</v>
      </c>
      <c r="C13" s="204"/>
      <c r="D13" s="233">
        <f t="shared" si="0"/>
        <v>0</v>
      </c>
    </row>
    <row r="14" spans="1:4" x14ac:dyDescent="0.25">
      <c r="A14" s="214" t="s">
        <v>297</v>
      </c>
      <c r="B14" s="215">
        <v>4</v>
      </c>
      <c r="C14" s="204"/>
      <c r="D14" s="233">
        <f t="shared" si="0"/>
        <v>0</v>
      </c>
    </row>
    <row r="15" spans="1:4" x14ac:dyDescent="0.25">
      <c r="A15" s="214" t="s">
        <v>298</v>
      </c>
      <c r="B15" s="215">
        <v>4</v>
      </c>
      <c r="C15" s="204"/>
      <c r="D15" s="233">
        <f t="shared" si="0"/>
        <v>0</v>
      </c>
    </row>
    <row r="16" spans="1:4" x14ac:dyDescent="0.25">
      <c r="A16" s="214" t="s">
        <v>299</v>
      </c>
      <c r="B16" s="215">
        <v>0</v>
      </c>
      <c r="C16" s="256">
        <v>0</v>
      </c>
      <c r="D16" s="233">
        <f t="shared" si="0"/>
        <v>0</v>
      </c>
    </row>
    <row r="17" spans="1:4" x14ac:dyDescent="0.25">
      <c r="A17" s="214" t="s">
        <v>300</v>
      </c>
      <c r="B17" s="215">
        <v>0</v>
      </c>
      <c r="C17" s="256">
        <v>0</v>
      </c>
      <c r="D17" s="233">
        <f t="shared" si="0"/>
        <v>0</v>
      </c>
    </row>
    <row r="18" spans="1:4" x14ac:dyDescent="0.25">
      <c r="A18" s="208" t="s">
        <v>301</v>
      </c>
      <c r="B18" s="209">
        <f>SUM(B9:B17)</f>
        <v>40</v>
      </c>
      <c r="C18" s="210"/>
      <c r="D18" s="211"/>
    </row>
    <row r="19" spans="1:4" ht="19.5" thickBot="1" x14ac:dyDescent="0.35">
      <c r="A19" s="63" t="s">
        <v>288</v>
      </c>
      <c r="B19" s="64"/>
      <c r="C19" s="65"/>
      <c r="D19" s="234">
        <f>SUM(D9:D18)</f>
        <v>0</v>
      </c>
    </row>
    <row r="20" spans="1:4" ht="15.75" thickBot="1" x14ac:dyDescent="0.3">
      <c r="A20" s="82" t="s">
        <v>592</v>
      </c>
      <c r="B20" s="83"/>
      <c r="C20" s="83"/>
      <c r="D20" s="235">
        <f>D19/12</f>
        <v>0</v>
      </c>
    </row>
    <row r="22" spans="1:4" ht="60" x14ac:dyDescent="0.25">
      <c r="C22" s="205" t="s">
        <v>676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5E6E2-F291-4423-8857-73DF2A5E6646}">
  <sheetPr>
    <pageSetUpPr fitToPage="1"/>
  </sheetPr>
  <dimension ref="A1:D25"/>
  <sheetViews>
    <sheetView zoomScaleNormal="100" zoomScaleSheetLayoutView="96" workbookViewId="0">
      <selection activeCell="D20" sqref="D20"/>
    </sheetView>
  </sheetViews>
  <sheetFormatPr defaultRowHeight="15" x14ac:dyDescent="0.25"/>
  <cols>
    <col min="1" max="1" width="15.7109375" customWidth="1"/>
    <col min="2" max="2" width="19.7109375" customWidth="1"/>
    <col min="3" max="3" width="13.7109375" customWidth="1"/>
    <col min="4" max="4" width="21.140625" customWidth="1"/>
  </cols>
  <sheetData>
    <row r="1" spans="1:4" ht="18" x14ac:dyDescent="0.25">
      <c r="A1" s="38"/>
      <c r="B1" s="39"/>
    </row>
    <row r="2" spans="1:4" ht="18" x14ac:dyDescent="0.25">
      <c r="A2" s="132" t="s">
        <v>303</v>
      </c>
      <c r="B2" s="134"/>
      <c r="C2" s="133"/>
      <c r="D2" s="133"/>
    </row>
    <row r="3" spans="1:4" ht="18.75" x14ac:dyDescent="0.3">
      <c r="A3" s="38"/>
      <c r="B3" s="39"/>
      <c r="C3" s="41"/>
    </row>
    <row r="4" spans="1:4" x14ac:dyDescent="0.25">
      <c r="A4" s="40"/>
      <c r="B4" s="39"/>
    </row>
    <row r="5" spans="1:4" ht="38.25" x14ac:dyDescent="0.25">
      <c r="A5" s="216" t="s">
        <v>321</v>
      </c>
      <c r="B5" s="216" t="s">
        <v>305</v>
      </c>
      <c r="C5" s="216" t="s">
        <v>304</v>
      </c>
      <c r="D5" s="216" t="s">
        <v>288</v>
      </c>
    </row>
    <row r="6" spans="1:4" x14ac:dyDescent="0.25">
      <c r="A6" s="217" t="s">
        <v>289</v>
      </c>
      <c r="B6" s="215">
        <v>40</v>
      </c>
      <c r="C6" s="204"/>
      <c r="D6" s="218">
        <f t="shared" ref="D6:D17" si="0">B6*C6</f>
        <v>0</v>
      </c>
    </row>
    <row r="7" spans="1:4" x14ac:dyDescent="0.25">
      <c r="A7" s="217" t="s">
        <v>290</v>
      </c>
      <c r="B7" s="215">
        <v>40</v>
      </c>
      <c r="C7" s="204"/>
      <c r="D7" s="218">
        <f t="shared" si="0"/>
        <v>0</v>
      </c>
    </row>
    <row r="8" spans="1:4" x14ac:dyDescent="0.25">
      <c r="A8" s="217" t="s">
        <v>291</v>
      </c>
      <c r="B8" s="215">
        <v>40</v>
      </c>
      <c r="C8" s="204"/>
      <c r="D8" s="218">
        <f t="shared" si="0"/>
        <v>0</v>
      </c>
    </row>
    <row r="9" spans="1:4" x14ac:dyDescent="0.25">
      <c r="A9" s="217" t="s">
        <v>292</v>
      </c>
      <c r="B9" s="215">
        <v>20</v>
      </c>
      <c r="C9" s="204"/>
      <c r="D9" s="218">
        <f t="shared" si="0"/>
        <v>0</v>
      </c>
    </row>
    <row r="10" spans="1:4" x14ac:dyDescent="0.25">
      <c r="A10" s="217" t="s">
        <v>293</v>
      </c>
      <c r="B10" s="215">
        <v>0</v>
      </c>
      <c r="C10" s="256">
        <v>0</v>
      </c>
      <c r="D10" s="218">
        <f t="shared" si="0"/>
        <v>0</v>
      </c>
    </row>
    <row r="11" spans="1:4" x14ac:dyDescent="0.25">
      <c r="A11" s="217" t="s">
        <v>294</v>
      </c>
      <c r="B11" s="215">
        <v>0</v>
      </c>
      <c r="C11" s="256">
        <v>0</v>
      </c>
      <c r="D11" s="218">
        <f t="shared" si="0"/>
        <v>0</v>
      </c>
    </row>
    <row r="12" spans="1:4" x14ac:dyDescent="0.25">
      <c r="A12" s="217" t="s">
        <v>295</v>
      </c>
      <c r="B12" s="215">
        <v>0</v>
      </c>
      <c r="C12" s="256">
        <v>0</v>
      </c>
      <c r="D12" s="218">
        <f t="shared" si="0"/>
        <v>0</v>
      </c>
    </row>
    <row r="13" spans="1:4" x14ac:dyDescent="0.25">
      <c r="A13" s="217" t="s">
        <v>296</v>
      </c>
      <c r="B13" s="215">
        <v>0</v>
      </c>
      <c r="C13" s="256">
        <v>0</v>
      </c>
      <c r="D13" s="218">
        <f t="shared" si="0"/>
        <v>0</v>
      </c>
    </row>
    <row r="14" spans="1:4" x14ac:dyDescent="0.25">
      <c r="A14" s="217" t="s">
        <v>297</v>
      </c>
      <c r="B14" s="215">
        <v>0</v>
      </c>
      <c r="C14" s="256">
        <v>0</v>
      </c>
      <c r="D14" s="218">
        <f t="shared" si="0"/>
        <v>0</v>
      </c>
    </row>
    <row r="15" spans="1:4" x14ac:dyDescent="0.25">
      <c r="A15" s="217" t="s">
        <v>298</v>
      </c>
      <c r="B15" s="215">
        <v>0</v>
      </c>
      <c r="C15" s="256">
        <v>0</v>
      </c>
      <c r="D15" s="218">
        <f t="shared" si="0"/>
        <v>0</v>
      </c>
    </row>
    <row r="16" spans="1:4" x14ac:dyDescent="0.25">
      <c r="A16" s="217" t="s">
        <v>299</v>
      </c>
      <c r="B16" s="215">
        <v>10</v>
      </c>
      <c r="C16" s="204"/>
      <c r="D16" s="218">
        <f t="shared" si="0"/>
        <v>0</v>
      </c>
    </row>
    <row r="17" spans="1:4" x14ac:dyDescent="0.25">
      <c r="A17" s="217" t="s">
        <v>300</v>
      </c>
      <c r="B17" s="215">
        <v>20</v>
      </c>
      <c r="C17" s="204"/>
      <c r="D17" s="218">
        <f t="shared" si="0"/>
        <v>0</v>
      </c>
    </row>
    <row r="18" spans="1:4" x14ac:dyDescent="0.25">
      <c r="A18" s="208" t="s">
        <v>301</v>
      </c>
      <c r="B18" s="209">
        <f>SUM(B6:B17)</f>
        <v>170</v>
      </c>
      <c r="C18" s="210"/>
      <c r="D18" s="211"/>
    </row>
    <row r="19" spans="1:4" ht="19.5" thickBot="1" x14ac:dyDescent="0.35">
      <c r="A19" s="63" t="s">
        <v>288</v>
      </c>
      <c r="B19" s="64"/>
      <c r="C19" s="65"/>
      <c r="D19" s="234">
        <f>SUM(D6:D18)</f>
        <v>0</v>
      </c>
    </row>
    <row r="20" spans="1:4" ht="15.75" thickBot="1" x14ac:dyDescent="0.3">
      <c r="A20" s="82" t="s">
        <v>592</v>
      </c>
      <c r="B20" s="83"/>
      <c r="C20" s="83"/>
      <c r="D20" s="235">
        <f>D19/12</f>
        <v>0</v>
      </c>
    </row>
    <row r="22" spans="1:4" ht="75" x14ac:dyDescent="0.25">
      <c r="C22" s="205" t="s">
        <v>676</v>
      </c>
    </row>
    <row r="24" spans="1:4" x14ac:dyDescent="0.25">
      <c r="A24" t="s">
        <v>680</v>
      </c>
      <c r="B24" t="s">
        <v>681</v>
      </c>
    </row>
    <row r="25" spans="1:4" x14ac:dyDescent="0.25">
      <c r="B25" t="s">
        <v>682</v>
      </c>
    </row>
  </sheetData>
  <phoneticPr fontId="34" type="noConversion"/>
  <pageMargins left="0.70866141732283472" right="0.70866141732283472" top="0.78740157480314965" bottom="0.78740157480314965" header="0.31496062992125984" footer="0.31496062992125984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19A73-1C6D-478E-9E23-84A889FA97FB}">
  <sheetPr>
    <pageSetUpPr fitToPage="1"/>
  </sheetPr>
  <dimension ref="A1:H23"/>
  <sheetViews>
    <sheetView workbookViewId="0">
      <selection activeCell="L12" sqref="L12"/>
    </sheetView>
  </sheetViews>
  <sheetFormatPr defaultRowHeight="15" x14ac:dyDescent="0.25"/>
  <cols>
    <col min="1" max="1" width="18.5703125" customWidth="1"/>
    <col min="2" max="2" width="15.7109375" customWidth="1"/>
    <col min="3" max="3" width="16.7109375" customWidth="1"/>
    <col min="4" max="4" width="16.85546875" customWidth="1"/>
    <col min="5" max="5" width="15.7109375" customWidth="1"/>
    <col min="6" max="6" width="20.5703125" customWidth="1"/>
    <col min="7" max="7" width="16.140625" customWidth="1"/>
    <col min="8" max="8" width="16.7109375" customWidth="1"/>
  </cols>
  <sheetData>
    <row r="1" spans="1:8" ht="24.75" customHeight="1" x14ac:dyDescent="0.25">
      <c r="A1" s="67" t="s">
        <v>685</v>
      </c>
      <c r="B1" s="68"/>
      <c r="C1" s="68"/>
      <c r="D1" s="68"/>
      <c r="E1" s="68"/>
      <c r="F1" s="68"/>
      <c r="G1" s="68"/>
      <c r="H1" s="68"/>
    </row>
    <row r="2" spans="1:8" ht="15.75" thickBot="1" x14ac:dyDescent="0.3">
      <c r="A2" s="68"/>
      <c r="B2" s="68"/>
      <c r="C2" s="68"/>
      <c r="D2" s="68"/>
      <c r="E2" s="68"/>
      <c r="F2" s="68"/>
      <c r="G2" s="68"/>
      <c r="H2" s="68"/>
    </row>
    <row r="3" spans="1:8" ht="39.950000000000003" customHeight="1" x14ac:dyDescent="0.25">
      <c r="A3" s="283" t="s">
        <v>686</v>
      </c>
      <c r="B3" s="284"/>
      <c r="C3" s="284"/>
      <c r="D3" s="284"/>
      <c r="E3" s="285"/>
      <c r="F3" s="236" t="s">
        <v>656</v>
      </c>
      <c r="G3" s="237" t="s">
        <v>304</v>
      </c>
      <c r="H3" s="238" t="s">
        <v>324</v>
      </c>
    </row>
    <row r="4" spans="1:8" ht="39.950000000000003" customHeight="1" thickBot="1" x14ac:dyDescent="0.3">
      <c r="A4" s="280" t="s">
        <v>684</v>
      </c>
      <c r="B4" s="281"/>
      <c r="C4" s="281"/>
      <c r="D4" s="281"/>
      <c r="E4" s="282"/>
      <c r="F4" s="69" t="s">
        <v>589</v>
      </c>
      <c r="G4" s="219">
        <v>0</v>
      </c>
      <c r="H4" s="70">
        <f>G4*40</f>
        <v>0</v>
      </c>
    </row>
    <row r="5" spans="1:8" x14ac:dyDescent="0.25">
      <c r="A5" s="310"/>
      <c r="B5" s="310"/>
      <c r="C5" s="310"/>
      <c r="D5" s="310"/>
      <c r="E5" s="310"/>
      <c r="F5" s="310"/>
      <c r="G5" s="310"/>
      <c r="H5" s="310"/>
    </row>
    <row r="6" spans="1:8" x14ac:dyDescent="0.25">
      <c r="A6" s="310"/>
      <c r="B6" s="310"/>
      <c r="C6" s="310"/>
      <c r="D6" s="310"/>
      <c r="E6" s="310"/>
      <c r="F6" s="310"/>
      <c r="G6" s="310"/>
      <c r="H6" s="310"/>
    </row>
    <row r="7" spans="1:8" x14ac:dyDescent="0.25">
      <c r="A7" s="311"/>
      <c r="B7" s="311"/>
      <c r="C7" s="311"/>
      <c r="D7" s="311"/>
      <c r="E7" s="311"/>
      <c r="F7" s="311"/>
      <c r="G7" s="311"/>
      <c r="H7" s="311"/>
    </row>
    <row r="8" spans="1:8" x14ac:dyDescent="0.25">
      <c r="A8" s="311"/>
      <c r="B8" s="311"/>
      <c r="C8" s="311"/>
      <c r="D8" s="311"/>
      <c r="E8" s="311"/>
      <c r="F8" s="311"/>
      <c r="G8" s="311"/>
      <c r="H8" s="311"/>
    </row>
    <row r="9" spans="1:8" x14ac:dyDescent="0.25">
      <c r="A9" s="311"/>
      <c r="B9" s="311"/>
      <c r="C9" s="311"/>
      <c r="D9" s="311"/>
      <c r="E9" s="311"/>
      <c r="F9" s="311"/>
      <c r="G9" s="311"/>
      <c r="H9" s="311"/>
    </row>
    <row r="10" spans="1:8" ht="15.75" thickBot="1" x14ac:dyDescent="0.3">
      <c r="A10" s="311"/>
      <c r="B10" s="311"/>
      <c r="C10" s="311"/>
      <c r="D10" s="311"/>
      <c r="E10" s="311"/>
      <c r="F10" s="311"/>
      <c r="G10" s="311"/>
      <c r="H10" s="311"/>
    </row>
    <row r="11" spans="1:8" ht="38.25" x14ac:dyDescent="0.25">
      <c r="A11" s="283" t="s">
        <v>687</v>
      </c>
      <c r="B11" s="284"/>
      <c r="C11" s="284"/>
      <c r="D11" s="284"/>
      <c r="E11" s="285"/>
      <c r="F11" s="236" t="s">
        <v>656</v>
      </c>
      <c r="G11" s="237" t="s">
        <v>304</v>
      </c>
      <c r="H11" s="238" t="s">
        <v>324</v>
      </c>
    </row>
    <row r="12" spans="1:8" ht="41.25" customHeight="1" thickBot="1" x14ac:dyDescent="0.3">
      <c r="A12" s="280" t="s">
        <v>689</v>
      </c>
      <c r="B12" s="281"/>
      <c r="C12" s="281"/>
      <c r="D12" s="281"/>
      <c r="E12" s="282"/>
      <c r="F12" s="69" t="s">
        <v>589</v>
      </c>
      <c r="G12" s="219">
        <v>0</v>
      </c>
      <c r="H12" s="70">
        <f>G12*40</f>
        <v>0</v>
      </c>
    </row>
    <row r="13" spans="1:8" x14ac:dyDescent="0.25">
      <c r="A13" s="310"/>
      <c r="B13" s="310"/>
      <c r="C13" s="310"/>
      <c r="D13" s="310"/>
      <c r="E13" s="310"/>
      <c r="F13" s="310"/>
      <c r="G13" s="310"/>
      <c r="H13" s="310"/>
    </row>
    <row r="14" spans="1:8" x14ac:dyDescent="0.25">
      <c r="A14" s="310"/>
      <c r="B14" s="310"/>
      <c r="C14" s="310"/>
      <c r="D14" s="310"/>
      <c r="E14" s="310"/>
      <c r="F14" s="310"/>
      <c r="G14" s="310"/>
      <c r="H14" s="310"/>
    </row>
    <row r="15" spans="1:8" x14ac:dyDescent="0.25">
      <c r="A15" s="311"/>
      <c r="B15" s="311"/>
      <c r="C15" s="311"/>
      <c r="D15" s="311"/>
      <c r="E15" s="311"/>
      <c r="F15" s="311"/>
      <c r="G15" s="311"/>
      <c r="H15" s="311"/>
    </row>
    <row r="16" spans="1:8" x14ac:dyDescent="0.25">
      <c r="A16" s="311"/>
      <c r="B16" s="311"/>
      <c r="C16" s="311"/>
      <c r="D16" s="311"/>
      <c r="E16" s="311"/>
      <c r="F16" s="311"/>
      <c r="G16" s="311"/>
      <c r="H16" s="311"/>
    </row>
    <row r="17" spans="1:8" x14ac:dyDescent="0.25">
      <c r="A17" s="311"/>
      <c r="B17" s="311"/>
      <c r="C17" s="311"/>
      <c r="D17" s="311"/>
      <c r="E17" s="311"/>
      <c r="F17" s="311"/>
      <c r="G17" s="311"/>
      <c r="H17" s="311"/>
    </row>
    <row r="18" spans="1:8" ht="15.75" thickBot="1" x14ac:dyDescent="0.3">
      <c r="A18" s="311"/>
      <c r="B18" s="311"/>
      <c r="C18" s="311"/>
      <c r="D18" s="311"/>
      <c r="E18" s="311"/>
      <c r="F18" s="311"/>
      <c r="G18" s="311"/>
      <c r="H18" s="311"/>
    </row>
    <row r="19" spans="1:8" ht="38.25" x14ac:dyDescent="0.25">
      <c r="A19" s="312" t="s">
        <v>688</v>
      </c>
      <c r="B19" s="313"/>
      <c r="C19" s="313"/>
      <c r="D19" s="313"/>
      <c r="E19" s="314"/>
      <c r="F19" s="236" t="s">
        <v>656</v>
      </c>
      <c r="G19" s="237" t="s">
        <v>304</v>
      </c>
      <c r="H19" s="238" t="s">
        <v>324</v>
      </c>
    </row>
    <row r="20" spans="1:8" ht="42.75" customHeight="1" thickBot="1" x14ac:dyDescent="0.3">
      <c r="A20" s="280" t="s">
        <v>657</v>
      </c>
      <c r="B20" s="281"/>
      <c r="C20" s="281"/>
      <c r="D20" s="281"/>
      <c r="E20" s="282"/>
      <c r="F20" s="69" t="s">
        <v>658</v>
      </c>
      <c r="G20" s="219">
        <v>0</v>
      </c>
      <c r="H20" s="70">
        <f>G20*100</f>
        <v>0</v>
      </c>
    </row>
    <row r="23" spans="1:8" ht="60" x14ac:dyDescent="0.25">
      <c r="G23" s="205" t="s">
        <v>676</v>
      </c>
    </row>
  </sheetData>
  <mergeCells count="6">
    <mergeCell ref="A20:E20"/>
    <mergeCell ref="A3:E3"/>
    <mergeCell ref="A4:E4"/>
    <mergeCell ref="A11:E11"/>
    <mergeCell ref="A12:E12"/>
    <mergeCell ref="A19:E19"/>
  </mergeCells>
  <printOptions horizontalCentered="1"/>
  <pageMargins left="0.70866141732283472" right="0.70866141732283472" top="1.1811023622047245" bottom="0.78740157480314965" header="0.31496062992125984" footer="0.31496062992125984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651B8-6B2E-411C-B951-7659B93B2174}">
  <sheetPr>
    <pageSetUpPr fitToPage="1"/>
  </sheetPr>
  <dimension ref="A1:N26"/>
  <sheetViews>
    <sheetView workbookViewId="0">
      <selection activeCell="H4" sqref="H4"/>
    </sheetView>
  </sheetViews>
  <sheetFormatPr defaultRowHeight="15" x14ac:dyDescent="0.25"/>
  <cols>
    <col min="1" max="1" width="18.5703125" customWidth="1"/>
    <col min="2" max="2" width="15.7109375" customWidth="1"/>
    <col min="3" max="3" width="16.7109375" customWidth="1"/>
    <col min="4" max="4" width="16.85546875" customWidth="1"/>
    <col min="5" max="5" width="15.7109375" customWidth="1"/>
    <col min="6" max="8" width="18" customWidth="1"/>
    <col min="9" max="9" width="21.85546875" customWidth="1"/>
    <col min="10" max="10" width="19" customWidth="1"/>
    <col min="11" max="11" width="17.5703125" customWidth="1"/>
    <col min="12" max="12" width="23.7109375" customWidth="1"/>
  </cols>
  <sheetData>
    <row r="1" spans="1:12" ht="36" customHeight="1" x14ac:dyDescent="0.25">
      <c r="A1" s="67" t="s">
        <v>655</v>
      </c>
    </row>
    <row r="3" spans="1:12" ht="15.75" thickBot="1" x14ac:dyDescent="0.3"/>
    <row r="4" spans="1:12" ht="80.25" customHeight="1" x14ac:dyDescent="0.25">
      <c r="A4" s="177" t="s">
        <v>259</v>
      </c>
      <c r="B4" s="177" t="s">
        <v>309</v>
      </c>
      <c r="C4" s="177" t="s">
        <v>310</v>
      </c>
      <c r="D4" s="177" t="s">
        <v>311</v>
      </c>
      <c r="E4" s="178" t="s">
        <v>312</v>
      </c>
      <c r="F4" s="159" t="s">
        <v>319</v>
      </c>
      <c r="G4" s="159" t="s">
        <v>320</v>
      </c>
      <c r="H4" s="257" t="s">
        <v>668</v>
      </c>
      <c r="I4" s="159" t="s">
        <v>308</v>
      </c>
      <c r="J4" s="42" t="s">
        <v>316</v>
      </c>
      <c r="K4" s="43" t="s">
        <v>317</v>
      </c>
      <c r="L4" s="44" t="s">
        <v>318</v>
      </c>
    </row>
    <row r="5" spans="1:12" ht="20.100000000000001" customHeight="1" x14ac:dyDescent="0.25">
      <c r="A5" s="13" t="s">
        <v>584</v>
      </c>
      <c r="B5" s="21">
        <f>'1b Adm.budova Nerudova 1'!C512</f>
        <v>14413.190000000002</v>
      </c>
      <c r="C5" s="28">
        <f>'1b Adm.budova Nerudova 1'!J512</f>
        <v>147484.77836759985</v>
      </c>
      <c r="D5" s="21">
        <f>'1b Adm.budova Nerudova 1'!C513</f>
        <v>8701</v>
      </c>
      <c r="E5" s="29">
        <f>'1b Adm.budova Nerudova 1'!J513</f>
        <v>8016.1694509999998</v>
      </c>
      <c r="F5" s="30">
        <f>'1b Adm.budova Nerudova 1'!H496</f>
        <v>0</v>
      </c>
      <c r="G5" s="21">
        <f>'1b Adm.budova Nerudova 1'!H505</f>
        <v>0</v>
      </c>
      <c r="H5" s="242">
        <f>'1b Adm.budova Nerudova 1'!H509</f>
        <v>0</v>
      </c>
      <c r="I5" s="71">
        <f>F5+G5</f>
        <v>0</v>
      </c>
      <c r="J5" s="179">
        <f>'1c Provoz vrátnice'!G5</f>
        <v>0</v>
      </c>
      <c r="K5" s="180">
        <f>'1d Údržba zeleně'!D20</f>
        <v>0</v>
      </c>
      <c r="L5" s="181">
        <f>'1e Zimní údržba'!D20</f>
        <v>0</v>
      </c>
    </row>
    <row r="6" spans="1:12" ht="22.5" customHeight="1" thickBot="1" x14ac:dyDescent="0.3">
      <c r="A6" s="22"/>
      <c r="B6" s="23"/>
      <c r="C6" s="24"/>
      <c r="D6" s="23"/>
      <c r="E6" s="23"/>
      <c r="F6" s="23"/>
      <c r="G6" s="23"/>
      <c r="H6" s="23"/>
      <c r="I6" s="25"/>
      <c r="J6" s="23"/>
      <c r="K6" s="23"/>
      <c r="L6" s="23"/>
    </row>
    <row r="7" spans="1:12" ht="39.950000000000003" customHeight="1" x14ac:dyDescent="0.25">
      <c r="A7" s="290" t="s">
        <v>265</v>
      </c>
      <c r="B7" s="291"/>
      <c r="C7" s="291"/>
      <c r="D7" s="291"/>
      <c r="E7" s="292"/>
      <c r="F7" s="239" t="s">
        <v>659</v>
      </c>
      <c r="G7" s="288" t="s">
        <v>314</v>
      </c>
      <c r="H7" s="289"/>
      <c r="I7" s="240" t="s">
        <v>315</v>
      </c>
      <c r="J7" s="197"/>
      <c r="K7" s="198"/>
      <c r="L7" s="198"/>
    </row>
    <row r="8" spans="1:12" ht="39.950000000000003" customHeight="1" thickBot="1" x14ac:dyDescent="0.3">
      <c r="A8" s="293" t="s">
        <v>323</v>
      </c>
      <c r="B8" s="294"/>
      <c r="C8" s="294"/>
      <c r="D8" s="294"/>
      <c r="E8" s="295"/>
      <c r="F8" s="195" t="s">
        <v>589</v>
      </c>
      <c r="G8" s="286">
        <f>'1f Práce na zák.pož.objednatele'!G4</f>
        <v>0</v>
      </c>
      <c r="H8" s="287"/>
      <c r="I8" s="199">
        <f>'1f Práce na zák.pož.objednatele'!H4</f>
        <v>0</v>
      </c>
      <c r="J8" s="196"/>
      <c r="K8" s="23"/>
      <c r="L8" s="23"/>
    </row>
    <row r="9" spans="1:12" ht="14.25" customHeight="1" thickBot="1" x14ac:dyDescent="0.3">
      <c r="A9" s="194"/>
      <c r="B9" s="194"/>
      <c r="C9" s="194"/>
      <c r="D9" s="194"/>
      <c r="E9" s="194"/>
      <c r="F9" s="194"/>
      <c r="G9" s="194"/>
      <c r="H9" s="194"/>
      <c r="I9" s="194"/>
      <c r="J9" s="196"/>
      <c r="K9" s="23"/>
      <c r="L9" s="23"/>
    </row>
    <row r="10" spans="1:12" ht="39.950000000000003" customHeight="1" x14ac:dyDescent="0.25">
      <c r="A10" s="290" t="s">
        <v>265</v>
      </c>
      <c r="B10" s="291"/>
      <c r="C10" s="291"/>
      <c r="D10" s="291"/>
      <c r="E10" s="292"/>
      <c r="F10" s="241" t="s">
        <v>659</v>
      </c>
      <c r="G10" s="288" t="s">
        <v>314</v>
      </c>
      <c r="H10" s="289"/>
      <c r="I10" s="240" t="s">
        <v>315</v>
      </c>
      <c r="J10" s="196"/>
      <c r="K10" s="23"/>
      <c r="L10" s="23"/>
    </row>
    <row r="11" spans="1:12" ht="39.950000000000003" customHeight="1" thickBot="1" x14ac:dyDescent="0.3">
      <c r="A11" s="293" t="s">
        <v>588</v>
      </c>
      <c r="B11" s="294"/>
      <c r="C11" s="294"/>
      <c r="D11" s="294"/>
      <c r="E11" s="295"/>
      <c r="F11" s="114" t="s">
        <v>589</v>
      </c>
      <c r="G11" s="286">
        <f>'1f Práce na zák.pož.objednatele'!G12</f>
        <v>0</v>
      </c>
      <c r="H11" s="287"/>
      <c r="I11" s="199">
        <f>'1f Práce na zák.pož.objednatele'!H12</f>
        <v>0</v>
      </c>
      <c r="J11" s="196"/>
      <c r="K11" s="23"/>
      <c r="L11" s="23"/>
    </row>
    <row r="12" spans="1:12" ht="15" customHeight="1" thickBot="1" x14ac:dyDescent="0.3">
      <c r="A12" s="194"/>
      <c r="B12" s="194"/>
      <c r="C12" s="194"/>
      <c r="D12" s="194"/>
      <c r="E12" s="194"/>
      <c r="F12" s="194"/>
      <c r="G12" s="194"/>
      <c r="H12" s="194"/>
      <c r="I12" s="194"/>
      <c r="J12" s="196"/>
      <c r="K12" s="23"/>
      <c r="L12" s="23"/>
    </row>
    <row r="13" spans="1:12" ht="39.950000000000003" customHeight="1" x14ac:dyDescent="0.25">
      <c r="A13" s="290" t="s">
        <v>265</v>
      </c>
      <c r="B13" s="291"/>
      <c r="C13" s="291"/>
      <c r="D13" s="291"/>
      <c r="E13" s="292"/>
      <c r="F13" s="239" t="s">
        <v>659</v>
      </c>
      <c r="G13" s="288" t="s">
        <v>314</v>
      </c>
      <c r="H13" s="289"/>
      <c r="I13" s="240" t="s">
        <v>315</v>
      </c>
      <c r="J13" s="194"/>
      <c r="K13" s="23"/>
      <c r="L13" s="23"/>
    </row>
    <row r="14" spans="1:12" ht="39.950000000000003" customHeight="1" thickBot="1" x14ac:dyDescent="0.3">
      <c r="A14" s="293" t="s">
        <v>657</v>
      </c>
      <c r="B14" s="294"/>
      <c r="C14" s="294"/>
      <c r="D14" s="294"/>
      <c r="E14" s="295"/>
      <c r="F14" s="69" t="s">
        <v>658</v>
      </c>
      <c r="G14" s="286">
        <f>'1f Práce na zák.pož.objednatele'!G20</f>
        <v>0</v>
      </c>
      <c r="H14" s="287"/>
      <c r="I14" s="199">
        <f>'1f Práce na zák.pož.objednatele'!H20</f>
        <v>0</v>
      </c>
      <c r="J14" s="194"/>
      <c r="K14" s="23"/>
      <c r="L14" s="23"/>
    </row>
    <row r="15" spans="1:12" ht="39.950000000000003" customHeight="1" x14ac:dyDescent="0.25">
      <c r="A15" s="193"/>
      <c r="B15" s="193"/>
      <c r="C15" s="193"/>
      <c r="D15" s="193"/>
      <c r="E15" s="193"/>
      <c r="F15" s="192"/>
      <c r="G15" s="192"/>
      <c r="H15" s="192"/>
      <c r="I15" s="192"/>
      <c r="J15" s="194"/>
      <c r="K15" s="23"/>
      <c r="L15" s="23"/>
    </row>
    <row r="16" spans="1:12" ht="14.25" customHeight="1" thickBot="1" x14ac:dyDescent="0.3">
      <c r="A16" s="26"/>
      <c r="B16" s="26"/>
      <c r="C16" s="26"/>
      <c r="D16" s="26"/>
      <c r="E16" s="26"/>
      <c r="F16" s="18"/>
      <c r="G16" s="113" t="s">
        <v>611</v>
      </c>
      <c r="H16" s="113" t="s">
        <v>671</v>
      </c>
      <c r="I16" s="113" t="s">
        <v>612</v>
      </c>
      <c r="J16" s="113" t="s">
        <v>613</v>
      </c>
      <c r="K16" s="113" t="s">
        <v>302</v>
      </c>
      <c r="L16" s="113" t="s">
        <v>303</v>
      </c>
    </row>
    <row r="17" spans="1:14" ht="42" customHeight="1" thickBot="1" x14ac:dyDescent="0.3">
      <c r="E17" s="296" t="s">
        <v>313</v>
      </c>
      <c r="F17" s="297"/>
      <c r="G17" s="247">
        <f>I8+I11+I14</f>
        <v>0</v>
      </c>
      <c r="H17" s="160">
        <f>H5</f>
        <v>0</v>
      </c>
      <c r="I17" s="160">
        <f>I5</f>
        <v>0</v>
      </c>
      <c r="J17" s="51">
        <f>J5</f>
        <v>0</v>
      </c>
      <c r="K17" s="53">
        <f>K5</f>
        <v>0</v>
      </c>
      <c r="L17" s="55">
        <f>L5</f>
        <v>0</v>
      </c>
      <c r="M17" s="33"/>
      <c r="N17" s="33"/>
    </row>
    <row r="18" spans="1:14" ht="9.9499999999999993" customHeight="1" thickBot="1" x14ac:dyDescent="0.3">
      <c r="A18" s="17"/>
      <c r="B18" s="18"/>
      <c r="C18" s="18"/>
      <c r="D18" s="18"/>
    </row>
    <row r="19" spans="1:14" ht="45.75" customHeight="1" x14ac:dyDescent="0.25">
      <c r="A19" s="302" t="s">
        <v>261</v>
      </c>
      <c r="B19" s="303"/>
      <c r="C19" s="20" t="s">
        <v>262</v>
      </c>
    </row>
    <row r="20" spans="1:14" ht="30" customHeight="1" thickBot="1" x14ac:dyDescent="0.3">
      <c r="A20" s="300" t="s">
        <v>256</v>
      </c>
      <c r="B20" s="301"/>
      <c r="C20" s="19">
        <v>52</v>
      </c>
      <c r="D20" s="200"/>
      <c r="E20" s="305"/>
      <c r="F20" s="305"/>
      <c r="G20" s="201"/>
      <c r="H20" s="201"/>
      <c r="I20" s="201"/>
      <c r="J20" s="201"/>
      <c r="K20" s="201"/>
      <c r="L20" s="201"/>
      <c r="M20" s="200"/>
    </row>
    <row r="21" spans="1:14" ht="30" customHeight="1" thickBot="1" x14ac:dyDescent="0.3">
      <c r="A21" s="300" t="s">
        <v>257</v>
      </c>
      <c r="B21" s="301"/>
      <c r="C21" s="19">
        <v>33</v>
      </c>
      <c r="E21" s="306" t="s">
        <v>652</v>
      </c>
      <c r="F21" s="307"/>
      <c r="G21" s="248">
        <f t="shared" ref="G21:L21" si="0">G17*16</f>
        <v>0</v>
      </c>
      <c r="H21" s="161">
        <f t="shared" si="0"/>
        <v>0</v>
      </c>
      <c r="I21" s="161">
        <f t="shared" si="0"/>
        <v>0</v>
      </c>
      <c r="J21" s="52">
        <f t="shared" si="0"/>
        <v>0</v>
      </c>
      <c r="K21" s="54">
        <f t="shared" si="0"/>
        <v>0</v>
      </c>
      <c r="L21" s="56">
        <f t="shared" si="0"/>
        <v>0</v>
      </c>
    </row>
    <row r="22" spans="1:14" ht="30" customHeight="1" thickBot="1" x14ac:dyDescent="0.3">
      <c r="A22" s="300" t="s">
        <v>595</v>
      </c>
      <c r="B22" s="304"/>
      <c r="C22" s="19">
        <v>3</v>
      </c>
      <c r="E22" s="202"/>
      <c r="G22" s="202"/>
      <c r="H22" s="202"/>
      <c r="I22" s="202"/>
      <c r="J22" s="202"/>
      <c r="K22" s="202"/>
      <c r="L22" s="203"/>
    </row>
    <row r="23" spans="1:14" ht="30" customHeight="1" thickBot="1" x14ac:dyDescent="0.3">
      <c r="A23" s="300" t="s">
        <v>260</v>
      </c>
      <c r="B23" s="301"/>
      <c r="C23" s="19">
        <v>32</v>
      </c>
      <c r="E23" s="243" t="s">
        <v>610</v>
      </c>
      <c r="F23" s="244"/>
      <c r="G23" s="245"/>
      <c r="H23" s="245"/>
      <c r="I23" s="245"/>
      <c r="J23" s="245"/>
      <c r="K23" s="245"/>
      <c r="L23" s="246">
        <f>G21+H21+I21+J21+K21+L21</f>
        <v>0</v>
      </c>
      <c r="M23" t="s">
        <v>653</v>
      </c>
    </row>
    <row r="24" spans="1:14" ht="30" customHeight="1" x14ac:dyDescent="0.25">
      <c r="A24" s="300" t="s">
        <v>258</v>
      </c>
      <c r="B24" s="301"/>
      <c r="C24" s="19">
        <v>30</v>
      </c>
    </row>
    <row r="25" spans="1:14" ht="25.5" customHeight="1" x14ac:dyDescent="0.25">
      <c r="A25" s="308" t="s">
        <v>267</v>
      </c>
      <c r="B25" s="309"/>
      <c r="C25" s="118">
        <v>25</v>
      </c>
    </row>
    <row r="26" spans="1:14" ht="24.75" customHeight="1" thickBot="1" x14ac:dyDescent="0.3">
      <c r="A26" s="298" t="s">
        <v>670</v>
      </c>
      <c r="B26" s="299"/>
      <c r="C26" s="117">
        <v>52</v>
      </c>
    </row>
  </sheetData>
  <mergeCells count="23">
    <mergeCell ref="E17:F17"/>
    <mergeCell ref="A13:E13"/>
    <mergeCell ref="A26:B26"/>
    <mergeCell ref="A24:B24"/>
    <mergeCell ref="A19:B19"/>
    <mergeCell ref="A20:B20"/>
    <mergeCell ref="A22:B22"/>
    <mergeCell ref="E20:F20"/>
    <mergeCell ref="E21:F21"/>
    <mergeCell ref="A25:B25"/>
    <mergeCell ref="A21:B21"/>
    <mergeCell ref="A23:B23"/>
    <mergeCell ref="A7:E7"/>
    <mergeCell ref="A8:E8"/>
    <mergeCell ref="A10:E10"/>
    <mergeCell ref="A14:E14"/>
    <mergeCell ref="A11:E11"/>
    <mergeCell ref="G14:H14"/>
    <mergeCell ref="G7:H7"/>
    <mergeCell ref="G10:H10"/>
    <mergeCell ref="G13:H13"/>
    <mergeCell ref="G8:H8"/>
    <mergeCell ref="G11:H11"/>
  </mergeCells>
  <printOptions horizontalCentered="1"/>
  <pageMargins left="0.70866141732283472" right="0.70866141732283472" top="1.1811023622047245" bottom="0.78740157480314965" header="0.31496062992125984" footer="0.31496062992125984"/>
  <pageSetup paperSize="8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 obsah</vt:lpstr>
      <vt:lpstr>1a Kategorie činností</vt:lpstr>
      <vt:lpstr>1b Adm.budova Nerudova 1</vt:lpstr>
      <vt:lpstr>1c Provoz vrátnice</vt:lpstr>
      <vt:lpstr>1d Údržba zeleně</vt:lpstr>
      <vt:lpstr>1e Zimní údržba</vt:lpstr>
      <vt:lpstr>1f Práce na zák.pož.objednatele</vt:lpstr>
      <vt:lpstr>1g Rekapitulace ceny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Vavrečková Martina</dc:creator>
  <cp:lastModifiedBy>OVZ</cp:lastModifiedBy>
  <cp:lastPrinted>2021-05-25T11:23:41Z</cp:lastPrinted>
  <dcterms:created xsi:type="dcterms:W3CDTF">2013-01-28T12:11:44Z</dcterms:created>
  <dcterms:modified xsi:type="dcterms:W3CDTF">2025-01-29T06:28:14Z</dcterms:modified>
</cp:coreProperties>
</file>