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1a - Ústecko - Čištění..." sheetId="2" r:id="rId2"/>
    <sheet name="PS01b - Ústecko - Opravy 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'PS01a - Ústecko - Čištění...'!$C$83:$K$109</definedName>
    <definedName name="_xlnm.Print_Area" localSheetId="1">'PS01a - Ústecko - Čištění...'!$C$4:$J$39,'PS01a - Ústecko - Čištění...'!$C$45:$J$65,'PS01a - Ústecko - Čištění...'!$C$71:$K$109</definedName>
    <definedName name="_xlnm.Print_Titles" localSheetId="1">'PS01a - Ústecko - Čištění...'!$83:$83</definedName>
    <definedName name="_xlnm._FilterDatabase" localSheetId="2" hidden="1">'PS01b - Ústecko - Opravy ...'!$C$88:$K$238</definedName>
    <definedName name="_xlnm.Print_Area" localSheetId="2">'PS01b - Ústecko - Opravy ...'!$C$4:$J$39,'PS01b - Ústecko - Opravy ...'!$C$45:$J$70,'PS01b - Ústecko - Opravy ...'!$C$76:$K$238</definedName>
    <definedName name="_xlnm.Print_Titles" localSheetId="2">'PS01b - Ústecko - Opravy ...'!$88:$88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237"/>
  <c r="BH237"/>
  <c r="BG237"/>
  <c r="BF237"/>
  <c r="T237"/>
  <c r="T236"/>
  <c r="T235"/>
  <c r="R237"/>
  <c r="R236"/>
  <c r="R235"/>
  <c r="P237"/>
  <c r="P236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F85"/>
  <c r="F83"/>
  <c r="E81"/>
  <c r="J55"/>
  <c r="F54"/>
  <c r="F52"/>
  <c r="E50"/>
  <c r="J21"/>
  <c r="E21"/>
  <c r="J85"/>
  <c r="J20"/>
  <c r="J18"/>
  <c r="E18"/>
  <c r="F55"/>
  <c r="J17"/>
  <c r="J12"/>
  <c r="J83"/>
  <c r="E7"/>
  <c r="E48"/>
  <c i="2" r="J37"/>
  <c r="J36"/>
  <c i="1" r="AY55"/>
  <c i="2" r="J35"/>
  <c i="1" r="AX55"/>
  <c i="2"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F80"/>
  <c r="F78"/>
  <c r="E76"/>
  <c r="J55"/>
  <c r="F54"/>
  <c r="F52"/>
  <c r="E50"/>
  <c r="J21"/>
  <c r="E21"/>
  <c r="J80"/>
  <c r="J20"/>
  <c r="J18"/>
  <c r="E18"/>
  <c r="F81"/>
  <c r="J17"/>
  <c r="J12"/>
  <c r="J78"/>
  <c r="E7"/>
  <c r="E74"/>
  <c i="1" r="L50"/>
  <c r="AM50"/>
  <c r="AM49"/>
  <c r="L49"/>
  <c r="AM47"/>
  <c r="L47"/>
  <c r="L45"/>
  <c r="L44"/>
  <c i="2" r="J105"/>
  <c r="J94"/>
  <c r="BK105"/>
  <c r="F37"/>
  <c i="3" r="J225"/>
  <c r="J154"/>
  <c r="J126"/>
  <c r="J92"/>
  <c r="J191"/>
  <c r="BK158"/>
  <c r="BK132"/>
  <c r="BK237"/>
  <c r="J210"/>
  <c r="J180"/>
  <c r="BK152"/>
  <c r="BK126"/>
  <c r="J117"/>
  <c i="2" r="J96"/>
  <c i="1" r="AS54"/>
  <c i="2" r="J108"/>
  <c i="3" r="J229"/>
  <c r="J216"/>
  <c r="J214"/>
  <c r="J173"/>
  <c r="BK232"/>
  <c r="BK212"/>
  <c r="BK135"/>
  <c r="J108"/>
  <c r="BK210"/>
  <c r="BK194"/>
  <c r="BK177"/>
  <c r="J146"/>
  <c r="BK120"/>
  <c r="BK108"/>
  <c r="BK207"/>
  <c r="BK191"/>
  <c r="J167"/>
  <c r="BK154"/>
  <c r="J138"/>
  <c r="J132"/>
  <c i="2" r="J98"/>
  <c r="BK98"/>
  <c r="BK103"/>
  <c r="F35"/>
  <c i="3" r="J161"/>
  <c r="J237"/>
  <c r="J183"/>
  <c r="J98"/>
  <c r="BK203"/>
  <c r="BK180"/>
  <c r="J164"/>
  <c r="J148"/>
  <c r="BK138"/>
  <c r="BK111"/>
  <c r="J232"/>
  <c r="BK200"/>
  <c r="BK183"/>
  <c r="BK164"/>
  <c r="J150"/>
  <c r="BK92"/>
  <c i="2" r="J103"/>
  <c r="BK91"/>
  <c r="BK96"/>
  <c r="J89"/>
  <c r="J34"/>
  <c i="3" r="BK148"/>
  <c r="J219"/>
  <c r="J143"/>
  <c r="J95"/>
  <c r="J212"/>
  <c r="J200"/>
  <c r="BK170"/>
  <c r="BK156"/>
  <c r="BK141"/>
  <c r="BK114"/>
  <c r="BK98"/>
  <c r="BK216"/>
  <c r="BK197"/>
  <c r="J170"/>
  <c r="J156"/>
  <c r="J141"/>
  <c r="J129"/>
  <c r="BK123"/>
  <c r="BK102"/>
  <c i="2" r="J101"/>
  <c r="J87"/>
  <c r="J91"/>
  <c r="BK108"/>
  <c r="F36"/>
  <c i="3" r="J123"/>
  <c r="BK222"/>
  <c r="BK129"/>
  <c r="BK214"/>
  <c r="J197"/>
  <c r="BK173"/>
  <c r="J152"/>
  <c r="BK117"/>
  <c r="J102"/>
  <c r="J222"/>
  <c r="J194"/>
  <c r="J177"/>
  <c r="BK161"/>
  <c r="BK146"/>
  <c r="J120"/>
  <c r="BK95"/>
  <c i="2" r="BK101"/>
  <c r="BK89"/>
  <c r="BK94"/>
  <c r="BK87"/>
  <c r="F34"/>
  <c i="3" r="BK229"/>
  <c r="BK150"/>
  <c r="J111"/>
  <c r="BK225"/>
  <c r="J207"/>
  <c r="BK188"/>
  <c r="BK167"/>
  <c r="BK143"/>
  <c r="J114"/>
  <c r="J105"/>
  <c r="BK219"/>
  <c r="J203"/>
  <c r="J188"/>
  <c r="J158"/>
  <c r="J135"/>
  <c r="BK105"/>
  <c i="2" l="1" r="BK93"/>
  <c r="J93"/>
  <c r="J62"/>
  <c r="P100"/>
  <c r="R86"/>
  <c r="T93"/>
  <c r="P86"/>
  <c r="P93"/>
  <c r="T100"/>
  <c i="3" r="T101"/>
  <c i="2" r="BK86"/>
  <c r="J86"/>
  <c r="J61"/>
  <c r="R93"/>
  <c i="3" r="R91"/>
  <c i="2" r="T86"/>
  <c r="T85"/>
  <c r="T84"/>
  <c r="BK100"/>
  <c r="J100"/>
  <c r="J63"/>
  <c i="3" r="R187"/>
  <c r="R186"/>
  <c r="R101"/>
  <c r="BK187"/>
  <c r="P228"/>
  <c r="P91"/>
  <c r="BK176"/>
  <c r="J176"/>
  <c r="J63"/>
  <c r="BK206"/>
  <c r="J206"/>
  <c r="J66"/>
  <c r="BK228"/>
  <c r="J228"/>
  <c r="J67"/>
  <c r="T228"/>
  <c r="T91"/>
  <c r="R176"/>
  <c r="P206"/>
  <c i="2" r="R100"/>
  <c i="3" r="P101"/>
  <c r="P187"/>
  <c r="P186"/>
  <c r="T187"/>
  <c r="BK91"/>
  <c r="T176"/>
  <c r="R206"/>
  <c r="BK101"/>
  <c r="J101"/>
  <c r="J62"/>
  <c r="P176"/>
  <c r="T206"/>
  <c r="R228"/>
  <c i="2" r="BK107"/>
  <c r="J107"/>
  <c r="J64"/>
  <c i="3" r="BK236"/>
  <c r="BK235"/>
  <c r="J235"/>
  <c r="J68"/>
  <c r="BE98"/>
  <c r="BE108"/>
  <c r="BE111"/>
  <c r="BE143"/>
  <c r="E79"/>
  <c r="F86"/>
  <c r="BE102"/>
  <c r="J54"/>
  <c r="BE114"/>
  <c r="BE123"/>
  <c r="BE138"/>
  <c r="BE148"/>
  <c r="BE126"/>
  <c r="BE135"/>
  <c r="BE150"/>
  <c r="BE156"/>
  <c r="BE158"/>
  <c r="BE161"/>
  <c r="BE164"/>
  <c r="BE177"/>
  <c r="BE194"/>
  <c r="BE197"/>
  <c r="BE222"/>
  <c r="BE225"/>
  <c r="BE232"/>
  <c r="BE237"/>
  <c i="2" r="BK85"/>
  <c r="J85"/>
  <c r="J60"/>
  <c i="3" r="J52"/>
  <c r="BE92"/>
  <c r="BE95"/>
  <c r="BE117"/>
  <c r="BE120"/>
  <c r="BE132"/>
  <c r="BE152"/>
  <c r="BE154"/>
  <c r="BE167"/>
  <c r="BE170"/>
  <c r="BE183"/>
  <c r="BE188"/>
  <c r="BE191"/>
  <c r="BE207"/>
  <c r="BE214"/>
  <c r="BE216"/>
  <c r="BE105"/>
  <c r="BE146"/>
  <c r="BE173"/>
  <c r="BE200"/>
  <c r="BE203"/>
  <c r="BE210"/>
  <c r="BE229"/>
  <c r="BE129"/>
  <c r="BE141"/>
  <c r="BE180"/>
  <c r="BE212"/>
  <c r="BE219"/>
  <c i="1" r="AW55"/>
  <c i="2" r="BE108"/>
  <c r="BE98"/>
  <c i="1" r="BB55"/>
  <c i="2" r="BE87"/>
  <c r="BE91"/>
  <c r="BE94"/>
  <c r="BE103"/>
  <c r="BE105"/>
  <c i="1" r="BC55"/>
  <c r="BD55"/>
  <c i="2" r="E48"/>
  <c r="J52"/>
  <c r="J54"/>
  <c r="F55"/>
  <c r="BE89"/>
  <c r="BE96"/>
  <c r="BE101"/>
  <c i="1" r="BA55"/>
  <c i="3" r="F35"/>
  <c i="1" r="BB56"/>
  <c r="BB54"/>
  <c r="W31"/>
  <c i="3" r="F36"/>
  <c i="1" r="BC56"/>
  <c r="BC54"/>
  <c r="AY54"/>
  <c i="3" r="F34"/>
  <c i="1" r="BA56"/>
  <c r="BA54"/>
  <c r="AW54"/>
  <c r="AK30"/>
  <c i="3" r="F37"/>
  <c i="1" r="BD56"/>
  <c r="BD54"/>
  <c r="W33"/>
  <c i="3" r="J34"/>
  <c i="1" r="AW56"/>
  <c i="3" l="1" r="T186"/>
  <c r="BK90"/>
  <c r="J90"/>
  <c r="J60"/>
  <c r="BK186"/>
  <c r="J186"/>
  <c r="J64"/>
  <c r="R90"/>
  <c r="R89"/>
  <c r="T90"/>
  <c r="T89"/>
  <c r="P90"/>
  <c r="P89"/>
  <c i="1" r="AU56"/>
  <c i="2" r="R85"/>
  <c r="R84"/>
  <c r="P85"/>
  <c r="P84"/>
  <c i="1" r="AU55"/>
  <c i="3" r="J187"/>
  <c r="J65"/>
  <c r="J91"/>
  <c r="J61"/>
  <c r="J236"/>
  <c r="J69"/>
  <c i="2" r="BK84"/>
  <c r="J84"/>
  <c r="J59"/>
  <c i="3" r="F33"/>
  <c i="1" r="AZ56"/>
  <c i="2" r="J33"/>
  <c i="1" r="AV55"/>
  <c r="AT55"/>
  <c r="AX54"/>
  <c i="2" r="F33"/>
  <c i="1" r="AZ55"/>
  <c i="3" r="J33"/>
  <c i="1" r="AV56"/>
  <c r="AT56"/>
  <c r="W30"/>
  <c r="W32"/>
  <c i="3" l="1" r="BK89"/>
  <c r="J89"/>
  <c r="J59"/>
  <c i="1" r="AU54"/>
  <c r="AZ54"/>
  <c r="W29"/>
  <c i="2" r="J30"/>
  <c i="1" r="AG55"/>
  <c i="2" l="1" r="J39"/>
  <c i="1" r="AN55"/>
  <c i="3" r="J30"/>
  <c i="1" r="AG56"/>
  <c r="AV54"/>
  <c r="AK29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<sst xmlns="http://schemas.openxmlformats.org/spreadsheetml/2006/main">
  <si>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</si>
  <si>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</si>
  <si>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</si>
  <si>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</si>
  <si>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</si>
  <si>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{16a7bb60-613f-4b17-87c7-7fd5d8e506df}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</si>
  <si>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</si>
  <si>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</si>
  <si>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</si>
  <si>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</si>
  <si>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</si>
  <si>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</si>
  <si>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</si>
  <si>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</si>
  <si>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2025_002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</si>
  <si>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</si>
  <si>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</si>
  <si>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Čištění, kontroly, revize a opravy spalinových cest u OŘ UNL 2025-2026</t>
  </si>
  <si>
    <t>KSO:</t>
  </si>
  <si>
    <t/>
  </si>
  <si>
    <t>CC-CZ:</t>
  </si>
  <si>
    <t>Místo:</t>
  </si>
  <si>
    <t xml:space="preserve"> </t>
  </si>
  <si>
    <t>Datum:</t>
  </si>
  <si>
    <t>13. 1. 2025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</si>
  <si>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</si>
  <si>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</si>
  <si>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</si>
  <si>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</si>
  <si>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</si>
  <si>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</si>
  <si>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</si>
  <si>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</si>
  <si>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</si>
  <si>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</si>
  <si>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</si>
  <si>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</si>
  <si>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</si>
  <si>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</si>
  <si>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</si>
  <si>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</si>
  <si>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</si>
  <si>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</si>
  <si>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</si>
  <si>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</si>
  <si>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</si>
  <si>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</si>
  <si>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</si>
  <si>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</si>
  <si>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</si>
  <si>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</si>
  <si>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</si>
  <si>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</si>
  <si>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</si>
  <si>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</si>
  <si>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</si>
  <si>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</si>
  <si>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</si>
  <si>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</si>
  <si>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</si>
  <si>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</si>
  <si>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</si>
  <si>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</si>
  <si>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</si>
  <si>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</si>
  <si>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</si>
  <si>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</si>
  <si>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</si>
  <si>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</si>
  <si>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</si>
  <si>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</si>
  <si>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</si>
  <si>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</si>
  <si>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</si>
  <si>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</si>
  <si>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</si>
  <si>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</si>
  <si>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PS01a</t>
  </si>
  <si>
    <t>Ústecko - Čištění, kontroly a revize spalinových cest</t>
  </si>
  <si>
    <t>PRO</t>
  </si>
  <si>
    <t>1</t>
  </si>
  <si>
    <t>{d1adbd64-0a78-4a2d-87ba-253be72ffa46}</t>
  </si>
  <si>
    <t>2</t>
  </si>
  <si>
    <t>PS01b</t>
  </si>
  <si>
    <t>Ústecko - Opravy spalinových cest</t>
  </si>
  <si>
    <t>{b84f4aa9-0655-42b2-ae7e-c94654fc36e8}</t>
  </si>
  <si>
    <t>KRYCÍ LIST SOUPISU PRACÍ</t>
  </si>
  <si>
    <t>Objekt:</t>
  </si>
  <si>
    <t>PS01a - Ústecko - Čištění, kontroly a revize spalinových cest</t>
  </si>
  <si>
    <t>Ústecko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</si>
  <si>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</si>
  <si>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</si>
  <si>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</si>
  <si>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</si>
  <si>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</si>
  <si>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CI - Čištění spalinové cesty</t>
  </si>
  <si>
    <t xml:space="preserve">    KO - Kontrola spalinové cesty</t>
  </si>
  <si>
    <t xml:space="preserve">    CK - Čištění a kontrola spalinové cesty</t>
  </si>
  <si>
    <t xml:space="preserve">    RZ - Revize spalinové cesty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</si>
  <si>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</si>
  <si>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</si>
  <si>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</si>
  <si>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</si>
  <si>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</si>
  <si>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</si>
  <si>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</si>
  <si>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</si>
  <si>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</si>
  <si>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</si>
  <si>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</si>
  <si>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</si>
  <si>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</si>
  <si>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</si>
  <si>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</si>
  <si>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</si>
  <si>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</si>
  <si>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CI</t>
  </si>
  <si>
    <t>Čištění spalinové cesty</t>
  </si>
  <si>
    <t>K</t>
  </si>
  <si>
    <t>CI001</t>
  </si>
  <si>
    <t>Spotřebič na pevná paliva do 50 kW výkonu</t>
  </si>
  <si>
    <t>kus</t>
  </si>
  <si>
    <t>4</t>
  </si>
  <si>
    <t>1943101316</t>
  </si>
  <si>
    <t>PP</t>
  </si>
  <si>
    <t>3</t>
  </si>
  <si>
    <t>CI003</t>
  </si>
  <si>
    <t>Spotřebič na kapalná paliva do 50 kW výkonu</t>
  </si>
  <si>
    <t>-822064265</t>
  </si>
  <si>
    <t>5</t>
  </si>
  <si>
    <t>CI005</t>
  </si>
  <si>
    <t>Spotřebič na plynná paliva do 50 kW výkonu</t>
  </si>
  <si>
    <t>-995940030</t>
  </si>
  <si>
    <t>KO</t>
  </si>
  <si>
    <t>Kontrola spalinové cesty</t>
  </si>
  <si>
    <t>7</t>
  </si>
  <si>
    <t>KO001</t>
  </si>
  <si>
    <t>360340528</t>
  </si>
  <si>
    <t>8</t>
  </si>
  <si>
    <t>KO002</t>
  </si>
  <si>
    <t>-524442440</t>
  </si>
  <si>
    <t>9</t>
  </si>
  <si>
    <t>KO003</t>
  </si>
  <si>
    <t>97613531</t>
  </si>
  <si>
    <t>CK</t>
  </si>
  <si>
    <t>Čištění a kontrola spalinové cesty</t>
  </si>
  <si>
    <t>10</t>
  </si>
  <si>
    <t>CK001</t>
  </si>
  <si>
    <t>Spotřebič na pevná paliva nad 50 kW výkonu</t>
  </si>
  <si>
    <t>1583784474</t>
  </si>
  <si>
    <t>11</t>
  </si>
  <si>
    <t>CK002</t>
  </si>
  <si>
    <t>Spotřebič na kapalná paliva nad 50 kW výkonu</t>
  </si>
  <si>
    <t>-1398772317</t>
  </si>
  <si>
    <t>CK003</t>
  </si>
  <si>
    <t>Spotřebič na plynná paliva nad 50 kW výkonu</t>
  </si>
  <si>
    <t>-1538844013</t>
  </si>
  <si>
    <t>RZ</t>
  </si>
  <si>
    <t>Revize spalinové cesty</t>
  </si>
  <si>
    <t>13</t>
  </si>
  <si>
    <t>RZ001</t>
  </si>
  <si>
    <t>1325232508</t>
  </si>
  <si>
    <t>PS01b - Ústecko - Opravy spalinových cest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</si>
  <si>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</si>
  <si>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</si>
  <si>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</si>
  <si>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</si>
  <si>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731 - Ústřední vytápění - kotelny</t>
  </si>
  <si>
    <t xml:space="preserve">    767 - Konstrukce zámečnické</t>
  </si>
  <si>
    <t>HZS - Hodinové zúčtovací sazby</t>
  </si>
  <si>
    <t>VRN - Vedlejší rozpočtové náklady</t>
  </si>
  <si>
    <t xml:space="preserve">    VRN8 - Přesun stavebních kapacit</t>
  </si>
  <si>
    <t>Svislé a kompletní konstrukce</t>
  </si>
  <si>
    <t>85</t>
  </si>
  <si>
    <t>389842122</t>
  </si>
  <si>
    <t>Komín jednoprůduchový nerez s TI tl 25 mm s nerez vložkami D 20 cm v 3 m založený na konzolách dl přes 450 do 600 mm</t>
  </si>
  <si>
    <t>soubor</t>
  </si>
  <si>
    <t>CS ÚRS 2024 02</t>
  </si>
  <si>
    <t>-1132899918</t>
  </si>
  <si>
    <t>Komín jednoprůduchový nerezový s izolovanými nerezovými vložkami s nehořlavou izolační rohoží tloušťky 25 mm komínové těleso výšky 3 m komín včetně založení na stěně na konzolách, délky vyložení přes 450 mm do 600 mm, světlý průměr vložky 20 cm</t>
  </si>
  <si>
    <t>Online PSC</t>
  </si>
  <si>
    <t>https://podminky.urs.cz/item/CS_URS_2024_02/389842122</t>
  </si>
  <si>
    <t>86</t>
  </si>
  <si>
    <t>389842232</t>
  </si>
  <si>
    <t>Příplatek ke komínu nebo kouřovodu nerez s TI tl 25 mm s nerez vložkami D 20 cm na konzolách dl přes 250 do 450 mm ZKD 1 m výšky</t>
  </si>
  <si>
    <t>m</t>
  </si>
  <si>
    <t>1856847464</t>
  </si>
  <si>
    <t>Komín jednoprůduchový nerezový s izolovanými nerezovými vložkami s nehořlavou izolační rohoží tloušťky 25 mm komínové těleso výšky 3 m Příplatek k ceně za každý další i započatý metr výšky komínového tělesa přes 3 m včetně uchycení komínu nebo svislého kouřovodu do lůžka na konzolách, délky vyložení do 450 mm, světlý průměr vložky 20 cm</t>
  </si>
  <si>
    <t>https://podminky.urs.cz/item/CS_URS_2024_02/389842232</t>
  </si>
  <si>
    <t>87</t>
  </si>
  <si>
    <t>389842302</t>
  </si>
  <si>
    <t>Ukončení komínu jednoprůduchového nerez s TI tl 25 mm s nerez vložkami D 20 cm upevněného na fasádě</t>
  </si>
  <si>
    <t>914191116</t>
  </si>
  <si>
    <t>Komín jednoprůduchový nerezový s izolovanými nerezovými vložkami s nehořlavou izolační rohoží tloušťky 25 mm ukončení komínového tělesa komínu na fasádě kónickou hlavicí, světlý průměr vložky 20 cm</t>
  </si>
  <si>
    <t>https://podminky.urs.cz/item/CS_URS_2024_02/389842302</t>
  </si>
  <si>
    <t>Ostatní konstrukce a práce, bourání</t>
  </si>
  <si>
    <t>953845112</t>
  </si>
  <si>
    <t>Vyvložkování stávajícího komínového tělesa nerezovými vložkami pevnými D přes 100 do 130 mm v 3 m</t>
  </si>
  <si>
    <t>643025191</t>
  </si>
  <si>
    <t>Vyvložkování stávajících komínových nebo větracích průduchů nerezovými vložkami pevnými, včetně ukončení komínu komínového tělesa výšky 3 m světlý průměr vložky přes 100 m do 130 mm</t>
  </si>
  <si>
    <t>https://podminky.urs.cz/item/CS_URS_2024_02/953845112</t>
  </si>
  <si>
    <t>953845113</t>
  </si>
  <si>
    <t>Vyvložkování stávajícího komínového tělesa nerezovými vložkami pevnými D přes 130 do 160 mm v 3 m</t>
  </si>
  <si>
    <t>1063801985</t>
  </si>
  <si>
    <t>Vyvložkování stávajících komínových nebo větracích průduchů nerezovými vložkami pevnými, včetně ukončení komínu komínového tělesa výšky 3 m světlý průměr vložky přes 130 m do 160 mm</t>
  </si>
  <si>
    <t>https://podminky.urs.cz/item/CS_URS_2024_02/953845113</t>
  </si>
  <si>
    <t>14</t>
  </si>
  <si>
    <t>953845114</t>
  </si>
  <si>
    <t>Vyvložkování stávajícího komínového tělesa nerezovými vložkami pevnými D přes 160 do 200 mm v 3 m</t>
  </si>
  <si>
    <t>-618436811</t>
  </si>
  <si>
    <t>Vyvložkování stávajících komínových nebo větracích průduchů nerezovými vložkami pevnými, včetně ukončení komínu komínového tělesa výšky 3 m světlý průměr vložky přes 160 m do 200 mm</t>
  </si>
  <si>
    <t>https://podminky.urs.cz/item/CS_URS_2024_02/953845114</t>
  </si>
  <si>
    <t>20</t>
  </si>
  <si>
    <t>953845122</t>
  </si>
  <si>
    <t>Příplatek k vyvložkování komínového průduchu nerezovými vložkami pevnými D přes 100 do 130 mm ZKD 1 m výšky</t>
  </si>
  <si>
    <t>-978574765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</si>
  <si>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100 m do 130 mm</t>
  </si>
  <si>
    <t>https://podminky.urs.cz/item/CS_URS_2024_02/953845122</t>
  </si>
  <si>
    <t>953845123</t>
  </si>
  <si>
    <t>Příplatek k vyvložkování komínového průduchu nerezovými vložkami pevnými D přes 130 do 160 mm ZKD 1 m výšky</t>
  </si>
  <si>
    <t>-1809492402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</si>
  <si>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</si>
  <si>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https://podminky.urs.cz/item/CS_URS_2024_02/953845123</t>
  </si>
  <si>
    <t>22</t>
  </si>
  <si>
    <t>953845124</t>
  </si>
  <si>
    <t>Příplatek k vyvložkování komínového průduchu nerezovými vložkami pevnými D přes 160 do 200 mm ZKD 1 m výšky</t>
  </si>
  <si>
    <t>1495388764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</si>
  <si>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160 m do 200 mm</t>
  </si>
  <si>
    <t>https://podminky.urs.cz/item/CS_URS_2024_02/953845124</t>
  </si>
  <si>
    <t>23</t>
  </si>
  <si>
    <t>953845212</t>
  </si>
  <si>
    <t>Vyvložkování stávajícího komínového tělesa nerezovými vložkami ohebnými D přes 100 do 130 mm v 3 m</t>
  </si>
  <si>
    <t>-1106160731</t>
  </si>
  <si>
    <t>Vyvložkování stávajících komínových nebo větracích průduchů nerezovými vložkami ohebnými, včetně ukončení komínu komínového tělesa výšky 3 m světlý průměr vložky přes 100 m do 130 mm</t>
  </si>
  <si>
    <t>https://podminky.urs.cz/item/CS_URS_2024_02/953845212</t>
  </si>
  <si>
    <t>25</t>
  </si>
  <si>
    <t>953845213</t>
  </si>
  <si>
    <t>Vyvložkování stávajícího komínového tělesa nerezovými vložkami ohebnými D přes 130 do 160 mm v 3 m</t>
  </si>
  <si>
    <t>1947528262</t>
  </si>
  <si>
    <t>Vyvložkování stávajících komínových nebo větracích průduchů nerezovými vložkami ohebnými, včetně ukončení komínu komínového tělesa výšky 3 m světlý průměr vložky přes 130 m do 160 mm</t>
  </si>
  <si>
    <t>https://podminky.urs.cz/item/CS_URS_2024_02/953845213</t>
  </si>
  <si>
    <t>26</t>
  </si>
  <si>
    <t>953845214</t>
  </si>
  <si>
    <t>Vyvložkování stávajícího komínového tělesa nerezovými vložkami ohebnými D přes 160 do 200 mm v 3 m</t>
  </si>
  <si>
    <t>-1049364164</t>
  </si>
  <si>
    <t>Vyvložkování stávajících komínových nebo větracích průduchů nerezovými vložkami ohebnými, včetně ukončení komínu komínového tělesa výšky 3 m světlý průměr vložky přes 160 m do 200 mm</t>
  </si>
  <si>
    <t>https://podminky.urs.cz/item/CS_URS_2024_02/953845214</t>
  </si>
  <si>
    <t>32</t>
  </si>
  <si>
    <t>953845222</t>
  </si>
  <si>
    <t>Příplatek k vyvložkování komínového průduchu nerezovými vložkami ohebnými D přes 100 do 130 mm ZKD 1 m výšky</t>
  </si>
  <si>
    <t>-248006407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</si>
  <si>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100 m do 130 mm</t>
  </si>
  <si>
    <t>https://podminky.urs.cz/item/CS_URS_2024_02/953845222</t>
  </si>
  <si>
    <t>33</t>
  </si>
  <si>
    <t>953845223</t>
  </si>
  <si>
    <t>Příplatek k vyvložkování komínového průduchu nerezovými vložkami ohebnými D přes 130 do 160 mm ZKD 1 m výšky</t>
  </si>
  <si>
    <t>-1167186281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</si>
  <si>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130 m do 160 mm</t>
  </si>
  <si>
    <t>https://podminky.urs.cz/item/CS_URS_2024_02/953845223</t>
  </si>
  <si>
    <t>34</t>
  </si>
  <si>
    <t>953845224</t>
  </si>
  <si>
    <t>Příplatek k vyvložkování komínového průduchu nerezovými vložkami ohebnými D přes 160 do 200 mm ZKD 1 m výšky</t>
  </si>
  <si>
    <t>-1114987836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</si>
  <si>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160 m do 200 mm</t>
  </si>
  <si>
    <t>https://podminky.urs.cz/item/CS_URS_2024_02/953845224</t>
  </si>
  <si>
    <t>88</t>
  </si>
  <si>
    <t>953941209</t>
  </si>
  <si>
    <t>Osazování kovových komínových dvířek</t>
  </si>
  <si>
    <t>-872482537</t>
  </si>
  <si>
    <t>Osazování drobných kovových předmětů se zalitím maltou cementovou, do vysekaných kapes nebo připravených otvorů komínových dvířek</t>
  </si>
  <si>
    <t>https://podminky.urs.cz/item/CS_URS_2024_02/953941209</t>
  </si>
  <si>
    <t>89</t>
  </si>
  <si>
    <t>M</t>
  </si>
  <si>
    <t>59882294</t>
  </si>
  <si>
    <t>dvířka komínová</t>
  </si>
  <si>
    <t>771224286</t>
  </si>
  <si>
    <t>35</t>
  </si>
  <si>
    <t>953941911</t>
  </si>
  <si>
    <t>Osazování komínových zděří dodatečné</t>
  </si>
  <si>
    <t>1245719313</t>
  </si>
  <si>
    <t>Osazení drobných kovových výrobků bez jejich dodání s vysekáním kapes pro upevňovací prvky se zazděním, zabetonováním nebo zalitím komínových zděří dodatečně</t>
  </si>
  <si>
    <t>https://podminky.urs.cz/item/CS_URS_2024_02/953941911</t>
  </si>
  <si>
    <t>36</t>
  </si>
  <si>
    <t>54171211</t>
  </si>
  <si>
    <t>zděř kouřová D 100mm</t>
  </si>
  <si>
    <t>289608488</t>
  </si>
  <si>
    <t>40</t>
  </si>
  <si>
    <t>54171219</t>
  </si>
  <si>
    <t>zděř kouřová D 120mm</t>
  </si>
  <si>
    <t>-795794638</t>
  </si>
  <si>
    <t>42</t>
  </si>
  <si>
    <t>54171221</t>
  </si>
  <si>
    <t>zděř kouřová D 130mm</t>
  </si>
  <si>
    <t>-63147079</t>
  </si>
  <si>
    <t>44</t>
  </si>
  <si>
    <t>54171226</t>
  </si>
  <si>
    <t>zděř kouřová D 145mm</t>
  </si>
  <si>
    <t>-186762488</t>
  </si>
  <si>
    <t>46</t>
  </si>
  <si>
    <t>54171231</t>
  </si>
  <si>
    <t>zděř kouřová D 160mm</t>
  </si>
  <si>
    <t>-362250220</t>
  </si>
  <si>
    <t>47</t>
  </si>
  <si>
    <t>54171232</t>
  </si>
  <si>
    <t>zděř kouřová D 180mm</t>
  </si>
  <si>
    <t>-488324897</t>
  </si>
  <si>
    <t>48</t>
  </si>
  <si>
    <t>977331111</t>
  </si>
  <si>
    <t>Frézování hloubky do 10 mm komínového průduchu z cihel plných pálených</t>
  </si>
  <si>
    <t>-1083252367</t>
  </si>
  <si>
    <t>Zvětšení komínového průduchu frézováním zdiva z cihel plných pálených maximální hloubky frézování do 10 mm</t>
  </si>
  <si>
    <t>https://podminky.urs.cz/item/CS_URS_2024_02/977331111</t>
  </si>
  <si>
    <t>49</t>
  </si>
  <si>
    <t>977331113</t>
  </si>
  <si>
    <t>Frézování hloubky do 30 mm komínového průduchu z cihel plných pálených</t>
  </si>
  <si>
    <t>1357686585</t>
  </si>
  <si>
    <t>Zvětšení komínového průduchu frézováním zdiva z cihel plných pálených maximální hloubky frézování přes 10 do 30 mm</t>
  </si>
  <si>
    <t>https://podminky.urs.cz/item/CS_URS_2024_02/977331113</t>
  </si>
  <si>
    <t>50</t>
  </si>
  <si>
    <t>977331115</t>
  </si>
  <si>
    <t>Frézování hloubky do 50 mm komínového průduchu z cihel plných pálených</t>
  </si>
  <si>
    <t>-1711456293</t>
  </si>
  <si>
    <t>Zvětšení komínového průduchu frézováním zdiva z cihel plných pálených maximální hloubky frézování přes 30 do 50 mm</t>
  </si>
  <si>
    <t>https://podminky.urs.cz/item/CS_URS_2024_02/977331115</t>
  </si>
  <si>
    <t>51</t>
  </si>
  <si>
    <t>977341111</t>
  </si>
  <si>
    <t>Frézování hloubky do 10 mm komínového průduchu betonového nebo ze šamotových vložek</t>
  </si>
  <si>
    <t>-800832934</t>
  </si>
  <si>
    <t>Zvětšení komínového průduchu frézováním zdiva betonového nebo ze šamotových vložek maximální hloubky frézování do 10 mm</t>
  </si>
  <si>
    <t>https://podminky.urs.cz/item/CS_URS_2024_02/977341111</t>
  </si>
  <si>
    <t>52</t>
  </si>
  <si>
    <t>977341113</t>
  </si>
  <si>
    <t>Frézování hloubky do 30 mm komínového průduchu betonového nebo ze šamotových vložek</t>
  </si>
  <si>
    <t>-1048592667</t>
  </si>
  <si>
    <t>Zvětšení komínového průduchu frézováním zdiva betonového nebo ze šamotových vložek maximální hloubky frézování přes 10 do 30 mm</t>
  </si>
  <si>
    <t>https://podminky.urs.cz/item/CS_URS_2024_02/977341113</t>
  </si>
  <si>
    <t>53</t>
  </si>
  <si>
    <t>977341115</t>
  </si>
  <si>
    <t>Frézování hloubky do 50 mm komínového průduchu betonového nebo ze šamotových vložek</t>
  </si>
  <si>
    <t>855722652</t>
  </si>
  <si>
    <t>Zvětšení komínového průduchu frézováním zdiva betonového nebo ze šamotových vložek maximální hloubky frézování přes 30 do 50 mm</t>
  </si>
  <si>
    <t>https://podminky.urs.cz/item/CS_URS_2024_02/977341115</t>
  </si>
  <si>
    <t>997</t>
  </si>
  <si>
    <t>Přesun sutě</t>
  </si>
  <si>
    <t>54</t>
  </si>
  <si>
    <t>997013501</t>
  </si>
  <si>
    <t>Odvoz suti a vybouraných hmot na skládku nebo meziskládku do 1 km se složením</t>
  </si>
  <si>
    <t>t</t>
  </si>
  <si>
    <t>1874354998</t>
  </si>
  <si>
    <t>Odvoz suti a vybouraných hmot na skládku nebo meziskládku se složením, na vzdálenost do 1 km</t>
  </si>
  <si>
    <t>https://podminky.urs.cz/item/CS_URS_2024_02/997013501</t>
  </si>
  <si>
    <t>55</t>
  </si>
  <si>
    <t>997013509</t>
  </si>
  <si>
    <t>Příplatek k odvozu suti a vybouraných hmot na skládku ZKD 1 km přes 1 km</t>
  </si>
  <si>
    <t>-719837072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</si>
  <si>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</si>
  <si>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</si>
  <si>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56</t>
  </si>
  <si>
    <t>997013603</t>
  </si>
  <si>
    <t>Poplatek za uložení na skládce (skládkovné) stavebního odpadu cihelného kód odpadu 17 01 02</t>
  </si>
  <si>
    <t>-838962737</t>
  </si>
  <si>
    <t>Poplatek za uložení stavebního odpadu na skládce (skládkovné) cihelného zatříděného do Katalogu odpadů pod kódem 17 01 02</t>
  </si>
  <si>
    <t>https://podminky.urs.cz/item/CS_URS_2024_02/997013603</t>
  </si>
  <si>
    <t>PSV</t>
  </si>
  <si>
    <t>Práce a dodávky PSV</t>
  </si>
  <si>
    <t>731</t>
  </si>
  <si>
    <t>Ústřední vytápění - kotelny</t>
  </si>
  <si>
    <t>57</t>
  </si>
  <si>
    <t>731810301</t>
  </si>
  <si>
    <t>Nucený odtah spalin soustředným potrubím pro kondenzační kotel vodorovný 60/100 ke komínové šachtě</t>
  </si>
  <si>
    <t>16</t>
  </si>
  <si>
    <t>-957198635</t>
  </si>
  <si>
    <t>Nucené odtahy spalin od kondenzačních kotlů soustředným potrubím vedeným vodorovně ke komínové šachtě, průměru 60/100 mm</t>
  </si>
  <si>
    <t>https://podminky.urs.cz/item/CS_URS_2024_02/731810301</t>
  </si>
  <si>
    <t>58</t>
  </si>
  <si>
    <t>731810302</t>
  </si>
  <si>
    <t>Nucený odtah spalin soustředným potrubím pro kondenzační kotel vodorovný 80/125 ke komínové šachtě</t>
  </si>
  <si>
    <t>-778680408</t>
  </si>
  <si>
    <t>Nucené odtahy spalin od kondenzačních kotlů soustředným potrubím vedeným vodorovně ke komínové šachtě, průměru 80/125 mm</t>
  </si>
  <si>
    <t>https://podminky.urs.cz/item/CS_URS_2024_02/731810302</t>
  </si>
  <si>
    <t>63</t>
  </si>
  <si>
    <t>731810341</t>
  </si>
  <si>
    <t>Prodloužení soustředného potrubí pro kondenzační kotel průměru 60/100 mm</t>
  </si>
  <si>
    <t>1458482282</t>
  </si>
  <si>
    <t>Nucené odtahy spalin od kondenzačních kotlů prodloužení soustředného potrubí, průměru 60/100 mm</t>
  </si>
  <si>
    <t>https://podminky.urs.cz/item/CS_URS_2024_02/731810341</t>
  </si>
  <si>
    <t>64</t>
  </si>
  <si>
    <t>731810342</t>
  </si>
  <si>
    <t>Prodloužení soustředného potrubí pro kondenzační kotel průměru 80/125 mm</t>
  </si>
  <si>
    <t>433140750</t>
  </si>
  <si>
    <t>Nucené odtahy spalin od kondenzačních kotlů prodloužení soustředného potrubí, průměru 80/125 mm</t>
  </si>
  <si>
    <t>https://podminky.urs.cz/item/CS_URS_2024_02/731810342</t>
  </si>
  <si>
    <t>76</t>
  </si>
  <si>
    <t>998731121</t>
  </si>
  <si>
    <t>Přesun hmot tonážní pro kotelny ruční v objektech v do 6 m</t>
  </si>
  <si>
    <t>-781314496</t>
  </si>
  <si>
    <t>Přesun hmot pro kotelny stanovený z hmotnosti přesunovaného materiálu vodorovná dopravní vzdálenost do 50 m ruční (bez užití mechanizace) v objektech výšky do 6 m</t>
  </si>
  <si>
    <t>https://podminky.urs.cz/item/CS_URS_2024_02/998731121</t>
  </si>
  <si>
    <t>77</t>
  </si>
  <si>
    <t>998731122</t>
  </si>
  <si>
    <t>Přesun hmot tonážní pro kotelny ruční v objektech v přes 6 do 12 m</t>
  </si>
  <si>
    <t>807426412</t>
  </si>
  <si>
    <t>Přesun hmot pro kotelny stanovený z hmotnosti přesunovaného materiálu vodorovná dopravní vzdálenost do 50 m ruční (bez užití mechanizace) v objektech výšky přes 6 do 12 m</t>
  </si>
  <si>
    <t>https://podminky.urs.cz/item/CS_URS_2024_02/998731122</t>
  </si>
  <si>
    <t>767</t>
  </si>
  <si>
    <t>Konstrukce zámečnické</t>
  </si>
  <si>
    <t>767851104</t>
  </si>
  <si>
    <t>Montáž lávek komínových - kompletní celé lávky</t>
  </si>
  <si>
    <t>-1486427879</t>
  </si>
  <si>
    <t>Montáž komínových lávek kompletní celé lávky</t>
  </si>
  <si>
    <t>https://podminky.urs.cz/item/CS_URS_2024_02/767851104</t>
  </si>
  <si>
    <t>55344680</t>
  </si>
  <si>
    <t>lávka komínová 250x1000mm</t>
  </si>
  <si>
    <t>-589884934</t>
  </si>
  <si>
    <t>55344684</t>
  </si>
  <si>
    <t>lávka komínová 250x2000mm</t>
  </si>
  <si>
    <t>1467753016</t>
  </si>
  <si>
    <t>55344686</t>
  </si>
  <si>
    <t>lávka komínová 250x3000mm</t>
  </si>
  <si>
    <t>1879717906</t>
  </si>
  <si>
    <t>767851803</t>
  </si>
  <si>
    <t>Demontáž komínových lávek - celé komínové lávky</t>
  </si>
  <si>
    <t>1101611249</t>
  </si>
  <si>
    <t>Demontáž komínových lávek kompletní celé lávky</t>
  </si>
  <si>
    <t>https://podminky.urs.cz/item/CS_URS_2024_02/767851803</t>
  </si>
  <si>
    <t>78</t>
  </si>
  <si>
    <t>998767121</t>
  </si>
  <si>
    <t>Přesun hmot tonážní pro zámečnické konstrukce ruční v objektech v do 6 m</t>
  </si>
  <si>
    <t>531146236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</si>
  <si>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</si>
  <si>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https://podminky.urs.cz/item/CS_URS_2024_02/998767121</t>
  </si>
  <si>
    <t>998767122</t>
  </si>
  <si>
    <t>Přesun hmot tonážní pro zámečnické konstrukce ruční v objektech v přes 6 do 12 m</t>
  </si>
  <si>
    <t>-769768317</t>
  </si>
  <si>
    <t>Přesun hmot pro zámečnické konstrukce stanovený z hmotnosti přesunovaného materiálu vodorovná dopravní vzdálenost do 50 m ruční (bez užití mechanizace) v objektech výšky přes 6 do 12 m</t>
  </si>
  <si>
    <t>https://podminky.urs.cz/item/CS_URS_2024_02/998767122</t>
  </si>
  <si>
    <t>998767123</t>
  </si>
  <si>
    <t>Přesun hmot tonážní pro zámečnické konstrukce ruční v objektech v přes 12 do 24 m</t>
  </si>
  <si>
    <t>-475441113</t>
  </si>
  <si>
    <t>Přesun hmot pro zámečnické konstrukce stanovený z hmotnosti přesunovaného materiálu vodorovná dopravní vzdálenost do 50 m ruční (bez užití mechanizace) v objektech výšky přes 12 do 24 m</t>
  </si>
  <si>
    <t>https://podminky.urs.cz/item/CS_URS_2024_02/998767123</t>
  </si>
  <si>
    <t>HZS</t>
  </si>
  <si>
    <t>Hodinové zúčtovací sazby</t>
  </si>
  <si>
    <t>74</t>
  </si>
  <si>
    <t>HZS1302</t>
  </si>
  <si>
    <t>Hodinová zúčtovací sazba zedník specialista</t>
  </si>
  <si>
    <t>hod</t>
  </si>
  <si>
    <t>512</t>
  </si>
  <si>
    <t>415595800</t>
  </si>
  <si>
    <t>Hodinové zúčtovací sazby profesí HSV provádění konstrukcí zedník specialista</t>
  </si>
  <si>
    <t>https://podminky.urs.cz/item/CS_URS_2024_02/HZS1302</t>
  </si>
  <si>
    <t>75</t>
  </si>
  <si>
    <t>HZS2151</t>
  </si>
  <si>
    <t>Hodinová zúčtovací sazba klempíř</t>
  </si>
  <si>
    <t>-32363939</t>
  </si>
  <si>
    <t>Hodinové zúčtovací sazby profesí PSV provádění stavebních konstrukcí klempíř</t>
  </si>
  <si>
    <t>https://podminky.urs.cz/item/CS_URS_2024_02/HZS2151</t>
  </si>
  <si>
    <t>VRN</t>
  </si>
  <si>
    <t>Vedlejší rozpočtové náklady</t>
  </si>
  <si>
    <t>VRN8</t>
  </si>
  <si>
    <t>Přesun stavebních kapacit</t>
  </si>
  <si>
    <t>79</t>
  </si>
  <si>
    <t>081103000R</t>
  </si>
  <si>
    <t>Doprava pracovníků na místo výkonu</t>
  </si>
  <si>
    <t>km</t>
  </si>
  <si>
    <t>1024</t>
  </si>
  <si>
    <t>1261376008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</si>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</sst>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89842122" TargetMode="External" /><Relationship Id="rId2" Type="http://schemas.openxmlformats.org/officeDocument/2006/relationships/hyperlink" Target="https://podminky.urs.cz/item/CS_URS_2024_02/389842232" TargetMode="External" /><Relationship Id="rId3" Type="http://schemas.openxmlformats.org/officeDocument/2006/relationships/hyperlink" Target="https://podminky.urs.cz/item/CS_URS_2024_02/389842302" TargetMode="External" /><Relationship Id="rId4" Type="http://schemas.openxmlformats.org/officeDocument/2006/relationships/hyperlink" Target="https://podminky.urs.cz/item/CS_URS_2024_02/953845112" TargetMode="External" /><Relationship Id="rId5" Type="http://schemas.openxmlformats.org/officeDocument/2006/relationships/hyperlink" Target="https://podminky.urs.cz/item/CS_URS_2024_02/953845113" TargetMode="External" /><Relationship Id="rId6" Type="http://schemas.openxmlformats.org/officeDocument/2006/relationships/hyperlink" Target="https://podminky.urs.cz/item/CS_URS_2024_02/953845114" TargetMode="External" /><Relationship Id="rId7" Type="http://schemas.openxmlformats.org/officeDocument/2006/relationships/hyperlink" Target="https://podminky.urs.cz/item/CS_URS_2024_02/953845122" TargetMode="External" /><Relationship Id="rId8" Type="http://schemas.openxmlformats.org/officeDocument/2006/relationships/hyperlink" Target="https://podminky.urs.cz/item/CS_URS_2024_02/953845123" TargetMode="External" /><Relationship Id="rId9" Type="http://schemas.openxmlformats.org/officeDocument/2006/relationships/hyperlink" Target="https://podminky.urs.cz/item/CS_URS_2024_02/953845124" TargetMode="External" /><Relationship Id="rId10" Type="http://schemas.openxmlformats.org/officeDocument/2006/relationships/hyperlink" Target="https://podminky.urs.cz/item/CS_URS_2024_02/953845212" TargetMode="External" /><Relationship Id="rId11" Type="http://schemas.openxmlformats.org/officeDocument/2006/relationships/hyperlink" Target="https://podminky.urs.cz/item/CS_URS_2024_02/953845213" TargetMode="External" /><Relationship Id="rId12" Type="http://schemas.openxmlformats.org/officeDocument/2006/relationships/hyperlink" Target="https://podminky.urs.cz/item/CS_URS_2024_02/953845214" TargetMode="External" /><Relationship Id="rId13" Type="http://schemas.openxmlformats.org/officeDocument/2006/relationships/hyperlink" Target="https://podminky.urs.cz/item/CS_URS_2024_02/953845222" TargetMode="External" /><Relationship Id="rId14" Type="http://schemas.openxmlformats.org/officeDocument/2006/relationships/hyperlink" Target="https://podminky.urs.cz/item/CS_URS_2024_02/953845223" TargetMode="External" /><Relationship Id="rId15" Type="http://schemas.openxmlformats.org/officeDocument/2006/relationships/hyperlink" Target="https://podminky.urs.cz/item/CS_URS_2024_02/953845224" TargetMode="External" /><Relationship Id="rId16" Type="http://schemas.openxmlformats.org/officeDocument/2006/relationships/hyperlink" Target="https://podminky.urs.cz/item/CS_URS_2024_02/953941209" TargetMode="External" /><Relationship Id="rId17" Type="http://schemas.openxmlformats.org/officeDocument/2006/relationships/hyperlink" Target="https://podminky.urs.cz/item/CS_URS_2024_02/953941911" TargetMode="External" /><Relationship Id="rId18" Type="http://schemas.openxmlformats.org/officeDocument/2006/relationships/hyperlink" Target="https://podminky.urs.cz/item/CS_URS_2024_02/977331111" TargetMode="External" /><Relationship Id="rId19" Type="http://schemas.openxmlformats.org/officeDocument/2006/relationships/hyperlink" Target="https://podminky.urs.cz/item/CS_URS_2024_02/977331113" TargetMode="External" /><Relationship Id="rId20" Type="http://schemas.openxmlformats.org/officeDocument/2006/relationships/hyperlink" Target="https://podminky.urs.cz/item/CS_URS_2024_02/977331115" TargetMode="External" /><Relationship Id="rId21" Type="http://schemas.openxmlformats.org/officeDocument/2006/relationships/hyperlink" Target="https://podminky.urs.cz/item/CS_URS_2024_02/977341111" TargetMode="External" /><Relationship Id="rId22" Type="http://schemas.openxmlformats.org/officeDocument/2006/relationships/hyperlink" Target="https://podminky.urs.cz/item/CS_URS_2024_02/977341113" TargetMode="External" /><Relationship Id="rId23" Type="http://schemas.openxmlformats.org/officeDocument/2006/relationships/hyperlink" Target="https://podminky.urs.cz/item/CS_URS_2024_02/977341115" TargetMode="External" /><Relationship Id="rId24" Type="http://schemas.openxmlformats.org/officeDocument/2006/relationships/hyperlink" Target="https://podminky.urs.cz/item/CS_URS_2024_02/997013501" TargetMode="External" /><Relationship Id="rId25" Type="http://schemas.openxmlformats.org/officeDocument/2006/relationships/hyperlink" Target="https://podminky.urs.cz/item/CS_URS_2024_02/997013509" TargetMode="External" /><Relationship Id="rId26" Type="http://schemas.openxmlformats.org/officeDocument/2006/relationships/hyperlink" Target="https://podminky.urs.cz/item/CS_URS_2024_02/997013603" TargetMode="External" /><Relationship Id="rId27" Type="http://schemas.openxmlformats.org/officeDocument/2006/relationships/hyperlink" Target="https://podminky.urs.cz/item/CS_URS_2024_02/731810301" TargetMode="External" /><Relationship Id="rId28" Type="http://schemas.openxmlformats.org/officeDocument/2006/relationships/hyperlink" Target="https://podminky.urs.cz/item/CS_URS_2024_02/731810302" TargetMode="External" /><Relationship Id="rId29" Type="http://schemas.openxmlformats.org/officeDocument/2006/relationships/hyperlink" Target="https://podminky.urs.cz/item/CS_URS_2024_02/731810341" TargetMode="External" /><Relationship Id="rId30" Type="http://schemas.openxmlformats.org/officeDocument/2006/relationships/hyperlink" Target="https://podminky.urs.cz/item/CS_URS_2024_02/731810342" TargetMode="External" /><Relationship Id="rId31" Type="http://schemas.openxmlformats.org/officeDocument/2006/relationships/hyperlink" Target="https://podminky.urs.cz/item/CS_URS_2024_02/998731121" TargetMode="External" /><Relationship Id="rId32" Type="http://schemas.openxmlformats.org/officeDocument/2006/relationships/hyperlink" Target="https://podminky.urs.cz/item/CS_URS_2024_02/998731122" TargetMode="External" /><Relationship Id="rId33" Type="http://schemas.openxmlformats.org/officeDocument/2006/relationships/hyperlink" Target="https://podminky.urs.cz/item/CS_URS_2024_02/767851104" TargetMode="External" /><Relationship Id="rId34" Type="http://schemas.openxmlformats.org/officeDocument/2006/relationships/hyperlink" Target="https://podminky.urs.cz/item/CS_URS_2024_02/767851803" TargetMode="External" /><Relationship Id="rId35" Type="http://schemas.openxmlformats.org/officeDocument/2006/relationships/hyperlink" Target="https://podminky.urs.cz/item/CS_URS_2024_02/998767121" TargetMode="External" /><Relationship Id="rId36" Type="http://schemas.openxmlformats.org/officeDocument/2006/relationships/hyperlink" Target="https://podminky.urs.cz/item/CS_URS_2024_02/998767122" TargetMode="External" /><Relationship Id="rId37" Type="http://schemas.openxmlformats.org/officeDocument/2006/relationships/hyperlink" Target="https://podminky.urs.cz/item/CS_URS_2024_02/998767123" TargetMode="External" /><Relationship Id="rId38" Type="http://schemas.openxmlformats.org/officeDocument/2006/relationships/hyperlink" Target="https://podminky.urs.cz/item/CS_URS_2024_02/HZS1302" TargetMode="External" /><Relationship Id="rId39" Type="http://schemas.openxmlformats.org/officeDocument/2006/relationships/hyperlink" Target="https://podminky.urs.cz/item/CS_URS_2024_02/HZS2151" TargetMode="External" /><Relationship Id="rId4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2025_002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Čištění, kontroly, revize a opravy spalinových cest u OŘ UNL 2025-2026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13. 1. 2025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'PS01a - Ústecko - Čištění...'!J30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'PS01a - Ústecko - Čištění...'!P84</f>
        <v>0</v>
      </c>
      <c r="AV55" s="119">
        <f>'PS01a - Ústecko - Čištění...'!J33</f>
        <v>0</v>
      </c>
      <c r="AW55" s="119">
        <f>'PS01a - Ústecko - Čištění...'!J34</f>
        <v>0</v>
      </c>
      <c r="AX55" s="119">
        <f>'PS01a - Ústecko - Čištění...'!J35</f>
        <v>0</v>
      </c>
      <c r="AY55" s="119">
        <f>'PS01a - Ústecko - Čištění...'!J36</f>
        <v>0</v>
      </c>
      <c r="AZ55" s="119">
        <f>'PS01a - Ústecko - Čištění...'!F33</f>
        <v>0</v>
      </c>
      <c r="BA55" s="119">
        <f>'PS01a - Ústecko - Čištění...'!F34</f>
        <v>0</v>
      </c>
      <c r="BB55" s="119">
        <f>'PS01a - Ústecko - Čištění...'!F35</f>
        <v>0</v>
      </c>
      <c r="BC55" s="119">
        <f>'PS01a - Ústecko - Čištění...'!F36</f>
        <v>0</v>
      </c>
      <c r="BD55" s="121">
        <f>'PS01a - Ústecko - Čištění...'!F37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'PS01b - Ústecko - Opravy 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23">
        <v>0</v>
      </c>
      <c r="AT56" s="124">
        <f>ROUND(SUM(AV56:AW56),2)</f>
        <v>0</v>
      </c>
      <c r="AU56" s="125">
        <f>'PS01b - Ústecko - Opravy ...'!P89</f>
        <v>0</v>
      </c>
      <c r="AV56" s="124">
        <f>'PS01b - Ústecko - Opravy ...'!J33</f>
        <v>0</v>
      </c>
      <c r="AW56" s="124">
        <f>'PS01b - Ústecko - Opravy ...'!J34</f>
        <v>0</v>
      </c>
      <c r="AX56" s="124">
        <f>'PS01b - Ústecko - Opravy ...'!J35</f>
        <v>0</v>
      </c>
      <c r="AY56" s="124">
        <f>'PS01b - Ústecko - Opravy ...'!J36</f>
        <v>0</v>
      </c>
      <c r="AZ56" s="124">
        <f>'PS01b - Ústecko - Opravy ...'!F33</f>
        <v>0</v>
      </c>
      <c r="BA56" s="124">
        <f>'PS01b - Ústecko - Opravy ...'!F34</f>
        <v>0</v>
      </c>
      <c r="BB56" s="124">
        <f>'PS01b - Ústecko - Opravy ...'!F35</f>
        <v>0</v>
      </c>
      <c r="BC56" s="124">
        <f>'PS01b - Ústecko - Opravy ...'!F36</f>
        <v>0</v>
      </c>
      <c r="BD56" s="126">
        <f>'PS01b - Ústecko - Opravy ...'!F37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cy6RM9k5ARSAyJct5C7wPuBnaiKMoUyowsIWAXuRGtGhgwgVNWp6I9XkWrwYRucQPyNSsrjdkiPyD3Sbl3qJlg==" hashValue="PZDDxBplNAVR4x++yzg9yHpLFsaWvtDOoHz3KLZvwc+BhjyYcI7Bs0ExfUvF6alxi8zC+KkfZlJq4ifH35IK9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S01a - Ústecko - Čištění...'!C2" display="/"/>
    <hyperlink ref="A56" location="'PS01b - Ústecko - Opravy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2025-2026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13. 1. 2025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ROUND((SUM(BE84:BE109)),  2)</f>
        <v>0</v>
      </c>
      <c r="G33" s="37"/>
      <c r="H33" s="37"/>
      <c r="I33" s="147">
        <v>0.20999999999999999</v>
      </c>
      <c r="J33" s="146">
        <f>ROUND(((SUM(BE84:BE109))*I33),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ROUND((SUM(BF84:BF109)),  2)</f>
        <v>0</v>
      </c>
      <c r="G34" s="37"/>
      <c r="H34" s="37"/>
      <c r="I34" s="147">
        <v>0.12</v>
      </c>
      <c r="J34" s="146">
        <f>ROUND(((SUM(BF84:BF109))*I34),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ROUND((SUM(BG84:BG109)),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ROUND((SUM(BH84:BH109)),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ROUND((SUM(BI84:BI109)),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2025-2026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PS01a - Ústecko - Čištění, kontroly a revize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Ústecko</v>
      </c>
      <c r="G52" s="39"/>
      <c r="H52" s="39"/>
      <c r="I52" s="31" t="s">
        <v>23</v>
      </c>
      <c r="J52" s="71" t="str">
        <f>IF(J12="","",J12)</f>
        <v>13. 1. 2025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95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96</v>
      </c>
      <c r="E62" s="173"/>
      <c r="F62" s="173"/>
      <c r="G62" s="173"/>
      <c r="H62" s="173"/>
      <c r="I62" s="173"/>
      <c r="J62" s="174">
        <f>J93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97</v>
      </c>
      <c r="E63" s="173"/>
      <c r="F63" s="173"/>
      <c r="G63" s="173"/>
      <c r="H63" s="173"/>
      <c r="I63" s="173"/>
      <c r="J63" s="174">
        <f>J100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98</v>
      </c>
      <c r="E64" s="173"/>
      <c r="F64" s="173"/>
      <c r="G64" s="173"/>
      <c r="H64" s="173"/>
      <c r="I64" s="173"/>
      <c r="J64" s="174">
        <f>J107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99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Čištění, kontroly, revize a opravy spalinových cest u OŘ UNL 2025-2026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87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PS01a - Ústecko - Čištění, kontroly a revize spalinových cest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Ústecko</v>
      </c>
      <c r="G78" s="39"/>
      <c r="H78" s="39"/>
      <c r="I78" s="31" t="s">
        <v>23</v>
      </c>
      <c r="J78" s="71" t="str">
        <f>IF(J12="","",J12)</f>
        <v>13. 1. 2025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Správa železnic, státní organizace</v>
      </c>
      <c r="G80" s="39"/>
      <c r="H80" s="39"/>
      <c r="I80" s="31" t="s">
        <v>33</v>
      </c>
      <c r="J80" s="35" t="str">
        <f>E21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35</v>
      </c>
      <c r="J81" s="35" t="str">
        <f>E24</f>
        <v>Správa železnic, státní organizace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100</v>
      </c>
      <c r="D83" s="179" t="s">
        <v>57</v>
      </c>
      <c r="E83" s="179" t="s">
        <v>53</v>
      </c>
      <c r="F83" s="179" t="s">
        <v>54</v>
      </c>
      <c r="G83" s="179" t="s">
        <v>101</v>
      </c>
      <c r="H83" s="179" t="s">
        <v>102</v>
      </c>
      <c r="I83" s="179" t="s">
        <v>103</v>
      </c>
      <c r="J83" s="179" t="s">
        <v>92</v>
      </c>
      <c r="K83" s="180" t="s">
        <v>104</v>
      </c>
      <c r="L83" s="181"/>
      <c r="M83" s="91" t="s">
        <v>19</v>
      </c>
      <c r="N83" s="92" t="s">
        <v>42</v>
      </c>
      <c r="O83" s="92" t="s">
        <v>105</v>
      </c>
      <c r="P83" s="92" t="s">
        <v>106</v>
      </c>
      <c r="Q83" s="92" t="s">
        <v>107</v>
      </c>
      <c r="R83" s="92" t="s">
        <v>108</v>
      </c>
      <c r="S83" s="92" t="s">
        <v>109</v>
      </c>
      <c r="T83" s="92" t="s">
        <v>110</v>
      </c>
      <c r="U83" s="93" t="s">
        <v>111</v>
      </c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112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</f>
        <v>0</v>
      </c>
      <c r="Q84" s="95"/>
      <c r="R84" s="184">
        <f>R85</f>
        <v>0</v>
      </c>
      <c r="S84" s="95"/>
      <c r="T84" s="184">
        <f>T85</f>
        <v>0</v>
      </c>
      <c r="U84" s="96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71</v>
      </c>
      <c r="AU84" s="16" t="s">
        <v>93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113</v>
      </c>
      <c r="F85" s="189" t="s">
        <v>114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P86+P93+P100+P107</f>
        <v>0</v>
      </c>
      <c r="Q85" s="194"/>
      <c r="R85" s="195">
        <f>R86+R93+R100+R107</f>
        <v>0</v>
      </c>
      <c r="S85" s="194"/>
      <c r="T85" s="195">
        <f>T86+T93+T100+T107</f>
        <v>0</v>
      </c>
      <c r="U85" s="196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115</v>
      </c>
      <c r="BK85" s="199">
        <f>BK86+BK93+BK100+BK107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116</v>
      </c>
      <c r="F86" s="200" t="s">
        <v>117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SUM(P87:P92)</f>
        <v>0</v>
      </c>
      <c r="Q86" s="194"/>
      <c r="R86" s="195">
        <f>SUM(R87:R92)</f>
        <v>0</v>
      </c>
      <c r="S86" s="194"/>
      <c r="T86" s="195">
        <f>SUM(T87:T92)</f>
        <v>0</v>
      </c>
      <c r="U86" s="196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115</v>
      </c>
      <c r="BK86" s="199">
        <f>SUM(BK87:BK92)</f>
        <v>0</v>
      </c>
    </row>
    <row r="87" s="2" customFormat="1" ht="16.5" customHeight="1">
      <c r="A87" s="37"/>
      <c r="B87" s="38"/>
      <c r="C87" s="202" t="s">
        <v>80</v>
      </c>
      <c r="D87" s="202" t="s">
        <v>118</v>
      </c>
      <c r="E87" s="203" t="s">
        <v>119</v>
      </c>
      <c r="F87" s="204" t="s">
        <v>120</v>
      </c>
      <c r="G87" s="205" t="s">
        <v>121</v>
      </c>
      <c r="H87" s="206">
        <v>138</v>
      </c>
      <c r="I87" s="207"/>
      <c r="J87" s="208">
        <f>ROUND(I87*H87,2)</f>
        <v>0</v>
      </c>
      <c r="K87" s="204" t="s">
        <v>19</v>
      </c>
      <c r="L87" s="43"/>
      <c r="M87" s="209" t="s">
        <v>19</v>
      </c>
      <c r="N87" s="210" t="s">
        <v>43</v>
      </c>
      <c r="O87" s="83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1">
        <f>S87*H87</f>
        <v>0</v>
      </c>
      <c r="U87" s="212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3" t="s">
        <v>122</v>
      </c>
      <c r="AT87" s="213" t="s">
        <v>118</v>
      </c>
      <c r="AU87" s="213" t="s">
        <v>82</v>
      </c>
      <c r="AY87" s="16" t="s">
        <v>115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80</v>
      </c>
      <c r="BK87" s="214">
        <f>ROUND(I87*H87,2)</f>
        <v>0</v>
      </c>
      <c r="BL87" s="16" t="s">
        <v>122</v>
      </c>
      <c r="BM87" s="213" t="s">
        <v>123</v>
      </c>
    </row>
    <row r="88" s="2" customFormat="1">
      <c r="A88" s="37"/>
      <c r="B88" s="38"/>
      <c r="C88" s="39"/>
      <c r="D88" s="215" t="s">
        <v>124</v>
      </c>
      <c r="E88" s="39"/>
      <c r="F88" s="216" t="s">
        <v>120</v>
      </c>
      <c r="G88" s="39"/>
      <c r="H88" s="39"/>
      <c r="I88" s="217"/>
      <c r="J88" s="39"/>
      <c r="K88" s="39"/>
      <c r="L88" s="43"/>
      <c r="M88" s="218"/>
      <c r="N88" s="219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124</v>
      </c>
      <c r="AU88" s="16" t="s">
        <v>82</v>
      </c>
    </row>
    <row r="89" s="2" customFormat="1" ht="16.5" customHeight="1">
      <c r="A89" s="37"/>
      <c r="B89" s="38"/>
      <c r="C89" s="202" t="s">
        <v>125</v>
      </c>
      <c r="D89" s="202" t="s">
        <v>118</v>
      </c>
      <c r="E89" s="203" t="s">
        <v>126</v>
      </c>
      <c r="F89" s="204" t="s">
        <v>127</v>
      </c>
      <c r="G89" s="205" t="s">
        <v>121</v>
      </c>
      <c r="H89" s="206">
        <v>2</v>
      </c>
      <c r="I89" s="207"/>
      <c r="J89" s="208">
        <f>ROUND(I89*H89,2)</f>
        <v>0</v>
      </c>
      <c r="K89" s="204" t="s">
        <v>19</v>
      </c>
      <c r="L89" s="43"/>
      <c r="M89" s="209" t="s">
        <v>19</v>
      </c>
      <c r="N89" s="210" t="s">
        <v>43</v>
      </c>
      <c r="O89" s="83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1">
        <f>S89*H89</f>
        <v>0</v>
      </c>
      <c r="U89" s="212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3" t="s">
        <v>122</v>
      </c>
      <c r="AT89" s="213" t="s">
        <v>118</v>
      </c>
      <c r="AU89" s="213" t="s">
        <v>82</v>
      </c>
      <c r="AY89" s="16" t="s">
        <v>115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80</v>
      </c>
      <c r="BK89" s="214">
        <f>ROUND(I89*H89,2)</f>
        <v>0</v>
      </c>
      <c r="BL89" s="16" t="s">
        <v>122</v>
      </c>
      <c r="BM89" s="213" t="s">
        <v>128</v>
      </c>
    </row>
    <row r="90" s="2" customFormat="1">
      <c r="A90" s="37"/>
      <c r="B90" s="38"/>
      <c r="C90" s="39"/>
      <c r="D90" s="215" t="s">
        <v>124</v>
      </c>
      <c r="E90" s="39"/>
      <c r="F90" s="216" t="s">
        <v>127</v>
      </c>
      <c r="G90" s="39"/>
      <c r="H90" s="39"/>
      <c r="I90" s="217"/>
      <c r="J90" s="39"/>
      <c r="K90" s="39"/>
      <c r="L90" s="43"/>
      <c r="M90" s="218"/>
      <c r="N90" s="219"/>
      <c r="O90" s="83"/>
      <c r="P90" s="83"/>
      <c r="Q90" s="83"/>
      <c r="R90" s="83"/>
      <c r="S90" s="83"/>
      <c r="T90" s="83"/>
      <c r="U90" s="84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124</v>
      </c>
      <c r="AU90" s="16" t="s">
        <v>82</v>
      </c>
    </row>
    <row r="91" s="2" customFormat="1" ht="16.5" customHeight="1">
      <c r="A91" s="37"/>
      <c r="B91" s="38"/>
      <c r="C91" s="202" t="s">
        <v>129</v>
      </c>
      <c r="D91" s="202" t="s">
        <v>118</v>
      </c>
      <c r="E91" s="203" t="s">
        <v>130</v>
      </c>
      <c r="F91" s="204" t="s">
        <v>131</v>
      </c>
      <c r="G91" s="205" t="s">
        <v>121</v>
      </c>
      <c r="H91" s="206">
        <v>262</v>
      </c>
      <c r="I91" s="207"/>
      <c r="J91" s="208">
        <f>ROUND(I91*H91,2)</f>
        <v>0</v>
      </c>
      <c r="K91" s="204" t="s">
        <v>19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1">
        <f>S91*H91</f>
        <v>0</v>
      </c>
      <c r="U91" s="212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122</v>
      </c>
      <c r="AT91" s="213" t="s">
        <v>118</v>
      </c>
      <c r="AU91" s="213" t="s">
        <v>82</v>
      </c>
      <c r="AY91" s="16" t="s">
        <v>115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122</v>
      </c>
      <c r="BM91" s="213" t="s">
        <v>132</v>
      </c>
    </row>
    <row r="92" s="2" customFormat="1">
      <c r="A92" s="37"/>
      <c r="B92" s="38"/>
      <c r="C92" s="39"/>
      <c r="D92" s="215" t="s">
        <v>124</v>
      </c>
      <c r="E92" s="39"/>
      <c r="F92" s="216" t="s">
        <v>131</v>
      </c>
      <c r="G92" s="39"/>
      <c r="H92" s="39"/>
      <c r="I92" s="217"/>
      <c r="J92" s="39"/>
      <c r="K92" s="39"/>
      <c r="L92" s="43"/>
      <c r="M92" s="218"/>
      <c r="N92" s="219"/>
      <c r="O92" s="83"/>
      <c r="P92" s="83"/>
      <c r="Q92" s="83"/>
      <c r="R92" s="83"/>
      <c r="S92" s="83"/>
      <c r="T92" s="83"/>
      <c r="U92" s="8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124</v>
      </c>
      <c r="AU92" s="16" t="s">
        <v>82</v>
      </c>
    </row>
    <row r="93" s="12" customFormat="1" ht="22.8" customHeight="1">
      <c r="A93" s="12"/>
      <c r="B93" s="186"/>
      <c r="C93" s="187"/>
      <c r="D93" s="188" t="s">
        <v>71</v>
      </c>
      <c r="E93" s="200" t="s">
        <v>133</v>
      </c>
      <c r="F93" s="200" t="s">
        <v>134</v>
      </c>
      <c r="G93" s="187"/>
      <c r="H93" s="187"/>
      <c r="I93" s="190"/>
      <c r="J93" s="201">
        <f>BK93</f>
        <v>0</v>
      </c>
      <c r="K93" s="187"/>
      <c r="L93" s="192"/>
      <c r="M93" s="193"/>
      <c r="N93" s="194"/>
      <c r="O93" s="194"/>
      <c r="P93" s="195">
        <f>SUM(P94:P99)</f>
        <v>0</v>
      </c>
      <c r="Q93" s="194"/>
      <c r="R93" s="195">
        <f>SUM(R94:R99)</f>
        <v>0</v>
      </c>
      <c r="S93" s="194"/>
      <c r="T93" s="195">
        <f>SUM(T94:T99)</f>
        <v>0</v>
      </c>
      <c r="U93" s="196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7" t="s">
        <v>80</v>
      </c>
      <c r="AT93" s="198" t="s">
        <v>71</v>
      </c>
      <c r="AU93" s="198" t="s">
        <v>80</v>
      </c>
      <c r="AY93" s="197" t="s">
        <v>115</v>
      </c>
      <c r="BK93" s="199">
        <f>SUM(BK94:BK99)</f>
        <v>0</v>
      </c>
    </row>
    <row r="94" s="2" customFormat="1" ht="16.5" customHeight="1">
      <c r="A94" s="37"/>
      <c r="B94" s="38"/>
      <c r="C94" s="202" t="s">
        <v>135</v>
      </c>
      <c r="D94" s="202" t="s">
        <v>118</v>
      </c>
      <c r="E94" s="203" t="s">
        <v>136</v>
      </c>
      <c r="F94" s="204" t="s">
        <v>120</v>
      </c>
      <c r="G94" s="205" t="s">
        <v>121</v>
      </c>
      <c r="H94" s="206">
        <v>69</v>
      </c>
      <c r="I94" s="207"/>
      <c r="J94" s="208">
        <f>ROUND(I94*H94,2)</f>
        <v>0</v>
      </c>
      <c r="K94" s="204" t="s">
        <v>19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1">
        <f>S94*H94</f>
        <v>0</v>
      </c>
      <c r="U94" s="212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122</v>
      </c>
      <c r="AT94" s="213" t="s">
        <v>118</v>
      </c>
      <c r="AU94" s="213" t="s">
        <v>82</v>
      </c>
      <c r="AY94" s="16" t="s">
        <v>115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122</v>
      </c>
      <c r="BM94" s="213" t="s">
        <v>137</v>
      </c>
    </row>
    <row r="95" s="2" customFormat="1">
      <c r="A95" s="37"/>
      <c r="B95" s="38"/>
      <c r="C95" s="39"/>
      <c r="D95" s="215" t="s">
        <v>124</v>
      </c>
      <c r="E95" s="39"/>
      <c r="F95" s="216" t="s">
        <v>120</v>
      </c>
      <c r="G95" s="39"/>
      <c r="H95" s="39"/>
      <c r="I95" s="217"/>
      <c r="J95" s="39"/>
      <c r="K95" s="39"/>
      <c r="L95" s="43"/>
      <c r="M95" s="218"/>
      <c r="N95" s="219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124</v>
      </c>
      <c r="AU95" s="16" t="s">
        <v>82</v>
      </c>
    </row>
    <row r="96" s="2" customFormat="1" ht="16.5" customHeight="1">
      <c r="A96" s="37"/>
      <c r="B96" s="38"/>
      <c r="C96" s="202" t="s">
        <v>138</v>
      </c>
      <c r="D96" s="202" t="s">
        <v>118</v>
      </c>
      <c r="E96" s="203" t="s">
        <v>139</v>
      </c>
      <c r="F96" s="204" t="s">
        <v>127</v>
      </c>
      <c r="G96" s="205" t="s">
        <v>121</v>
      </c>
      <c r="H96" s="206">
        <v>2</v>
      </c>
      <c r="I96" s="207"/>
      <c r="J96" s="208">
        <f>ROUND(I96*H96,2)</f>
        <v>0</v>
      </c>
      <c r="K96" s="204" t="s">
        <v>19</v>
      </c>
      <c r="L96" s="43"/>
      <c r="M96" s="209" t="s">
        <v>19</v>
      </c>
      <c r="N96" s="210" t="s">
        <v>43</v>
      </c>
      <c r="O96" s="83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1">
        <f>S96*H96</f>
        <v>0</v>
      </c>
      <c r="U96" s="212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122</v>
      </c>
      <c r="AT96" s="213" t="s">
        <v>118</v>
      </c>
      <c r="AU96" s="213" t="s">
        <v>82</v>
      </c>
      <c r="AY96" s="16" t="s">
        <v>115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80</v>
      </c>
      <c r="BK96" s="214">
        <f>ROUND(I96*H96,2)</f>
        <v>0</v>
      </c>
      <c r="BL96" s="16" t="s">
        <v>122</v>
      </c>
      <c r="BM96" s="213" t="s">
        <v>140</v>
      </c>
    </row>
    <row r="97" s="2" customFormat="1">
      <c r="A97" s="37"/>
      <c r="B97" s="38"/>
      <c r="C97" s="39"/>
      <c r="D97" s="215" t="s">
        <v>124</v>
      </c>
      <c r="E97" s="39"/>
      <c r="F97" s="216" t="s">
        <v>127</v>
      </c>
      <c r="G97" s="39"/>
      <c r="H97" s="39"/>
      <c r="I97" s="217"/>
      <c r="J97" s="39"/>
      <c r="K97" s="39"/>
      <c r="L97" s="43"/>
      <c r="M97" s="218"/>
      <c r="N97" s="219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124</v>
      </c>
      <c r="AU97" s="16" t="s">
        <v>82</v>
      </c>
    </row>
    <row r="98" s="2" customFormat="1" ht="16.5" customHeight="1">
      <c r="A98" s="37"/>
      <c r="B98" s="38"/>
      <c r="C98" s="202" t="s">
        <v>141</v>
      </c>
      <c r="D98" s="202" t="s">
        <v>118</v>
      </c>
      <c r="E98" s="203" t="s">
        <v>142</v>
      </c>
      <c r="F98" s="204" t="s">
        <v>131</v>
      </c>
      <c r="G98" s="205" t="s">
        <v>121</v>
      </c>
      <c r="H98" s="206">
        <v>262</v>
      </c>
      <c r="I98" s="207"/>
      <c r="J98" s="208">
        <f>ROUND(I98*H98,2)</f>
        <v>0</v>
      </c>
      <c r="K98" s="204" t="s">
        <v>19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1">
        <f>S98*H98</f>
        <v>0</v>
      </c>
      <c r="U98" s="212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122</v>
      </c>
      <c r="AT98" s="213" t="s">
        <v>118</v>
      </c>
      <c r="AU98" s="213" t="s">
        <v>82</v>
      </c>
      <c r="AY98" s="16" t="s">
        <v>115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122</v>
      </c>
      <c r="BM98" s="213" t="s">
        <v>143</v>
      </c>
    </row>
    <row r="99" s="2" customFormat="1">
      <c r="A99" s="37"/>
      <c r="B99" s="38"/>
      <c r="C99" s="39"/>
      <c r="D99" s="215" t="s">
        <v>124</v>
      </c>
      <c r="E99" s="39"/>
      <c r="F99" s="216" t="s">
        <v>131</v>
      </c>
      <c r="G99" s="39"/>
      <c r="H99" s="39"/>
      <c r="I99" s="217"/>
      <c r="J99" s="39"/>
      <c r="K99" s="39"/>
      <c r="L99" s="43"/>
      <c r="M99" s="218"/>
      <c r="N99" s="219"/>
      <c r="O99" s="83"/>
      <c r="P99" s="83"/>
      <c r="Q99" s="83"/>
      <c r="R99" s="83"/>
      <c r="S99" s="83"/>
      <c r="T99" s="83"/>
      <c r="U99" s="84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124</v>
      </c>
      <c r="AU99" s="16" t="s">
        <v>82</v>
      </c>
    </row>
    <row r="100" s="12" customFormat="1" ht="22.8" customHeight="1">
      <c r="A100" s="12"/>
      <c r="B100" s="186"/>
      <c r="C100" s="187"/>
      <c r="D100" s="188" t="s">
        <v>71</v>
      </c>
      <c r="E100" s="200" t="s">
        <v>144</v>
      </c>
      <c r="F100" s="200" t="s">
        <v>145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SUM(P101:P106)</f>
        <v>0</v>
      </c>
      <c r="Q100" s="194"/>
      <c r="R100" s="195">
        <f>SUM(R101:R106)</f>
        <v>0</v>
      </c>
      <c r="S100" s="194"/>
      <c r="T100" s="195">
        <f>SUM(T101:T106)</f>
        <v>0</v>
      </c>
      <c r="U100" s="196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7" t="s">
        <v>80</v>
      </c>
      <c r="AT100" s="198" t="s">
        <v>71</v>
      </c>
      <c r="AU100" s="198" t="s">
        <v>80</v>
      </c>
      <c r="AY100" s="197" t="s">
        <v>115</v>
      </c>
      <c r="BK100" s="199">
        <f>SUM(BK101:BK106)</f>
        <v>0</v>
      </c>
    </row>
    <row r="101" s="2" customFormat="1" ht="16.5" customHeight="1">
      <c r="A101" s="37"/>
      <c r="B101" s="38"/>
      <c r="C101" s="202" t="s">
        <v>146</v>
      </c>
      <c r="D101" s="202" t="s">
        <v>118</v>
      </c>
      <c r="E101" s="203" t="s">
        <v>147</v>
      </c>
      <c r="F101" s="204" t="s">
        <v>148</v>
      </c>
      <c r="G101" s="205" t="s">
        <v>121</v>
      </c>
      <c r="H101" s="206">
        <v>10</v>
      </c>
      <c r="I101" s="207"/>
      <c r="J101" s="208">
        <f>ROUND(I101*H101,2)</f>
        <v>0</v>
      </c>
      <c r="K101" s="204" t="s">
        <v>19</v>
      </c>
      <c r="L101" s="43"/>
      <c r="M101" s="209" t="s">
        <v>19</v>
      </c>
      <c r="N101" s="210" t="s">
        <v>43</v>
      </c>
      <c r="O101" s="83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1">
        <f>S101*H101</f>
        <v>0</v>
      </c>
      <c r="U101" s="212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3" t="s">
        <v>122</v>
      </c>
      <c r="AT101" s="213" t="s">
        <v>118</v>
      </c>
      <c r="AU101" s="213" t="s">
        <v>82</v>
      </c>
      <c r="AY101" s="16" t="s">
        <v>115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80</v>
      </c>
      <c r="BK101" s="214">
        <f>ROUND(I101*H101,2)</f>
        <v>0</v>
      </c>
      <c r="BL101" s="16" t="s">
        <v>122</v>
      </c>
      <c r="BM101" s="213" t="s">
        <v>149</v>
      </c>
    </row>
    <row r="102" s="2" customFormat="1">
      <c r="A102" s="37"/>
      <c r="B102" s="38"/>
      <c r="C102" s="39"/>
      <c r="D102" s="215" t="s">
        <v>124</v>
      </c>
      <c r="E102" s="39"/>
      <c r="F102" s="216" t="s">
        <v>148</v>
      </c>
      <c r="G102" s="39"/>
      <c r="H102" s="39"/>
      <c r="I102" s="217"/>
      <c r="J102" s="39"/>
      <c r="K102" s="39"/>
      <c r="L102" s="43"/>
      <c r="M102" s="218"/>
      <c r="N102" s="219"/>
      <c r="O102" s="83"/>
      <c r="P102" s="83"/>
      <c r="Q102" s="83"/>
      <c r="R102" s="83"/>
      <c r="S102" s="83"/>
      <c r="T102" s="83"/>
      <c r="U102" s="84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124</v>
      </c>
      <c r="AU102" s="16" t="s">
        <v>82</v>
      </c>
    </row>
    <row r="103" s="2" customFormat="1" ht="16.5" customHeight="1">
      <c r="A103" s="37"/>
      <c r="B103" s="38"/>
      <c r="C103" s="202" t="s">
        <v>150</v>
      </c>
      <c r="D103" s="202" t="s">
        <v>118</v>
      </c>
      <c r="E103" s="203" t="s">
        <v>151</v>
      </c>
      <c r="F103" s="204" t="s">
        <v>152</v>
      </c>
      <c r="G103" s="205" t="s">
        <v>121</v>
      </c>
      <c r="H103" s="206">
        <v>3</v>
      </c>
      <c r="I103" s="207"/>
      <c r="J103" s="208">
        <f>ROUND(I103*H103,2)</f>
        <v>0</v>
      </c>
      <c r="K103" s="204" t="s">
        <v>19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1">
        <f>S103*H103</f>
        <v>0</v>
      </c>
      <c r="U103" s="212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122</v>
      </c>
      <c r="AT103" s="213" t="s">
        <v>118</v>
      </c>
      <c r="AU103" s="213" t="s">
        <v>82</v>
      </c>
      <c r="AY103" s="16" t="s">
        <v>115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122</v>
      </c>
      <c r="BM103" s="213" t="s">
        <v>153</v>
      </c>
    </row>
    <row r="104" s="2" customFormat="1">
      <c r="A104" s="37"/>
      <c r="B104" s="38"/>
      <c r="C104" s="39"/>
      <c r="D104" s="215" t="s">
        <v>124</v>
      </c>
      <c r="E104" s="39"/>
      <c r="F104" s="216" t="s">
        <v>152</v>
      </c>
      <c r="G104" s="39"/>
      <c r="H104" s="39"/>
      <c r="I104" s="217"/>
      <c r="J104" s="39"/>
      <c r="K104" s="39"/>
      <c r="L104" s="43"/>
      <c r="M104" s="218"/>
      <c r="N104" s="219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124</v>
      </c>
      <c r="AU104" s="16" t="s">
        <v>82</v>
      </c>
    </row>
    <row r="105" s="2" customFormat="1" ht="16.5" customHeight="1">
      <c r="A105" s="37"/>
      <c r="B105" s="38"/>
      <c r="C105" s="202" t="s">
        <v>8</v>
      </c>
      <c r="D105" s="202" t="s">
        <v>118</v>
      </c>
      <c r="E105" s="203" t="s">
        <v>154</v>
      </c>
      <c r="F105" s="204" t="s">
        <v>155</v>
      </c>
      <c r="G105" s="205" t="s">
        <v>121</v>
      </c>
      <c r="H105" s="206">
        <v>34</v>
      </c>
      <c r="I105" s="207"/>
      <c r="J105" s="208">
        <f>ROUND(I105*H105,2)</f>
        <v>0</v>
      </c>
      <c r="K105" s="204" t="s">
        <v>19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1">
        <f>S105*H105</f>
        <v>0</v>
      </c>
      <c r="U105" s="212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122</v>
      </c>
      <c r="AT105" s="213" t="s">
        <v>118</v>
      </c>
      <c r="AU105" s="213" t="s">
        <v>82</v>
      </c>
      <c r="AY105" s="16" t="s">
        <v>115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122</v>
      </c>
      <c r="BM105" s="213" t="s">
        <v>156</v>
      </c>
    </row>
    <row r="106" s="2" customFormat="1">
      <c r="A106" s="37"/>
      <c r="B106" s="38"/>
      <c r="C106" s="39"/>
      <c r="D106" s="215" t="s">
        <v>124</v>
      </c>
      <c r="E106" s="39"/>
      <c r="F106" s="216" t="s">
        <v>155</v>
      </c>
      <c r="G106" s="39"/>
      <c r="H106" s="39"/>
      <c r="I106" s="217"/>
      <c r="J106" s="39"/>
      <c r="K106" s="39"/>
      <c r="L106" s="43"/>
      <c r="M106" s="218"/>
      <c r="N106" s="219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124</v>
      </c>
      <c r="AU106" s="16" t="s">
        <v>82</v>
      </c>
    </row>
    <row r="107" s="12" customFormat="1" ht="22.8" customHeight="1">
      <c r="A107" s="12"/>
      <c r="B107" s="186"/>
      <c r="C107" s="187"/>
      <c r="D107" s="188" t="s">
        <v>71</v>
      </c>
      <c r="E107" s="200" t="s">
        <v>157</v>
      </c>
      <c r="F107" s="200" t="s">
        <v>158</v>
      </c>
      <c r="G107" s="187"/>
      <c r="H107" s="187"/>
      <c r="I107" s="190"/>
      <c r="J107" s="201">
        <f>BK107</f>
        <v>0</v>
      </c>
      <c r="K107" s="187"/>
      <c r="L107" s="192"/>
      <c r="M107" s="193"/>
      <c r="N107" s="194"/>
      <c r="O107" s="194"/>
      <c r="P107" s="195">
        <f>SUM(P108:P109)</f>
        <v>0</v>
      </c>
      <c r="Q107" s="194"/>
      <c r="R107" s="195">
        <f>SUM(R108:R109)</f>
        <v>0</v>
      </c>
      <c r="S107" s="194"/>
      <c r="T107" s="195">
        <f>SUM(T108:T109)</f>
        <v>0</v>
      </c>
      <c r="U107" s="196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7" t="s">
        <v>80</v>
      </c>
      <c r="AT107" s="198" t="s">
        <v>71</v>
      </c>
      <c r="AU107" s="198" t="s">
        <v>80</v>
      </c>
      <c r="AY107" s="197" t="s">
        <v>115</v>
      </c>
      <c r="BK107" s="199">
        <f>SUM(BK108:BK109)</f>
        <v>0</v>
      </c>
    </row>
    <row r="108" s="2" customFormat="1" ht="16.5" customHeight="1">
      <c r="A108" s="37"/>
      <c r="B108" s="38"/>
      <c r="C108" s="202" t="s">
        <v>159</v>
      </c>
      <c r="D108" s="202" t="s">
        <v>118</v>
      </c>
      <c r="E108" s="203" t="s">
        <v>160</v>
      </c>
      <c r="F108" s="204" t="s">
        <v>158</v>
      </c>
      <c r="G108" s="205" t="s">
        <v>121</v>
      </c>
      <c r="H108" s="206">
        <v>26</v>
      </c>
      <c r="I108" s="207"/>
      <c r="J108" s="208">
        <f>ROUND(I108*H108,2)</f>
        <v>0</v>
      </c>
      <c r="K108" s="204" t="s">
        <v>19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1">
        <f>S108*H108</f>
        <v>0</v>
      </c>
      <c r="U108" s="212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80</v>
      </c>
      <c r="AT108" s="213" t="s">
        <v>118</v>
      </c>
      <c r="AU108" s="213" t="s">
        <v>82</v>
      </c>
      <c r="AY108" s="16" t="s">
        <v>115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80</v>
      </c>
      <c r="BM108" s="213" t="s">
        <v>161</v>
      </c>
    </row>
    <row r="109" s="2" customFormat="1">
      <c r="A109" s="37"/>
      <c r="B109" s="38"/>
      <c r="C109" s="39"/>
      <c r="D109" s="215" t="s">
        <v>124</v>
      </c>
      <c r="E109" s="39"/>
      <c r="F109" s="216" t="s">
        <v>158</v>
      </c>
      <c r="G109" s="39"/>
      <c r="H109" s="39"/>
      <c r="I109" s="217"/>
      <c r="J109" s="39"/>
      <c r="K109" s="39"/>
      <c r="L109" s="43"/>
      <c r="M109" s="220"/>
      <c r="N109" s="221"/>
      <c r="O109" s="222"/>
      <c r="P109" s="222"/>
      <c r="Q109" s="222"/>
      <c r="R109" s="222"/>
      <c r="S109" s="222"/>
      <c r="T109" s="222"/>
      <c r="U109" s="223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124</v>
      </c>
      <c r="AU109" s="16" t="s">
        <v>82</v>
      </c>
    </row>
    <row r="110" s="2" customFormat="1" ht="6.96" customHeight="1">
      <c r="A110" s="37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43"/>
      <c r="M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</sheetData>
  <sheetProtection sheet="1" autoFilter="0" formatColumns="0" formatRows="0" objects="1" scenarios="1" spinCount="100000" saltValue="c4BaIGrKLMzBthqII30ZLB960YcRP42kGYYc2ASqwvkqEq9eCNZF0UtIEpWwuKWR9eSVZV+ghyBtNm1redf3Jw==" hashValue="NEiFm+JTCwtvZHQMRxF/o89grBy5Bs/nN1eoTtqrCs9D4TI2SRwPM5unZj8RZ6MbOcuhctnDN/SQ1h/JpSFZuw==" algorithmName="SHA-512" password="CC35"/>
  <autoFilter ref="C83:K10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2025-2026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162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13. 1. 2025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ROUND((SUM(BE89:BE238)),  2)</f>
        <v>0</v>
      </c>
      <c r="G33" s="37"/>
      <c r="H33" s="37"/>
      <c r="I33" s="147">
        <v>0.20999999999999999</v>
      </c>
      <c r="J33" s="146">
        <f>ROUND(((SUM(BE89:BE238))*I33),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ROUND((SUM(BF89:BF238)),  2)</f>
        <v>0</v>
      </c>
      <c r="G34" s="37"/>
      <c r="H34" s="37"/>
      <c r="I34" s="147">
        <v>0.12</v>
      </c>
      <c r="J34" s="146">
        <f>ROUND(((SUM(BF89:BF238))*I34),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ROUND((SUM(BG89:BG238)),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ROUND((SUM(BH89:BH238)),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ROUND((SUM(BI89:BI238)),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2025-2026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PS01b - Ústecko - Opravy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Ústecko</v>
      </c>
      <c r="G52" s="39"/>
      <c r="H52" s="39"/>
      <c r="I52" s="31" t="s">
        <v>23</v>
      </c>
      <c r="J52" s="71" t="str">
        <f>IF(J12="","",J12)</f>
        <v>13. 1. 2025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J90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163</v>
      </c>
      <c r="E61" s="173"/>
      <c r="F61" s="173"/>
      <c r="G61" s="173"/>
      <c r="H61" s="173"/>
      <c r="I61" s="173"/>
      <c r="J61" s="174">
        <f>J91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164</v>
      </c>
      <c r="E62" s="173"/>
      <c r="F62" s="173"/>
      <c r="G62" s="173"/>
      <c r="H62" s="173"/>
      <c r="I62" s="173"/>
      <c r="J62" s="174">
        <f>J101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165</v>
      </c>
      <c r="E63" s="173"/>
      <c r="F63" s="173"/>
      <c r="G63" s="173"/>
      <c r="H63" s="173"/>
      <c r="I63" s="173"/>
      <c r="J63" s="174">
        <f>J176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166</v>
      </c>
      <c r="E64" s="167"/>
      <c r="F64" s="167"/>
      <c r="G64" s="167"/>
      <c r="H64" s="167"/>
      <c r="I64" s="167"/>
      <c r="J64" s="168">
        <f>J186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167</v>
      </c>
      <c r="E65" s="173"/>
      <c r="F65" s="173"/>
      <c r="G65" s="173"/>
      <c r="H65" s="173"/>
      <c r="I65" s="173"/>
      <c r="J65" s="174">
        <f>J187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168</v>
      </c>
      <c r="E66" s="173"/>
      <c r="F66" s="173"/>
      <c r="G66" s="173"/>
      <c r="H66" s="173"/>
      <c r="I66" s="173"/>
      <c r="J66" s="174">
        <f>J206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169</v>
      </c>
      <c r="E67" s="167"/>
      <c r="F67" s="167"/>
      <c r="G67" s="167"/>
      <c r="H67" s="167"/>
      <c r="I67" s="167"/>
      <c r="J67" s="168">
        <f>J228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4"/>
      <c r="C68" s="165"/>
      <c r="D68" s="166" t="s">
        <v>170</v>
      </c>
      <c r="E68" s="167"/>
      <c r="F68" s="167"/>
      <c r="G68" s="167"/>
      <c r="H68" s="167"/>
      <c r="I68" s="167"/>
      <c r="J68" s="168">
        <f>J235</f>
        <v>0</v>
      </c>
      <c r="K68" s="165"/>
      <c r="L68" s="16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0"/>
      <c r="C69" s="171"/>
      <c r="D69" s="172" t="s">
        <v>171</v>
      </c>
      <c r="E69" s="173"/>
      <c r="F69" s="173"/>
      <c r="G69" s="173"/>
      <c r="H69" s="173"/>
      <c r="I69" s="173"/>
      <c r="J69" s="174">
        <f>J236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99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9" t="str">
        <f>E7</f>
        <v>Čištění, kontroly, revize a opravy spalinových cest u OŘ UNL 2025-2026</v>
      </c>
      <c r="F79" s="31"/>
      <c r="G79" s="31"/>
      <c r="H79" s="31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87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PS01b - Ústecko - Opravy spalinových cest</v>
      </c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Ústecko</v>
      </c>
      <c r="G83" s="39"/>
      <c r="H83" s="39"/>
      <c r="I83" s="31" t="s">
        <v>23</v>
      </c>
      <c r="J83" s="71" t="str">
        <f>IF(J12="","",J12)</f>
        <v>13. 1. 2025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Správa železnic, státní organizace</v>
      </c>
      <c r="G85" s="39"/>
      <c r="H85" s="39"/>
      <c r="I85" s="31" t="s">
        <v>33</v>
      </c>
      <c r="J85" s="35" t="str">
        <f>E21</f>
        <v xml:space="preserve"> 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5.65" customHeight="1">
      <c r="A86" s="37"/>
      <c r="B86" s="38"/>
      <c r="C86" s="31" t="s">
        <v>31</v>
      </c>
      <c r="D86" s="39"/>
      <c r="E86" s="39"/>
      <c r="F86" s="26" t="str">
        <f>IF(E18="","",E18)</f>
        <v>Vyplň údaj</v>
      </c>
      <c r="G86" s="39"/>
      <c r="H86" s="39"/>
      <c r="I86" s="31" t="s">
        <v>35</v>
      </c>
      <c r="J86" s="35" t="str">
        <f>E24</f>
        <v>Správa železnic, státní organizace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6"/>
      <c r="B88" s="177"/>
      <c r="C88" s="178" t="s">
        <v>100</v>
      </c>
      <c r="D88" s="179" t="s">
        <v>57</v>
      </c>
      <c r="E88" s="179" t="s">
        <v>53</v>
      </c>
      <c r="F88" s="179" t="s">
        <v>54</v>
      </c>
      <c r="G88" s="179" t="s">
        <v>101</v>
      </c>
      <c r="H88" s="179" t="s">
        <v>102</v>
      </c>
      <c r="I88" s="179" t="s">
        <v>103</v>
      </c>
      <c r="J88" s="179" t="s">
        <v>92</v>
      </c>
      <c r="K88" s="180" t="s">
        <v>104</v>
      </c>
      <c r="L88" s="181"/>
      <c r="M88" s="91" t="s">
        <v>19</v>
      </c>
      <c r="N88" s="92" t="s">
        <v>42</v>
      </c>
      <c r="O88" s="92" t="s">
        <v>105</v>
      </c>
      <c r="P88" s="92" t="s">
        <v>106</v>
      </c>
      <c r="Q88" s="92" t="s">
        <v>107</v>
      </c>
      <c r="R88" s="92" t="s">
        <v>108</v>
      </c>
      <c r="S88" s="92" t="s">
        <v>109</v>
      </c>
      <c r="T88" s="92" t="s">
        <v>110</v>
      </c>
      <c r="U88" s="93" t="s">
        <v>111</v>
      </c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</row>
    <row r="89" s="2" customFormat="1" ht="22.8" customHeight="1">
      <c r="A89" s="37"/>
      <c r="B89" s="38"/>
      <c r="C89" s="98" t="s">
        <v>112</v>
      </c>
      <c r="D89" s="39"/>
      <c r="E89" s="39"/>
      <c r="F89" s="39"/>
      <c r="G89" s="39"/>
      <c r="H89" s="39"/>
      <c r="I89" s="39"/>
      <c r="J89" s="182">
        <f>BK89</f>
        <v>0</v>
      </c>
      <c r="K89" s="39"/>
      <c r="L89" s="43"/>
      <c r="M89" s="94"/>
      <c r="N89" s="183"/>
      <c r="O89" s="95"/>
      <c r="P89" s="184">
        <f>P90+P186+P228+P235</f>
        <v>0</v>
      </c>
      <c r="Q89" s="95"/>
      <c r="R89" s="184">
        <f>R90+R186+R228+R235</f>
        <v>6.7648520000000003</v>
      </c>
      <c r="S89" s="95"/>
      <c r="T89" s="184">
        <f>T90+T186+T228+T235</f>
        <v>7.6640000000000006</v>
      </c>
      <c r="U89" s="96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71</v>
      </c>
      <c r="AU89" s="16" t="s">
        <v>93</v>
      </c>
      <c r="BK89" s="185">
        <f>BK90+BK186+BK228+BK235</f>
        <v>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113</v>
      </c>
      <c r="F90" s="189" t="s">
        <v>114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P91+P101+P176</f>
        <v>0</v>
      </c>
      <c r="Q90" s="194"/>
      <c r="R90" s="195">
        <f>R91+R101+R176</f>
        <v>6.5900120000000006</v>
      </c>
      <c r="S90" s="194"/>
      <c r="T90" s="195">
        <f>T91+T101+T176</f>
        <v>6.8240000000000007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72</v>
      </c>
      <c r="AY90" s="197" t="s">
        <v>115</v>
      </c>
      <c r="BK90" s="199">
        <f>BK91+BK101+BK176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125</v>
      </c>
      <c r="F91" s="200" t="s">
        <v>172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SUM(P92:P100)</f>
        <v>0</v>
      </c>
      <c r="Q91" s="194"/>
      <c r="R91" s="195">
        <f>SUM(R92:R100)</f>
        <v>0.22863968000000001</v>
      </c>
      <c r="S91" s="194"/>
      <c r="T91" s="195">
        <f>SUM(T92:T100)</f>
        <v>0</v>
      </c>
      <c r="U91" s="19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80</v>
      </c>
      <c r="AY91" s="197" t="s">
        <v>115</v>
      </c>
      <c r="BK91" s="199">
        <f>SUM(BK92:BK100)</f>
        <v>0</v>
      </c>
    </row>
    <row r="92" s="2" customFormat="1" ht="24.15" customHeight="1">
      <c r="A92" s="37"/>
      <c r="B92" s="38"/>
      <c r="C92" s="202" t="s">
        <v>173</v>
      </c>
      <c r="D92" s="202" t="s">
        <v>118</v>
      </c>
      <c r="E92" s="203" t="s">
        <v>174</v>
      </c>
      <c r="F92" s="204" t="s">
        <v>175</v>
      </c>
      <c r="G92" s="205" t="s">
        <v>176</v>
      </c>
      <c r="H92" s="206">
        <v>4</v>
      </c>
      <c r="I92" s="207"/>
      <c r="J92" s="208">
        <f>ROUND(I92*H92,2)</f>
        <v>0</v>
      </c>
      <c r="K92" s="204" t="s">
        <v>177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0.036798320000000002</v>
      </c>
      <c r="R92" s="211">
        <f>Q92*H92</f>
        <v>0.14719328000000001</v>
      </c>
      <c r="S92" s="211">
        <v>0</v>
      </c>
      <c r="T92" s="211">
        <f>S92*H92</f>
        <v>0</v>
      </c>
      <c r="U92" s="212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122</v>
      </c>
      <c r="AT92" s="213" t="s">
        <v>118</v>
      </c>
      <c r="AU92" s="213" t="s">
        <v>82</v>
      </c>
      <c r="AY92" s="16" t="s">
        <v>115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122</v>
      </c>
      <c r="BM92" s="213" t="s">
        <v>178</v>
      </c>
    </row>
    <row r="93" s="2" customFormat="1">
      <c r="A93" s="37"/>
      <c r="B93" s="38"/>
      <c r="C93" s="39"/>
      <c r="D93" s="215" t="s">
        <v>124</v>
      </c>
      <c r="E93" s="39"/>
      <c r="F93" s="216" t="s">
        <v>179</v>
      </c>
      <c r="G93" s="39"/>
      <c r="H93" s="39"/>
      <c r="I93" s="217"/>
      <c r="J93" s="39"/>
      <c r="K93" s="39"/>
      <c r="L93" s="43"/>
      <c r="M93" s="218"/>
      <c r="N93" s="219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124</v>
      </c>
      <c r="AU93" s="16" t="s">
        <v>82</v>
      </c>
    </row>
    <row r="94" s="2" customFormat="1">
      <c r="A94" s="37"/>
      <c r="B94" s="38"/>
      <c r="C94" s="39"/>
      <c r="D94" s="224" t="s">
        <v>180</v>
      </c>
      <c r="E94" s="39"/>
      <c r="F94" s="225" t="s">
        <v>181</v>
      </c>
      <c r="G94" s="39"/>
      <c r="H94" s="39"/>
      <c r="I94" s="217"/>
      <c r="J94" s="39"/>
      <c r="K94" s="39"/>
      <c r="L94" s="43"/>
      <c r="M94" s="218"/>
      <c r="N94" s="219"/>
      <c r="O94" s="83"/>
      <c r="P94" s="83"/>
      <c r="Q94" s="83"/>
      <c r="R94" s="83"/>
      <c r="S94" s="83"/>
      <c r="T94" s="83"/>
      <c r="U94" s="84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180</v>
      </c>
      <c r="AU94" s="16" t="s">
        <v>82</v>
      </c>
    </row>
    <row r="95" s="2" customFormat="1" ht="24.15" customHeight="1">
      <c r="A95" s="37"/>
      <c r="B95" s="38"/>
      <c r="C95" s="202" t="s">
        <v>182</v>
      </c>
      <c r="D95" s="202" t="s">
        <v>118</v>
      </c>
      <c r="E95" s="203" t="s">
        <v>183</v>
      </c>
      <c r="F95" s="204" t="s">
        <v>184</v>
      </c>
      <c r="G95" s="205" t="s">
        <v>185</v>
      </c>
      <c r="H95" s="206">
        <v>8</v>
      </c>
      <c r="I95" s="207"/>
      <c r="J95" s="208">
        <f>ROUND(I95*H95,2)</f>
        <v>0</v>
      </c>
      <c r="K95" s="204" t="s">
        <v>177</v>
      </c>
      <c r="L95" s="43"/>
      <c r="M95" s="209" t="s">
        <v>19</v>
      </c>
      <c r="N95" s="210" t="s">
        <v>43</v>
      </c>
      <c r="O95" s="83"/>
      <c r="P95" s="211">
        <f>O95*H95</f>
        <v>0</v>
      </c>
      <c r="Q95" s="211">
        <v>0.0093857999999999997</v>
      </c>
      <c r="R95" s="211">
        <f>Q95*H95</f>
        <v>0.075086399999999998</v>
      </c>
      <c r="S95" s="211">
        <v>0</v>
      </c>
      <c r="T95" s="211">
        <f>S95*H95</f>
        <v>0</v>
      </c>
      <c r="U95" s="212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3" t="s">
        <v>122</v>
      </c>
      <c r="AT95" s="213" t="s">
        <v>118</v>
      </c>
      <c r="AU95" s="213" t="s">
        <v>82</v>
      </c>
      <c r="AY95" s="16" t="s">
        <v>115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80</v>
      </c>
      <c r="BK95" s="214">
        <f>ROUND(I95*H95,2)</f>
        <v>0</v>
      </c>
      <c r="BL95" s="16" t="s">
        <v>122</v>
      </c>
      <c r="BM95" s="213" t="s">
        <v>186</v>
      </c>
    </row>
    <row r="96" s="2" customFormat="1">
      <c r="A96" s="37"/>
      <c r="B96" s="38"/>
      <c r="C96" s="39"/>
      <c r="D96" s="215" t="s">
        <v>124</v>
      </c>
      <c r="E96" s="39"/>
      <c r="F96" s="216" t="s">
        <v>187</v>
      </c>
      <c r="G96" s="39"/>
      <c r="H96" s="39"/>
      <c r="I96" s="217"/>
      <c r="J96" s="39"/>
      <c r="K96" s="39"/>
      <c r="L96" s="43"/>
      <c r="M96" s="218"/>
      <c r="N96" s="219"/>
      <c r="O96" s="83"/>
      <c r="P96" s="83"/>
      <c r="Q96" s="83"/>
      <c r="R96" s="83"/>
      <c r="S96" s="83"/>
      <c r="T96" s="83"/>
      <c r="U96" s="84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124</v>
      </c>
      <c r="AU96" s="16" t="s">
        <v>82</v>
      </c>
    </row>
    <row r="97" s="2" customFormat="1">
      <c r="A97" s="37"/>
      <c r="B97" s="38"/>
      <c r="C97" s="39"/>
      <c r="D97" s="224" t="s">
        <v>180</v>
      </c>
      <c r="E97" s="39"/>
      <c r="F97" s="225" t="s">
        <v>188</v>
      </c>
      <c r="G97" s="39"/>
      <c r="H97" s="39"/>
      <c r="I97" s="217"/>
      <c r="J97" s="39"/>
      <c r="K97" s="39"/>
      <c r="L97" s="43"/>
      <c r="M97" s="218"/>
      <c r="N97" s="219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180</v>
      </c>
      <c r="AU97" s="16" t="s">
        <v>82</v>
      </c>
    </row>
    <row r="98" s="2" customFormat="1" ht="21.75" customHeight="1">
      <c r="A98" s="37"/>
      <c r="B98" s="38"/>
      <c r="C98" s="202" t="s">
        <v>189</v>
      </c>
      <c r="D98" s="202" t="s">
        <v>118</v>
      </c>
      <c r="E98" s="203" t="s">
        <v>190</v>
      </c>
      <c r="F98" s="204" t="s">
        <v>191</v>
      </c>
      <c r="G98" s="205" t="s">
        <v>121</v>
      </c>
      <c r="H98" s="206">
        <v>4</v>
      </c>
      <c r="I98" s="207"/>
      <c r="J98" s="208">
        <f>ROUND(I98*H98,2)</f>
        <v>0</v>
      </c>
      <c r="K98" s="204" t="s">
        <v>177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0.0015900000000000001</v>
      </c>
      <c r="R98" s="211">
        <f>Q98*H98</f>
        <v>0.0063600000000000002</v>
      </c>
      <c r="S98" s="211">
        <v>0</v>
      </c>
      <c r="T98" s="211">
        <f>S98*H98</f>
        <v>0</v>
      </c>
      <c r="U98" s="212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122</v>
      </c>
      <c r="AT98" s="213" t="s">
        <v>118</v>
      </c>
      <c r="AU98" s="213" t="s">
        <v>82</v>
      </c>
      <c r="AY98" s="16" t="s">
        <v>115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122</v>
      </c>
      <c r="BM98" s="213" t="s">
        <v>192</v>
      </c>
    </row>
    <row r="99" s="2" customFormat="1">
      <c r="A99" s="37"/>
      <c r="B99" s="38"/>
      <c r="C99" s="39"/>
      <c r="D99" s="215" t="s">
        <v>124</v>
      </c>
      <c r="E99" s="39"/>
      <c r="F99" s="216" t="s">
        <v>193</v>
      </c>
      <c r="G99" s="39"/>
      <c r="H99" s="39"/>
      <c r="I99" s="217"/>
      <c r="J99" s="39"/>
      <c r="K99" s="39"/>
      <c r="L99" s="43"/>
      <c r="M99" s="218"/>
      <c r="N99" s="219"/>
      <c r="O99" s="83"/>
      <c r="P99" s="83"/>
      <c r="Q99" s="83"/>
      <c r="R99" s="83"/>
      <c r="S99" s="83"/>
      <c r="T99" s="83"/>
      <c r="U99" s="84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124</v>
      </c>
      <c r="AU99" s="16" t="s">
        <v>82</v>
      </c>
    </row>
    <row r="100" s="2" customFormat="1">
      <c r="A100" s="37"/>
      <c r="B100" s="38"/>
      <c r="C100" s="39"/>
      <c r="D100" s="224" t="s">
        <v>180</v>
      </c>
      <c r="E100" s="39"/>
      <c r="F100" s="225" t="s">
        <v>194</v>
      </c>
      <c r="G100" s="39"/>
      <c r="H100" s="39"/>
      <c r="I100" s="217"/>
      <c r="J100" s="39"/>
      <c r="K100" s="39"/>
      <c r="L100" s="43"/>
      <c r="M100" s="218"/>
      <c r="N100" s="219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180</v>
      </c>
      <c r="AU100" s="16" t="s">
        <v>82</v>
      </c>
    </row>
    <row r="101" s="12" customFormat="1" ht="22.8" customHeight="1">
      <c r="A101" s="12"/>
      <c r="B101" s="186"/>
      <c r="C101" s="187"/>
      <c r="D101" s="188" t="s">
        <v>71</v>
      </c>
      <c r="E101" s="200" t="s">
        <v>141</v>
      </c>
      <c r="F101" s="200" t="s">
        <v>195</v>
      </c>
      <c r="G101" s="187"/>
      <c r="H101" s="187"/>
      <c r="I101" s="190"/>
      <c r="J101" s="201">
        <f>BK101</f>
        <v>0</v>
      </c>
      <c r="K101" s="187"/>
      <c r="L101" s="192"/>
      <c r="M101" s="193"/>
      <c r="N101" s="194"/>
      <c r="O101" s="194"/>
      <c r="P101" s="195">
        <f>SUM(P102:P175)</f>
        <v>0</v>
      </c>
      <c r="Q101" s="194"/>
      <c r="R101" s="195">
        <f>SUM(R102:R175)</f>
        <v>6.361372320000001</v>
      </c>
      <c r="S101" s="194"/>
      <c r="T101" s="195">
        <f>SUM(T102:T175)</f>
        <v>6.8240000000000007</v>
      </c>
      <c r="U101" s="196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7" t="s">
        <v>80</v>
      </c>
      <c r="AT101" s="198" t="s">
        <v>71</v>
      </c>
      <c r="AU101" s="198" t="s">
        <v>80</v>
      </c>
      <c r="AY101" s="197" t="s">
        <v>115</v>
      </c>
      <c r="BK101" s="199">
        <f>SUM(BK102:BK175)</f>
        <v>0</v>
      </c>
    </row>
    <row r="102" s="2" customFormat="1" ht="21.75" customHeight="1">
      <c r="A102" s="37"/>
      <c r="B102" s="38"/>
      <c r="C102" s="202" t="s">
        <v>8</v>
      </c>
      <c r="D102" s="202" t="s">
        <v>118</v>
      </c>
      <c r="E102" s="203" t="s">
        <v>196</v>
      </c>
      <c r="F102" s="204" t="s">
        <v>197</v>
      </c>
      <c r="G102" s="205" t="s">
        <v>176</v>
      </c>
      <c r="H102" s="206">
        <v>4</v>
      </c>
      <c r="I102" s="207"/>
      <c r="J102" s="208">
        <f>ROUND(I102*H102,2)</f>
        <v>0</v>
      </c>
      <c r="K102" s="204" t="s">
        <v>177</v>
      </c>
      <c r="L102" s="43"/>
      <c r="M102" s="209" t="s">
        <v>19</v>
      </c>
      <c r="N102" s="210" t="s">
        <v>43</v>
      </c>
      <c r="O102" s="83"/>
      <c r="P102" s="211">
        <f>O102*H102</f>
        <v>0</v>
      </c>
      <c r="Q102" s="211">
        <v>0.145235</v>
      </c>
      <c r="R102" s="211">
        <f>Q102*H102</f>
        <v>0.58094000000000001</v>
      </c>
      <c r="S102" s="211">
        <v>0.112</v>
      </c>
      <c r="T102" s="211">
        <f>S102*H102</f>
        <v>0.44800000000000001</v>
      </c>
      <c r="U102" s="212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122</v>
      </c>
      <c r="AT102" s="213" t="s">
        <v>118</v>
      </c>
      <c r="AU102" s="213" t="s">
        <v>82</v>
      </c>
      <c r="AY102" s="16" t="s">
        <v>115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122</v>
      </c>
      <c r="BM102" s="213" t="s">
        <v>198</v>
      </c>
    </row>
    <row r="103" s="2" customFormat="1">
      <c r="A103" s="37"/>
      <c r="B103" s="38"/>
      <c r="C103" s="39"/>
      <c r="D103" s="215" t="s">
        <v>124</v>
      </c>
      <c r="E103" s="39"/>
      <c r="F103" s="216" t="s">
        <v>199</v>
      </c>
      <c r="G103" s="39"/>
      <c r="H103" s="39"/>
      <c r="I103" s="217"/>
      <c r="J103" s="39"/>
      <c r="K103" s="39"/>
      <c r="L103" s="43"/>
      <c r="M103" s="218"/>
      <c r="N103" s="219"/>
      <c r="O103" s="83"/>
      <c r="P103" s="83"/>
      <c r="Q103" s="83"/>
      <c r="R103" s="83"/>
      <c r="S103" s="83"/>
      <c r="T103" s="83"/>
      <c r="U103" s="84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124</v>
      </c>
      <c r="AU103" s="16" t="s">
        <v>82</v>
      </c>
    </row>
    <row r="104" s="2" customFormat="1">
      <c r="A104" s="37"/>
      <c r="B104" s="38"/>
      <c r="C104" s="39"/>
      <c r="D104" s="224" t="s">
        <v>180</v>
      </c>
      <c r="E104" s="39"/>
      <c r="F104" s="225" t="s">
        <v>200</v>
      </c>
      <c r="G104" s="39"/>
      <c r="H104" s="39"/>
      <c r="I104" s="217"/>
      <c r="J104" s="39"/>
      <c r="K104" s="39"/>
      <c r="L104" s="43"/>
      <c r="M104" s="218"/>
      <c r="N104" s="219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180</v>
      </c>
      <c r="AU104" s="16" t="s">
        <v>82</v>
      </c>
    </row>
    <row r="105" s="2" customFormat="1" ht="21.75" customHeight="1">
      <c r="A105" s="37"/>
      <c r="B105" s="38"/>
      <c r="C105" s="202" t="s">
        <v>159</v>
      </c>
      <c r="D105" s="202" t="s">
        <v>118</v>
      </c>
      <c r="E105" s="203" t="s">
        <v>201</v>
      </c>
      <c r="F105" s="204" t="s">
        <v>202</v>
      </c>
      <c r="G105" s="205" t="s">
        <v>176</v>
      </c>
      <c r="H105" s="206">
        <v>4</v>
      </c>
      <c r="I105" s="207"/>
      <c r="J105" s="208">
        <f>ROUND(I105*H105,2)</f>
        <v>0</v>
      </c>
      <c r="K105" s="204" t="s">
        <v>177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0.22381000000000001</v>
      </c>
      <c r="R105" s="211">
        <f>Q105*H105</f>
        <v>0.89524000000000004</v>
      </c>
      <c r="S105" s="211">
        <v>0.17299999999999999</v>
      </c>
      <c r="T105" s="211">
        <f>S105*H105</f>
        <v>0.69199999999999995</v>
      </c>
      <c r="U105" s="212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122</v>
      </c>
      <c r="AT105" s="213" t="s">
        <v>118</v>
      </c>
      <c r="AU105" s="213" t="s">
        <v>82</v>
      </c>
      <c r="AY105" s="16" t="s">
        <v>115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122</v>
      </c>
      <c r="BM105" s="213" t="s">
        <v>203</v>
      </c>
    </row>
    <row r="106" s="2" customFormat="1">
      <c r="A106" s="37"/>
      <c r="B106" s="38"/>
      <c r="C106" s="39"/>
      <c r="D106" s="215" t="s">
        <v>124</v>
      </c>
      <c r="E106" s="39"/>
      <c r="F106" s="216" t="s">
        <v>204</v>
      </c>
      <c r="G106" s="39"/>
      <c r="H106" s="39"/>
      <c r="I106" s="217"/>
      <c r="J106" s="39"/>
      <c r="K106" s="39"/>
      <c r="L106" s="43"/>
      <c r="M106" s="218"/>
      <c r="N106" s="219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124</v>
      </c>
      <c r="AU106" s="16" t="s">
        <v>82</v>
      </c>
    </row>
    <row r="107" s="2" customFormat="1">
      <c r="A107" s="37"/>
      <c r="B107" s="38"/>
      <c r="C107" s="39"/>
      <c r="D107" s="224" t="s">
        <v>180</v>
      </c>
      <c r="E107" s="39"/>
      <c r="F107" s="225" t="s">
        <v>205</v>
      </c>
      <c r="G107" s="39"/>
      <c r="H107" s="39"/>
      <c r="I107" s="217"/>
      <c r="J107" s="39"/>
      <c r="K107" s="39"/>
      <c r="L107" s="43"/>
      <c r="M107" s="218"/>
      <c r="N107" s="219"/>
      <c r="O107" s="83"/>
      <c r="P107" s="83"/>
      <c r="Q107" s="83"/>
      <c r="R107" s="83"/>
      <c r="S107" s="83"/>
      <c r="T107" s="83"/>
      <c r="U107" s="84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180</v>
      </c>
      <c r="AU107" s="16" t="s">
        <v>82</v>
      </c>
    </row>
    <row r="108" s="2" customFormat="1" ht="21.75" customHeight="1">
      <c r="A108" s="37"/>
      <c r="B108" s="38"/>
      <c r="C108" s="202" t="s">
        <v>206</v>
      </c>
      <c r="D108" s="202" t="s">
        <v>118</v>
      </c>
      <c r="E108" s="203" t="s">
        <v>207</v>
      </c>
      <c r="F108" s="204" t="s">
        <v>208</v>
      </c>
      <c r="G108" s="205" t="s">
        <v>176</v>
      </c>
      <c r="H108" s="206">
        <v>4</v>
      </c>
      <c r="I108" s="207"/>
      <c r="J108" s="208">
        <f>ROUND(I108*H108,2)</f>
        <v>0</v>
      </c>
      <c r="K108" s="204" t="s">
        <v>177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0.22691</v>
      </c>
      <c r="R108" s="211">
        <f>Q108*H108</f>
        <v>0.90764</v>
      </c>
      <c r="S108" s="211">
        <v>0.17299999999999999</v>
      </c>
      <c r="T108" s="211">
        <f>S108*H108</f>
        <v>0.69199999999999995</v>
      </c>
      <c r="U108" s="212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122</v>
      </c>
      <c r="AT108" s="213" t="s">
        <v>118</v>
      </c>
      <c r="AU108" s="213" t="s">
        <v>82</v>
      </c>
      <c r="AY108" s="16" t="s">
        <v>115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122</v>
      </c>
      <c r="BM108" s="213" t="s">
        <v>209</v>
      </c>
    </row>
    <row r="109" s="2" customFormat="1">
      <c r="A109" s="37"/>
      <c r="B109" s="38"/>
      <c r="C109" s="39"/>
      <c r="D109" s="215" t="s">
        <v>124</v>
      </c>
      <c r="E109" s="39"/>
      <c r="F109" s="216" t="s">
        <v>210</v>
      </c>
      <c r="G109" s="39"/>
      <c r="H109" s="39"/>
      <c r="I109" s="217"/>
      <c r="J109" s="39"/>
      <c r="K109" s="39"/>
      <c r="L109" s="43"/>
      <c r="M109" s="218"/>
      <c r="N109" s="219"/>
      <c r="O109" s="83"/>
      <c r="P109" s="83"/>
      <c r="Q109" s="83"/>
      <c r="R109" s="83"/>
      <c r="S109" s="83"/>
      <c r="T109" s="83"/>
      <c r="U109" s="84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124</v>
      </c>
      <c r="AU109" s="16" t="s">
        <v>82</v>
      </c>
    </row>
    <row r="110" s="2" customFormat="1">
      <c r="A110" s="37"/>
      <c r="B110" s="38"/>
      <c r="C110" s="39"/>
      <c r="D110" s="224" t="s">
        <v>180</v>
      </c>
      <c r="E110" s="39"/>
      <c r="F110" s="225" t="s">
        <v>211</v>
      </c>
      <c r="G110" s="39"/>
      <c r="H110" s="39"/>
      <c r="I110" s="217"/>
      <c r="J110" s="39"/>
      <c r="K110" s="39"/>
      <c r="L110" s="43"/>
      <c r="M110" s="218"/>
      <c r="N110" s="219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180</v>
      </c>
      <c r="AU110" s="16" t="s">
        <v>82</v>
      </c>
    </row>
    <row r="111" s="2" customFormat="1" ht="24.15" customHeight="1">
      <c r="A111" s="37"/>
      <c r="B111" s="38"/>
      <c r="C111" s="202" t="s">
        <v>212</v>
      </c>
      <c r="D111" s="202" t="s">
        <v>118</v>
      </c>
      <c r="E111" s="203" t="s">
        <v>213</v>
      </c>
      <c r="F111" s="204" t="s">
        <v>214</v>
      </c>
      <c r="G111" s="205" t="s">
        <v>185</v>
      </c>
      <c r="H111" s="206">
        <v>8</v>
      </c>
      <c r="I111" s="207"/>
      <c r="J111" s="208">
        <f>ROUND(I111*H111,2)</f>
        <v>0</v>
      </c>
      <c r="K111" s="204" t="s">
        <v>177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0.0021152599999999999</v>
      </c>
      <c r="R111" s="211">
        <f>Q111*H111</f>
        <v>0.016922079999999999</v>
      </c>
      <c r="S111" s="211">
        <v>0</v>
      </c>
      <c r="T111" s="211">
        <f>S111*H111</f>
        <v>0</v>
      </c>
      <c r="U111" s="212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122</v>
      </c>
      <c r="AT111" s="213" t="s">
        <v>118</v>
      </c>
      <c r="AU111" s="213" t="s">
        <v>82</v>
      </c>
      <c r="AY111" s="16" t="s">
        <v>115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122</v>
      </c>
      <c r="BM111" s="213" t="s">
        <v>215</v>
      </c>
    </row>
    <row r="112" s="2" customFormat="1">
      <c r="A112" s="37"/>
      <c r="B112" s="38"/>
      <c r="C112" s="39"/>
      <c r="D112" s="215" t="s">
        <v>124</v>
      </c>
      <c r="E112" s="39"/>
      <c r="F112" s="216" t="s">
        <v>216</v>
      </c>
      <c r="G112" s="39"/>
      <c r="H112" s="39"/>
      <c r="I112" s="217"/>
      <c r="J112" s="39"/>
      <c r="K112" s="39"/>
      <c r="L112" s="43"/>
      <c r="M112" s="218"/>
      <c r="N112" s="219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124</v>
      </c>
      <c r="AU112" s="16" t="s">
        <v>82</v>
      </c>
    </row>
    <row r="113" s="2" customFormat="1">
      <c r="A113" s="37"/>
      <c r="B113" s="38"/>
      <c r="C113" s="39"/>
      <c r="D113" s="224" t="s">
        <v>180</v>
      </c>
      <c r="E113" s="39"/>
      <c r="F113" s="225" t="s">
        <v>217</v>
      </c>
      <c r="G113" s="39"/>
      <c r="H113" s="39"/>
      <c r="I113" s="217"/>
      <c r="J113" s="39"/>
      <c r="K113" s="39"/>
      <c r="L113" s="43"/>
      <c r="M113" s="218"/>
      <c r="N113" s="219"/>
      <c r="O113" s="83"/>
      <c r="P113" s="83"/>
      <c r="Q113" s="83"/>
      <c r="R113" s="83"/>
      <c r="S113" s="83"/>
      <c r="T113" s="83"/>
      <c r="U113" s="84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180</v>
      </c>
      <c r="AU113" s="16" t="s">
        <v>82</v>
      </c>
    </row>
    <row r="114" s="2" customFormat="1" ht="24.15" customHeight="1">
      <c r="A114" s="37"/>
      <c r="B114" s="38"/>
      <c r="C114" s="202" t="s">
        <v>7</v>
      </c>
      <c r="D114" s="202" t="s">
        <v>118</v>
      </c>
      <c r="E114" s="203" t="s">
        <v>218</v>
      </c>
      <c r="F114" s="204" t="s">
        <v>219</v>
      </c>
      <c r="G114" s="205" t="s">
        <v>185</v>
      </c>
      <c r="H114" s="206">
        <v>8</v>
      </c>
      <c r="I114" s="207"/>
      <c r="J114" s="208">
        <f>ROUND(I114*H114,2)</f>
        <v>0</v>
      </c>
      <c r="K114" s="204" t="s">
        <v>177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0.0028090200000000002</v>
      </c>
      <c r="R114" s="211">
        <f>Q114*H114</f>
        <v>0.022472160000000001</v>
      </c>
      <c r="S114" s="211">
        <v>0</v>
      </c>
      <c r="T114" s="211">
        <f>S114*H114</f>
        <v>0</v>
      </c>
      <c r="U114" s="212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122</v>
      </c>
      <c r="AT114" s="213" t="s">
        <v>118</v>
      </c>
      <c r="AU114" s="213" t="s">
        <v>82</v>
      </c>
      <c r="AY114" s="16" t="s">
        <v>115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122</v>
      </c>
      <c r="BM114" s="213" t="s">
        <v>220</v>
      </c>
    </row>
    <row r="115" s="2" customFormat="1">
      <c r="A115" s="37"/>
      <c r="B115" s="38"/>
      <c r="C115" s="39"/>
      <c r="D115" s="215" t="s">
        <v>124</v>
      </c>
      <c r="E115" s="39"/>
      <c r="F115" s="216" t="s">
        <v>221</v>
      </c>
      <c r="G115" s="39"/>
      <c r="H115" s="39"/>
      <c r="I115" s="217"/>
      <c r="J115" s="39"/>
      <c r="K115" s="39"/>
      <c r="L115" s="43"/>
      <c r="M115" s="218"/>
      <c r="N115" s="219"/>
      <c r="O115" s="83"/>
      <c r="P115" s="83"/>
      <c r="Q115" s="83"/>
      <c r="R115" s="83"/>
      <c r="S115" s="83"/>
      <c r="T115" s="83"/>
      <c r="U115" s="84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124</v>
      </c>
      <c r="AU115" s="16" t="s">
        <v>82</v>
      </c>
    </row>
    <row r="116" s="2" customFormat="1">
      <c r="A116" s="37"/>
      <c r="B116" s="38"/>
      <c r="C116" s="39"/>
      <c r="D116" s="224" t="s">
        <v>180</v>
      </c>
      <c r="E116" s="39"/>
      <c r="F116" s="225" t="s">
        <v>222</v>
      </c>
      <c r="G116" s="39"/>
      <c r="H116" s="39"/>
      <c r="I116" s="217"/>
      <c r="J116" s="39"/>
      <c r="K116" s="39"/>
      <c r="L116" s="43"/>
      <c r="M116" s="218"/>
      <c r="N116" s="219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180</v>
      </c>
      <c r="AU116" s="16" t="s">
        <v>82</v>
      </c>
    </row>
    <row r="117" s="2" customFormat="1" ht="24.15" customHeight="1">
      <c r="A117" s="37"/>
      <c r="B117" s="38"/>
      <c r="C117" s="202" t="s">
        <v>223</v>
      </c>
      <c r="D117" s="202" t="s">
        <v>118</v>
      </c>
      <c r="E117" s="203" t="s">
        <v>224</v>
      </c>
      <c r="F117" s="204" t="s">
        <v>225</v>
      </c>
      <c r="G117" s="205" t="s">
        <v>185</v>
      </c>
      <c r="H117" s="206">
        <v>8</v>
      </c>
      <c r="I117" s="207"/>
      <c r="J117" s="208">
        <f>ROUND(I117*H117,2)</f>
        <v>0</v>
      </c>
      <c r="K117" s="204" t="s">
        <v>177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0.0034702600000000002</v>
      </c>
      <c r="R117" s="211">
        <f>Q117*H117</f>
        <v>0.027762080000000001</v>
      </c>
      <c r="S117" s="211">
        <v>0</v>
      </c>
      <c r="T117" s="211">
        <f>S117*H117</f>
        <v>0</v>
      </c>
      <c r="U117" s="212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122</v>
      </c>
      <c r="AT117" s="213" t="s">
        <v>118</v>
      </c>
      <c r="AU117" s="213" t="s">
        <v>82</v>
      </c>
      <c r="AY117" s="16" t="s">
        <v>115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122</v>
      </c>
      <c r="BM117" s="213" t="s">
        <v>226</v>
      </c>
    </row>
    <row r="118" s="2" customFormat="1">
      <c r="A118" s="37"/>
      <c r="B118" s="38"/>
      <c r="C118" s="39"/>
      <c r="D118" s="215" t="s">
        <v>124</v>
      </c>
      <c r="E118" s="39"/>
      <c r="F118" s="216" t="s">
        <v>227</v>
      </c>
      <c r="G118" s="39"/>
      <c r="H118" s="39"/>
      <c r="I118" s="217"/>
      <c r="J118" s="39"/>
      <c r="K118" s="39"/>
      <c r="L118" s="43"/>
      <c r="M118" s="218"/>
      <c r="N118" s="219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124</v>
      </c>
      <c r="AU118" s="16" t="s">
        <v>82</v>
      </c>
    </row>
    <row r="119" s="2" customFormat="1">
      <c r="A119" s="37"/>
      <c r="B119" s="38"/>
      <c r="C119" s="39"/>
      <c r="D119" s="224" t="s">
        <v>180</v>
      </c>
      <c r="E119" s="39"/>
      <c r="F119" s="225" t="s">
        <v>228</v>
      </c>
      <c r="G119" s="39"/>
      <c r="H119" s="39"/>
      <c r="I119" s="217"/>
      <c r="J119" s="39"/>
      <c r="K119" s="39"/>
      <c r="L119" s="43"/>
      <c r="M119" s="218"/>
      <c r="N119" s="219"/>
      <c r="O119" s="83"/>
      <c r="P119" s="83"/>
      <c r="Q119" s="83"/>
      <c r="R119" s="83"/>
      <c r="S119" s="83"/>
      <c r="T119" s="83"/>
      <c r="U119" s="84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180</v>
      </c>
      <c r="AU119" s="16" t="s">
        <v>82</v>
      </c>
    </row>
    <row r="120" s="2" customFormat="1" ht="21.75" customHeight="1">
      <c r="A120" s="37"/>
      <c r="B120" s="38"/>
      <c r="C120" s="202" t="s">
        <v>229</v>
      </c>
      <c r="D120" s="202" t="s">
        <v>118</v>
      </c>
      <c r="E120" s="203" t="s">
        <v>230</v>
      </c>
      <c r="F120" s="204" t="s">
        <v>231</v>
      </c>
      <c r="G120" s="205" t="s">
        <v>176</v>
      </c>
      <c r="H120" s="206">
        <v>4</v>
      </c>
      <c r="I120" s="207"/>
      <c r="J120" s="208">
        <f>ROUND(I120*H120,2)</f>
        <v>0</v>
      </c>
      <c r="K120" s="204" t="s">
        <v>177</v>
      </c>
      <c r="L120" s="43"/>
      <c r="M120" s="209" t="s">
        <v>19</v>
      </c>
      <c r="N120" s="210" t="s">
        <v>43</v>
      </c>
      <c r="O120" s="83"/>
      <c r="P120" s="211">
        <f>O120*H120</f>
        <v>0</v>
      </c>
      <c r="Q120" s="211">
        <v>0.14407300000000001</v>
      </c>
      <c r="R120" s="211">
        <f>Q120*H120</f>
        <v>0.57629200000000003</v>
      </c>
      <c r="S120" s="211">
        <v>0.112</v>
      </c>
      <c r="T120" s="211">
        <f>S120*H120</f>
        <v>0.44800000000000001</v>
      </c>
      <c r="U120" s="212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3" t="s">
        <v>122</v>
      </c>
      <c r="AT120" s="213" t="s">
        <v>118</v>
      </c>
      <c r="AU120" s="213" t="s">
        <v>82</v>
      </c>
      <c r="AY120" s="16" t="s">
        <v>115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6" t="s">
        <v>80</v>
      </c>
      <c r="BK120" s="214">
        <f>ROUND(I120*H120,2)</f>
        <v>0</v>
      </c>
      <c r="BL120" s="16" t="s">
        <v>122</v>
      </c>
      <c r="BM120" s="213" t="s">
        <v>232</v>
      </c>
    </row>
    <row r="121" s="2" customFormat="1">
      <c r="A121" s="37"/>
      <c r="B121" s="38"/>
      <c r="C121" s="39"/>
      <c r="D121" s="215" t="s">
        <v>124</v>
      </c>
      <c r="E121" s="39"/>
      <c r="F121" s="216" t="s">
        <v>233</v>
      </c>
      <c r="G121" s="39"/>
      <c r="H121" s="39"/>
      <c r="I121" s="217"/>
      <c r="J121" s="39"/>
      <c r="K121" s="39"/>
      <c r="L121" s="43"/>
      <c r="M121" s="218"/>
      <c r="N121" s="219"/>
      <c r="O121" s="83"/>
      <c r="P121" s="83"/>
      <c r="Q121" s="83"/>
      <c r="R121" s="83"/>
      <c r="S121" s="83"/>
      <c r="T121" s="83"/>
      <c r="U121" s="84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124</v>
      </c>
      <c r="AU121" s="16" t="s">
        <v>82</v>
      </c>
    </row>
    <row r="122" s="2" customFormat="1">
      <c r="A122" s="37"/>
      <c r="B122" s="38"/>
      <c r="C122" s="39"/>
      <c r="D122" s="224" t="s">
        <v>180</v>
      </c>
      <c r="E122" s="39"/>
      <c r="F122" s="225" t="s">
        <v>234</v>
      </c>
      <c r="G122" s="39"/>
      <c r="H122" s="39"/>
      <c r="I122" s="217"/>
      <c r="J122" s="39"/>
      <c r="K122" s="39"/>
      <c r="L122" s="43"/>
      <c r="M122" s="218"/>
      <c r="N122" s="219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180</v>
      </c>
      <c r="AU122" s="16" t="s">
        <v>82</v>
      </c>
    </row>
    <row r="123" s="2" customFormat="1" ht="21.75" customHeight="1">
      <c r="A123" s="37"/>
      <c r="B123" s="38"/>
      <c r="C123" s="202" t="s">
        <v>235</v>
      </c>
      <c r="D123" s="202" t="s">
        <v>118</v>
      </c>
      <c r="E123" s="203" t="s">
        <v>236</v>
      </c>
      <c r="F123" s="204" t="s">
        <v>237</v>
      </c>
      <c r="G123" s="205" t="s">
        <v>176</v>
      </c>
      <c r="H123" s="206">
        <v>4</v>
      </c>
      <c r="I123" s="207"/>
      <c r="J123" s="208">
        <f>ROUND(I123*H123,2)</f>
        <v>0</v>
      </c>
      <c r="K123" s="204" t="s">
        <v>177</v>
      </c>
      <c r="L123" s="43"/>
      <c r="M123" s="209" t="s">
        <v>19</v>
      </c>
      <c r="N123" s="210" t="s">
        <v>43</v>
      </c>
      <c r="O123" s="83"/>
      <c r="P123" s="211">
        <f>O123*H123</f>
        <v>0</v>
      </c>
      <c r="Q123" s="211">
        <v>0.22220999999999999</v>
      </c>
      <c r="R123" s="211">
        <f>Q123*H123</f>
        <v>0.88883999999999996</v>
      </c>
      <c r="S123" s="211">
        <v>0.17299999999999999</v>
      </c>
      <c r="T123" s="211">
        <f>S123*H123</f>
        <v>0.69199999999999995</v>
      </c>
      <c r="U123" s="212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122</v>
      </c>
      <c r="AT123" s="213" t="s">
        <v>118</v>
      </c>
      <c r="AU123" s="213" t="s">
        <v>82</v>
      </c>
      <c r="AY123" s="16" t="s">
        <v>115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122</v>
      </c>
      <c r="BM123" s="213" t="s">
        <v>238</v>
      </c>
    </row>
    <row r="124" s="2" customFormat="1">
      <c r="A124" s="37"/>
      <c r="B124" s="38"/>
      <c r="C124" s="39"/>
      <c r="D124" s="215" t="s">
        <v>124</v>
      </c>
      <c r="E124" s="39"/>
      <c r="F124" s="216" t="s">
        <v>239</v>
      </c>
      <c r="G124" s="39"/>
      <c r="H124" s="39"/>
      <c r="I124" s="217"/>
      <c r="J124" s="39"/>
      <c r="K124" s="39"/>
      <c r="L124" s="43"/>
      <c r="M124" s="218"/>
      <c r="N124" s="219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124</v>
      </c>
      <c r="AU124" s="16" t="s">
        <v>82</v>
      </c>
    </row>
    <row r="125" s="2" customFormat="1">
      <c r="A125" s="37"/>
      <c r="B125" s="38"/>
      <c r="C125" s="39"/>
      <c r="D125" s="224" t="s">
        <v>180</v>
      </c>
      <c r="E125" s="39"/>
      <c r="F125" s="225" t="s">
        <v>240</v>
      </c>
      <c r="G125" s="39"/>
      <c r="H125" s="39"/>
      <c r="I125" s="217"/>
      <c r="J125" s="39"/>
      <c r="K125" s="39"/>
      <c r="L125" s="43"/>
      <c r="M125" s="218"/>
      <c r="N125" s="219"/>
      <c r="O125" s="83"/>
      <c r="P125" s="83"/>
      <c r="Q125" s="83"/>
      <c r="R125" s="83"/>
      <c r="S125" s="83"/>
      <c r="T125" s="83"/>
      <c r="U125" s="84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180</v>
      </c>
      <c r="AU125" s="16" t="s">
        <v>82</v>
      </c>
    </row>
    <row r="126" s="2" customFormat="1" ht="21.75" customHeight="1">
      <c r="A126" s="37"/>
      <c r="B126" s="38"/>
      <c r="C126" s="202" t="s">
        <v>241</v>
      </c>
      <c r="D126" s="202" t="s">
        <v>118</v>
      </c>
      <c r="E126" s="203" t="s">
        <v>242</v>
      </c>
      <c r="F126" s="204" t="s">
        <v>243</v>
      </c>
      <c r="G126" s="205" t="s">
        <v>176</v>
      </c>
      <c r="H126" s="206">
        <v>4</v>
      </c>
      <c r="I126" s="207"/>
      <c r="J126" s="208">
        <f>ROUND(I126*H126,2)</f>
        <v>0</v>
      </c>
      <c r="K126" s="204" t="s">
        <v>177</v>
      </c>
      <c r="L126" s="43"/>
      <c r="M126" s="209" t="s">
        <v>19</v>
      </c>
      <c r="N126" s="210" t="s">
        <v>43</v>
      </c>
      <c r="O126" s="83"/>
      <c r="P126" s="211">
        <f>O126*H126</f>
        <v>0</v>
      </c>
      <c r="Q126" s="211">
        <v>0.22497200000000001</v>
      </c>
      <c r="R126" s="211">
        <f>Q126*H126</f>
        <v>0.89988800000000002</v>
      </c>
      <c r="S126" s="211">
        <v>0.17299999999999999</v>
      </c>
      <c r="T126" s="211">
        <f>S126*H126</f>
        <v>0.69199999999999995</v>
      </c>
      <c r="U126" s="212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122</v>
      </c>
      <c r="AT126" s="213" t="s">
        <v>118</v>
      </c>
      <c r="AU126" s="213" t="s">
        <v>82</v>
      </c>
      <c r="AY126" s="16" t="s">
        <v>115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122</v>
      </c>
      <c r="BM126" s="213" t="s">
        <v>244</v>
      </c>
    </row>
    <row r="127" s="2" customFormat="1">
      <c r="A127" s="37"/>
      <c r="B127" s="38"/>
      <c r="C127" s="39"/>
      <c r="D127" s="215" t="s">
        <v>124</v>
      </c>
      <c r="E127" s="39"/>
      <c r="F127" s="216" t="s">
        <v>245</v>
      </c>
      <c r="G127" s="39"/>
      <c r="H127" s="39"/>
      <c r="I127" s="217"/>
      <c r="J127" s="39"/>
      <c r="K127" s="39"/>
      <c r="L127" s="43"/>
      <c r="M127" s="218"/>
      <c r="N127" s="219"/>
      <c r="O127" s="83"/>
      <c r="P127" s="83"/>
      <c r="Q127" s="83"/>
      <c r="R127" s="83"/>
      <c r="S127" s="83"/>
      <c r="T127" s="83"/>
      <c r="U127" s="84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124</v>
      </c>
      <c r="AU127" s="16" t="s">
        <v>82</v>
      </c>
    </row>
    <row r="128" s="2" customFormat="1">
      <c r="A128" s="37"/>
      <c r="B128" s="38"/>
      <c r="C128" s="39"/>
      <c r="D128" s="224" t="s">
        <v>180</v>
      </c>
      <c r="E128" s="39"/>
      <c r="F128" s="225" t="s">
        <v>246</v>
      </c>
      <c r="G128" s="39"/>
      <c r="H128" s="39"/>
      <c r="I128" s="217"/>
      <c r="J128" s="39"/>
      <c r="K128" s="39"/>
      <c r="L128" s="43"/>
      <c r="M128" s="218"/>
      <c r="N128" s="219"/>
      <c r="O128" s="83"/>
      <c r="P128" s="83"/>
      <c r="Q128" s="83"/>
      <c r="R128" s="83"/>
      <c r="S128" s="83"/>
      <c r="T128" s="83"/>
      <c r="U128" s="84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180</v>
      </c>
      <c r="AU128" s="16" t="s">
        <v>82</v>
      </c>
    </row>
    <row r="129" s="2" customFormat="1" ht="24.15" customHeight="1">
      <c r="A129" s="37"/>
      <c r="B129" s="38"/>
      <c r="C129" s="202" t="s">
        <v>247</v>
      </c>
      <c r="D129" s="202" t="s">
        <v>118</v>
      </c>
      <c r="E129" s="203" t="s">
        <v>248</v>
      </c>
      <c r="F129" s="204" t="s">
        <v>249</v>
      </c>
      <c r="G129" s="205" t="s">
        <v>185</v>
      </c>
      <c r="H129" s="206">
        <v>8</v>
      </c>
      <c r="I129" s="207"/>
      <c r="J129" s="208">
        <f>ROUND(I129*H129,2)</f>
        <v>0</v>
      </c>
      <c r="K129" s="204" t="s">
        <v>177</v>
      </c>
      <c r="L129" s="43"/>
      <c r="M129" s="209" t="s">
        <v>19</v>
      </c>
      <c r="N129" s="210" t="s">
        <v>43</v>
      </c>
      <c r="O129" s="83"/>
      <c r="P129" s="211">
        <f>O129*H129</f>
        <v>0</v>
      </c>
      <c r="Q129" s="211">
        <v>0.0010346999999999999</v>
      </c>
      <c r="R129" s="211">
        <f>Q129*H129</f>
        <v>0.0082775999999999995</v>
      </c>
      <c r="S129" s="211">
        <v>0</v>
      </c>
      <c r="T129" s="211">
        <f>S129*H129</f>
        <v>0</v>
      </c>
      <c r="U129" s="212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3" t="s">
        <v>122</v>
      </c>
      <c r="AT129" s="213" t="s">
        <v>118</v>
      </c>
      <c r="AU129" s="213" t="s">
        <v>82</v>
      </c>
      <c r="AY129" s="16" t="s">
        <v>115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80</v>
      </c>
      <c r="BK129" s="214">
        <f>ROUND(I129*H129,2)</f>
        <v>0</v>
      </c>
      <c r="BL129" s="16" t="s">
        <v>122</v>
      </c>
      <c r="BM129" s="213" t="s">
        <v>250</v>
      </c>
    </row>
    <row r="130" s="2" customFormat="1">
      <c r="A130" s="37"/>
      <c r="B130" s="38"/>
      <c r="C130" s="39"/>
      <c r="D130" s="215" t="s">
        <v>124</v>
      </c>
      <c r="E130" s="39"/>
      <c r="F130" s="216" t="s">
        <v>251</v>
      </c>
      <c r="G130" s="39"/>
      <c r="H130" s="39"/>
      <c r="I130" s="217"/>
      <c r="J130" s="39"/>
      <c r="K130" s="39"/>
      <c r="L130" s="43"/>
      <c r="M130" s="218"/>
      <c r="N130" s="219"/>
      <c r="O130" s="83"/>
      <c r="P130" s="83"/>
      <c r="Q130" s="83"/>
      <c r="R130" s="83"/>
      <c r="S130" s="83"/>
      <c r="T130" s="83"/>
      <c r="U130" s="84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124</v>
      </c>
      <c r="AU130" s="16" t="s">
        <v>82</v>
      </c>
    </row>
    <row r="131" s="2" customFormat="1">
      <c r="A131" s="37"/>
      <c r="B131" s="38"/>
      <c r="C131" s="39"/>
      <c r="D131" s="224" t="s">
        <v>180</v>
      </c>
      <c r="E131" s="39"/>
      <c r="F131" s="225" t="s">
        <v>252</v>
      </c>
      <c r="G131" s="39"/>
      <c r="H131" s="39"/>
      <c r="I131" s="217"/>
      <c r="J131" s="39"/>
      <c r="K131" s="39"/>
      <c r="L131" s="43"/>
      <c r="M131" s="218"/>
      <c r="N131" s="219"/>
      <c r="O131" s="83"/>
      <c r="P131" s="83"/>
      <c r="Q131" s="83"/>
      <c r="R131" s="83"/>
      <c r="S131" s="83"/>
      <c r="T131" s="83"/>
      <c r="U131" s="84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180</v>
      </c>
      <c r="AU131" s="16" t="s">
        <v>82</v>
      </c>
    </row>
    <row r="132" s="2" customFormat="1" ht="24.15" customHeight="1">
      <c r="A132" s="37"/>
      <c r="B132" s="38"/>
      <c r="C132" s="202" t="s">
        <v>253</v>
      </c>
      <c r="D132" s="202" t="s">
        <v>118</v>
      </c>
      <c r="E132" s="203" t="s">
        <v>254</v>
      </c>
      <c r="F132" s="204" t="s">
        <v>255</v>
      </c>
      <c r="G132" s="205" t="s">
        <v>185</v>
      </c>
      <c r="H132" s="206">
        <v>8</v>
      </c>
      <c r="I132" s="207"/>
      <c r="J132" s="208">
        <f>ROUND(I132*H132,2)</f>
        <v>0</v>
      </c>
      <c r="K132" s="204" t="s">
        <v>177</v>
      </c>
      <c r="L132" s="43"/>
      <c r="M132" s="209" t="s">
        <v>19</v>
      </c>
      <c r="N132" s="210" t="s">
        <v>43</v>
      </c>
      <c r="O132" s="83"/>
      <c r="P132" s="211">
        <f>O132*H132</f>
        <v>0</v>
      </c>
      <c r="Q132" s="211">
        <v>0.001354</v>
      </c>
      <c r="R132" s="211">
        <f>Q132*H132</f>
        <v>0.010832</v>
      </c>
      <c r="S132" s="211">
        <v>0</v>
      </c>
      <c r="T132" s="211">
        <f>S132*H132</f>
        <v>0</v>
      </c>
      <c r="U132" s="212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122</v>
      </c>
      <c r="AT132" s="213" t="s">
        <v>118</v>
      </c>
      <c r="AU132" s="213" t="s">
        <v>82</v>
      </c>
      <c r="AY132" s="16" t="s">
        <v>115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122</v>
      </c>
      <c r="BM132" s="213" t="s">
        <v>256</v>
      </c>
    </row>
    <row r="133" s="2" customFormat="1">
      <c r="A133" s="37"/>
      <c r="B133" s="38"/>
      <c r="C133" s="39"/>
      <c r="D133" s="215" t="s">
        <v>124</v>
      </c>
      <c r="E133" s="39"/>
      <c r="F133" s="216" t="s">
        <v>257</v>
      </c>
      <c r="G133" s="39"/>
      <c r="H133" s="39"/>
      <c r="I133" s="217"/>
      <c r="J133" s="39"/>
      <c r="K133" s="39"/>
      <c r="L133" s="43"/>
      <c r="M133" s="218"/>
      <c r="N133" s="219"/>
      <c r="O133" s="83"/>
      <c r="P133" s="83"/>
      <c r="Q133" s="83"/>
      <c r="R133" s="83"/>
      <c r="S133" s="83"/>
      <c r="T133" s="83"/>
      <c r="U133" s="84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124</v>
      </c>
      <c r="AU133" s="16" t="s">
        <v>82</v>
      </c>
    </row>
    <row r="134" s="2" customFormat="1">
      <c r="A134" s="37"/>
      <c r="B134" s="38"/>
      <c r="C134" s="39"/>
      <c r="D134" s="224" t="s">
        <v>180</v>
      </c>
      <c r="E134" s="39"/>
      <c r="F134" s="225" t="s">
        <v>258</v>
      </c>
      <c r="G134" s="39"/>
      <c r="H134" s="39"/>
      <c r="I134" s="217"/>
      <c r="J134" s="39"/>
      <c r="K134" s="39"/>
      <c r="L134" s="43"/>
      <c r="M134" s="218"/>
      <c r="N134" s="219"/>
      <c r="O134" s="83"/>
      <c r="P134" s="83"/>
      <c r="Q134" s="83"/>
      <c r="R134" s="83"/>
      <c r="S134" s="83"/>
      <c r="T134" s="83"/>
      <c r="U134" s="84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180</v>
      </c>
      <c r="AU134" s="16" t="s">
        <v>82</v>
      </c>
    </row>
    <row r="135" s="2" customFormat="1" ht="24.15" customHeight="1">
      <c r="A135" s="37"/>
      <c r="B135" s="38"/>
      <c r="C135" s="202" t="s">
        <v>259</v>
      </c>
      <c r="D135" s="202" t="s">
        <v>118</v>
      </c>
      <c r="E135" s="203" t="s">
        <v>260</v>
      </c>
      <c r="F135" s="204" t="s">
        <v>261</v>
      </c>
      <c r="G135" s="205" t="s">
        <v>185</v>
      </c>
      <c r="H135" s="206">
        <v>8</v>
      </c>
      <c r="I135" s="207"/>
      <c r="J135" s="208">
        <f>ROUND(I135*H135,2)</f>
        <v>0</v>
      </c>
      <c r="K135" s="204" t="s">
        <v>177</v>
      </c>
      <c r="L135" s="43"/>
      <c r="M135" s="209" t="s">
        <v>19</v>
      </c>
      <c r="N135" s="210" t="s">
        <v>43</v>
      </c>
      <c r="O135" s="83"/>
      <c r="P135" s="211">
        <f>O135*H135</f>
        <v>0</v>
      </c>
      <c r="Q135" s="211">
        <v>0.0016733</v>
      </c>
      <c r="R135" s="211">
        <f>Q135*H135</f>
        <v>0.0133864</v>
      </c>
      <c r="S135" s="211">
        <v>0</v>
      </c>
      <c r="T135" s="211">
        <f>S135*H135</f>
        <v>0</v>
      </c>
      <c r="U135" s="212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3" t="s">
        <v>122</v>
      </c>
      <c r="AT135" s="213" t="s">
        <v>118</v>
      </c>
      <c r="AU135" s="213" t="s">
        <v>82</v>
      </c>
      <c r="AY135" s="16" t="s">
        <v>115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80</v>
      </c>
      <c r="BK135" s="214">
        <f>ROUND(I135*H135,2)</f>
        <v>0</v>
      </c>
      <c r="BL135" s="16" t="s">
        <v>122</v>
      </c>
      <c r="BM135" s="213" t="s">
        <v>262</v>
      </c>
    </row>
    <row r="136" s="2" customFormat="1">
      <c r="A136" s="37"/>
      <c r="B136" s="38"/>
      <c r="C136" s="39"/>
      <c r="D136" s="215" t="s">
        <v>124</v>
      </c>
      <c r="E136" s="39"/>
      <c r="F136" s="216" t="s">
        <v>263</v>
      </c>
      <c r="G136" s="39"/>
      <c r="H136" s="39"/>
      <c r="I136" s="217"/>
      <c r="J136" s="39"/>
      <c r="K136" s="39"/>
      <c r="L136" s="43"/>
      <c r="M136" s="218"/>
      <c r="N136" s="219"/>
      <c r="O136" s="83"/>
      <c r="P136" s="83"/>
      <c r="Q136" s="83"/>
      <c r="R136" s="83"/>
      <c r="S136" s="83"/>
      <c r="T136" s="83"/>
      <c r="U136" s="84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124</v>
      </c>
      <c r="AU136" s="16" t="s">
        <v>82</v>
      </c>
    </row>
    <row r="137" s="2" customFormat="1">
      <c r="A137" s="37"/>
      <c r="B137" s="38"/>
      <c r="C137" s="39"/>
      <c r="D137" s="224" t="s">
        <v>180</v>
      </c>
      <c r="E137" s="39"/>
      <c r="F137" s="225" t="s">
        <v>264</v>
      </c>
      <c r="G137" s="39"/>
      <c r="H137" s="39"/>
      <c r="I137" s="217"/>
      <c r="J137" s="39"/>
      <c r="K137" s="39"/>
      <c r="L137" s="43"/>
      <c r="M137" s="218"/>
      <c r="N137" s="219"/>
      <c r="O137" s="83"/>
      <c r="P137" s="83"/>
      <c r="Q137" s="83"/>
      <c r="R137" s="83"/>
      <c r="S137" s="83"/>
      <c r="T137" s="83"/>
      <c r="U137" s="84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180</v>
      </c>
      <c r="AU137" s="16" t="s">
        <v>82</v>
      </c>
    </row>
    <row r="138" s="2" customFormat="1" ht="16.5" customHeight="1">
      <c r="A138" s="37"/>
      <c r="B138" s="38"/>
      <c r="C138" s="202" t="s">
        <v>265</v>
      </c>
      <c r="D138" s="202" t="s">
        <v>118</v>
      </c>
      <c r="E138" s="203" t="s">
        <v>266</v>
      </c>
      <c r="F138" s="204" t="s">
        <v>267</v>
      </c>
      <c r="G138" s="205" t="s">
        <v>121</v>
      </c>
      <c r="H138" s="206">
        <v>20</v>
      </c>
      <c r="I138" s="207"/>
      <c r="J138" s="208">
        <f>ROUND(I138*H138,2)</f>
        <v>0</v>
      </c>
      <c r="K138" s="204" t="s">
        <v>177</v>
      </c>
      <c r="L138" s="43"/>
      <c r="M138" s="209" t="s">
        <v>19</v>
      </c>
      <c r="N138" s="210" t="s">
        <v>43</v>
      </c>
      <c r="O138" s="83"/>
      <c r="P138" s="211">
        <f>O138*H138</f>
        <v>0</v>
      </c>
      <c r="Q138" s="211">
        <v>0.015469999999999999</v>
      </c>
      <c r="R138" s="211">
        <f>Q138*H138</f>
        <v>0.30940000000000001</v>
      </c>
      <c r="S138" s="211">
        <v>0</v>
      </c>
      <c r="T138" s="211">
        <f>S138*H138</f>
        <v>0</v>
      </c>
      <c r="U138" s="212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3" t="s">
        <v>122</v>
      </c>
      <c r="AT138" s="213" t="s">
        <v>118</v>
      </c>
      <c r="AU138" s="213" t="s">
        <v>82</v>
      </c>
      <c r="AY138" s="16" t="s">
        <v>115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80</v>
      </c>
      <c r="BK138" s="214">
        <f>ROUND(I138*H138,2)</f>
        <v>0</v>
      </c>
      <c r="BL138" s="16" t="s">
        <v>122</v>
      </c>
      <c r="BM138" s="213" t="s">
        <v>268</v>
      </c>
    </row>
    <row r="139" s="2" customFormat="1">
      <c r="A139" s="37"/>
      <c r="B139" s="38"/>
      <c r="C139" s="39"/>
      <c r="D139" s="215" t="s">
        <v>124</v>
      </c>
      <c r="E139" s="39"/>
      <c r="F139" s="216" t="s">
        <v>269</v>
      </c>
      <c r="G139" s="39"/>
      <c r="H139" s="39"/>
      <c r="I139" s="217"/>
      <c r="J139" s="39"/>
      <c r="K139" s="39"/>
      <c r="L139" s="43"/>
      <c r="M139" s="218"/>
      <c r="N139" s="219"/>
      <c r="O139" s="83"/>
      <c r="P139" s="83"/>
      <c r="Q139" s="83"/>
      <c r="R139" s="83"/>
      <c r="S139" s="83"/>
      <c r="T139" s="83"/>
      <c r="U139" s="84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124</v>
      </c>
      <c r="AU139" s="16" t="s">
        <v>82</v>
      </c>
    </row>
    <row r="140" s="2" customFormat="1">
      <c r="A140" s="37"/>
      <c r="B140" s="38"/>
      <c r="C140" s="39"/>
      <c r="D140" s="224" t="s">
        <v>180</v>
      </c>
      <c r="E140" s="39"/>
      <c r="F140" s="225" t="s">
        <v>270</v>
      </c>
      <c r="G140" s="39"/>
      <c r="H140" s="39"/>
      <c r="I140" s="217"/>
      <c r="J140" s="39"/>
      <c r="K140" s="39"/>
      <c r="L140" s="43"/>
      <c r="M140" s="218"/>
      <c r="N140" s="219"/>
      <c r="O140" s="83"/>
      <c r="P140" s="83"/>
      <c r="Q140" s="83"/>
      <c r="R140" s="83"/>
      <c r="S140" s="83"/>
      <c r="T140" s="83"/>
      <c r="U140" s="84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180</v>
      </c>
      <c r="AU140" s="16" t="s">
        <v>82</v>
      </c>
    </row>
    <row r="141" s="2" customFormat="1" ht="16.5" customHeight="1">
      <c r="A141" s="37"/>
      <c r="B141" s="38"/>
      <c r="C141" s="226" t="s">
        <v>271</v>
      </c>
      <c r="D141" s="226" t="s">
        <v>272</v>
      </c>
      <c r="E141" s="227" t="s">
        <v>273</v>
      </c>
      <c r="F141" s="228" t="s">
        <v>274</v>
      </c>
      <c r="G141" s="229" t="s">
        <v>121</v>
      </c>
      <c r="H141" s="230">
        <v>20</v>
      </c>
      <c r="I141" s="231"/>
      <c r="J141" s="232">
        <f>ROUND(I141*H141,2)</f>
        <v>0</v>
      </c>
      <c r="K141" s="228" t="s">
        <v>177</v>
      </c>
      <c r="L141" s="233"/>
      <c r="M141" s="234" t="s">
        <v>19</v>
      </c>
      <c r="N141" s="235" t="s">
        <v>43</v>
      </c>
      <c r="O141" s="83"/>
      <c r="P141" s="211">
        <f>O141*H141</f>
        <v>0</v>
      </c>
      <c r="Q141" s="211">
        <v>0.0015</v>
      </c>
      <c r="R141" s="211">
        <f>Q141*H141</f>
        <v>0.029999999999999999</v>
      </c>
      <c r="S141" s="211">
        <v>0</v>
      </c>
      <c r="T141" s="211">
        <f>S141*H141</f>
        <v>0</v>
      </c>
      <c r="U141" s="212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138</v>
      </c>
      <c r="AT141" s="213" t="s">
        <v>272</v>
      </c>
      <c r="AU141" s="213" t="s">
        <v>82</v>
      </c>
      <c r="AY141" s="16" t="s">
        <v>115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122</v>
      </c>
      <c r="BM141" s="213" t="s">
        <v>275</v>
      </c>
    </row>
    <row r="142" s="2" customFormat="1">
      <c r="A142" s="37"/>
      <c r="B142" s="38"/>
      <c r="C142" s="39"/>
      <c r="D142" s="215" t="s">
        <v>124</v>
      </c>
      <c r="E142" s="39"/>
      <c r="F142" s="216" t="s">
        <v>274</v>
      </c>
      <c r="G142" s="39"/>
      <c r="H142" s="39"/>
      <c r="I142" s="217"/>
      <c r="J142" s="39"/>
      <c r="K142" s="39"/>
      <c r="L142" s="43"/>
      <c r="M142" s="218"/>
      <c r="N142" s="219"/>
      <c r="O142" s="83"/>
      <c r="P142" s="83"/>
      <c r="Q142" s="83"/>
      <c r="R142" s="83"/>
      <c r="S142" s="83"/>
      <c r="T142" s="83"/>
      <c r="U142" s="84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124</v>
      </c>
      <c r="AU142" s="16" t="s">
        <v>82</v>
      </c>
    </row>
    <row r="143" s="2" customFormat="1" ht="16.5" customHeight="1">
      <c r="A143" s="37"/>
      <c r="B143" s="38"/>
      <c r="C143" s="202" t="s">
        <v>276</v>
      </c>
      <c r="D143" s="202" t="s">
        <v>118</v>
      </c>
      <c r="E143" s="203" t="s">
        <v>277</v>
      </c>
      <c r="F143" s="204" t="s">
        <v>278</v>
      </c>
      <c r="G143" s="205" t="s">
        <v>121</v>
      </c>
      <c r="H143" s="206">
        <v>100</v>
      </c>
      <c r="I143" s="207"/>
      <c r="J143" s="208">
        <f>ROUND(I143*H143,2)</f>
        <v>0</v>
      </c>
      <c r="K143" s="204" t="s">
        <v>177</v>
      </c>
      <c r="L143" s="43"/>
      <c r="M143" s="209" t="s">
        <v>19</v>
      </c>
      <c r="N143" s="210" t="s">
        <v>43</v>
      </c>
      <c r="O143" s="83"/>
      <c r="P143" s="211">
        <f>O143*H143</f>
        <v>0</v>
      </c>
      <c r="Q143" s="211">
        <v>0.01155</v>
      </c>
      <c r="R143" s="211">
        <f>Q143*H143</f>
        <v>1.155</v>
      </c>
      <c r="S143" s="211">
        <v>0</v>
      </c>
      <c r="T143" s="211">
        <f>S143*H143</f>
        <v>0</v>
      </c>
      <c r="U143" s="212" t="s">
        <v>19</v>
      </c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3" t="s">
        <v>122</v>
      </c>
      <c r="AT143" s="213" t="s">
        <v>118</v>
      </c>
      <c r="AU143" s="213" t="s">
        <v>82</v>
      </c>
      <c r="AY143" s="16" t="s">
        <v>115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80</v>
      </c>
      <c r="BK143" s="214">
        <f>ROUND(I143*H143,2)</f>
        <v>0</v>
      </c>
      <c r="BL143" s="16" t="s">
        <v>122</v>
      </c>
      <c r="BM143" s="213" t="s">
        <v>279</v>
      </c>
    </row>
    <row r="144" s="2" customFormat="1">
      <c r="A144" s="37"/>
      <c r="B144" s="38"/>
      <c r="C144" s="39"/>
      <c r="D144" s="215" t="s">
        <v>124</v>
      </c>
      <c r="E144" s="39"/>
      <c r="F144" s="216" t="s">
        <v>280</v>
      </c>
      <c r="G144" s="39"/>
      <c r="H144" s="39"/>
      <c r="I144" s="217"/>
      <c r="J144" s="39"/>
      <c r="K144" s="39"/>
      <c r="L144" s="43"/>
      <c r="M144" s="218"/>
      <c r="N144" s="219"/>
      <c r="O144" s="83"/>
      <c r="P144" s="83"/>
      <c r="Q144" s="83"/>
      <c r="R144" s="83"/>
      <c r="S144" s="83"/>
      <c r="T144" s="83"/>
      <c r="U144" s="84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124</v>
      </c>
      <c r="AU144" s="16" t="s">
        <v>82</v>
      </c>
    </row>
    <row r="145" s="2" customFormat="1">
      <c r="A145" s="37"/>
      <c r="B145" s="38"/>
      <c r="C145" s="39"/>
      <c r="D145" s="224" t="s">
        <v>180</v>
      </c>
      <c r="E145" s="39"/>
      <c r="F145" s="225" t="s">
        <v>281</v>
      </c>
      <c r="G145" s="39"/>
      <c r="H145" s="39"/>
      <c r="I145" s="217"/>
      <c r="J145" s="39"/>
      <c r="K145" s="39"/>
      <c r="L145" s="43"/>
      <c r="M145" s="218"/>
      <c r="N145" s="219"/>
      <c r="O145" s="83"/>
      <c r="P145" s="83"/>
      <c r="Q145" s="83"/>
      <c r="R145" s="83"/>
      <c r="S145" s="83"/>
      <c r="T145" s="83"/>
      <c r="U145" s="84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180</v>
      </c>
      <c r="AU145" s="16" t="s">
        <v>82</v>
      </c>
    </row>
    <row r="146" s="2" customFormat="1" ht="16.5" customHeight="1">
      <c r="A146" s="37"/>
      <c r="B146" s="38"/>
      <c r="C146" s="226" t="s">
        <v>282</v>
      </c>
      <c r="D146" s="226" t="s">
        <v>272</v>
      </c>
      <c r="E146" s="227" t="s">
        <v>283</v>
      </c>
      <c r="F146" s="228" t="s">
        <v>284</v>
      </c>
      <c r="G146" s="229" t="s">
        <v>121</v>
      </c>
      <c r="H146" s="230">
        <v>12</v>
      </c>
      <c r="I146" s="231"/>
      <c r="J146" s="232">
        <f>ROUND(I146*H146,2)</f>
        <v>0</v>
      </c>
      <c r="K146" s="228" t="s">
        <v>177</v>
      </c>
      <c r="L146" s="233"/>
      <c r="M146" s="234" t="s">
        <v>19</v>
      </c>
      <c r="N146" s="235" t="s">
        <v>43</v>
      </c>
      <c r="O146" s="83"/>
      <c r="P146" s="211">
        <f>O146*H146</f>
        <v>0</v>
      </c>
      <c r="Q146" s="211">
        <v>0.00012999999999999999</v>
      </c>
      <c r="R146" s="211">
        <f>Q146*H146</f>
        <v>0.0015599999999999998</v>
      </c>
      <c r="S146" s="211">
        <v>0</v>
      </c>
      <c r="T146" s="211">
        <f>S146*H146</f>
        <v>0</v>
      </c>
      <c r="U146" s="212" t="s">
        <v>19</v>
      </c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3" t="s">
        <v>138</v>
      </c>
      <c r="AT146" s="213" t="s">
        <v>272</v>
      </c>
      <c r="AU146" s="213" t="s">
        <v>82</v>
      </c>
      <c r="AY146" s="16" t="s">
        <v>115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80</v>
      </c>
      <c r="BK146" s="214">
        <f>ROUND(I146*H146,2)</f>
        <v>0</v>
      </c>
      <c r="BL146" s="16" t="s">
        <v>122</v>
      </c>
      <c r="BM146" s="213" t="s">
        <v>285</v>
      </c>
    </row>
    <row r="147" s="2" customFormat="1">
      <c r="A147" s="37"/>
      <c r="B147" s="38"/>
      <c r="C147" s="39"/>
      <c r="D147" s="215" t="s">
        <v>124</v>
      </c>
      <c r="E147" s="39"/>
      <c r="F147" s="216" t="s">
        <v>284</v>
      </c>
      <c r="G147" s="39"/>
      <c r="H147" s="39"/>
      <c r="I147" s="217"/>
      <c r="J147" s="39"/>
      <c r="K147" s="39"/>
      <c r="L147" s="43"/>
      <c r="M147" s="218"/>
      <c r="N147" s="219"/>
      <c r="O147" s="83"/>
      <c r="P147" s="83"/>
      <c r="Q147" s="83"/>
      <c r="R147" s="83"/>
      <c r="S147" s="83"/>
      <c r="T147" s="83"/>
      <c r="U147" s="84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124</v>
      </c>
      <c r="AU147" s="16" t="s">
        <v>82</v>
      </c>
    </row>
    <row r="148" s="2" customFormat="1" ht="16.5" customHeight="1">
      <c r="A148" s="37"/>
      <c r="B148" s="38"/>
      <c r="C148" s="226" t="s">
        <v>286</v>
      </c>
      <c r="D148" s="226" t="s">
        <v>272</v>
      </c>
      <c r="E148" s="227" t="s">
        <v>287</v>
      </c>
      <c r="F148" s="228" t="s">
        <v>288</v>
      </c>
      <c r="G148" s="229" t="s">
        <v>121</v>
      </c>
      <c r="H148" s="230">
        <v>20</v>
      </c>
      <c r="I148" s="231"/>
      <c r="J148" s="232">
        <f>ROUND(I148*H148,2)</f>
        <v>0</v>
      </c>
      <c r="K148" s="228" t="s">
        <v>177</v>
      </c>
      <c r="L148" s="233"/>
      <c r="M148" s="234" t="s">
        <v>19</v>
      </c>
      <c r="N148" s="235" t="s">
        <v>43</v>
      </c>
      <c r="O148" s="83"/>
      <c r="P148" s="211">
        <f>O148*H148</f>
        <v>0</v>
      </c>
      <c r="Q148" s="211">
        <v>0.00014999999999999999</v>
      </c>
      <c r="R148" s="211">
        <f>Q148*H148</f>
        <v>0.0029999999999999996</v>
      </c>
      <c r="S148" s="211">
        <v>0</v>
      </c>
      <c r="T148" s="211">
        <f>S148*H148</f>
        <v>0</v>
      </c>
      <c r="U148" s="212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3" t="s">
        <v>138</v>
      </c>
      <c r="AT148" s="213" t="s">
        <v>272</v>
      </c>
      <c r="AU148" s="213" t="s">
        <v>82</v>
      </c>
      <c r="AY148" s="16" t="s">
        <v>115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80</v>
      </c>
      <c r="BK148" s="214">
        <f>ROUND(I148*H148,2)</f>
        <v>0</v>
      </c>
      <c r="BL148" s="16" t="s">
        <v>122</v>
      </c>
      <c r="BM148" s="213" t="s">
        <v>289</v>
      </c>
    </row>
    <row r="149" s="2" customFormat="1">
      <c r="A149" s="37"/>
      <c r="B149" s="38"/>
      <c r="C149" s="39"/>
      <c r="D149" s="215" t="s">
        <v>124</v>
      </c>
      <c r="E149" s="39"/>
      <c r="F149" s="216" t="s">
        <v>288</v>
      </c>
      <c r="G149" s="39"/>
      <c r="H149" s="39"/>
      <c r="I149" s="217"/>
      <c r="J149" s="39"/>
      <c r="K149" s="39"/>
      <c r="L149" s="43"/>
      <c r="M149" s="218"/>
      <c r="N149" s="219"/>
      <c r="O149" s="83"/>
      <c r="P149" s="83"/>
      <c r="Q149" s="83"/>
      <c r="R149" s="83"/>
      <c r="S149" s="83"/>
      <c r="T149" s="83"/>
      <c r="U149" s="84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124</v>
      </c>
      <c r="AU149" s="16" t="s">
        <v>82</v>
      </c>
    </row>
    <row r="150" s="2" customFormat="1" ht="16.5" customHeight="1">
      <c r="A150" s="37"/>
      <c r="B150" s="38"/>
      <c r="C150" s="226" t="s">
        <v>290</v>
      </c>
      <c r="D150" s="226" t="s">
        <v>272</v>
      </c>
      <c r="E150" s="227" t="s">
        <v>291</v>
      </c>
      <c r="F150" s="228" t="s">
        <v>292</v>
      </c>
      <c r="G150" s="229" t="s">
        <v>121</v>
      </c>
      <c r="H150" s="230">
        <v>12</v>
      </c>
      <c r="I150" s="231"/>
      <c r="J150" s="232">
        <f>ROUND(I150*H150,2)</f>
        <v>0</v>
      </c>
      <c r="K150" s="228" t="s">
        <v>177</v>
      </c>
      <c r="L150" s="233"/>
      <c r="M150" s="234" t="s">
        <v>19</v>
      </c>
      <c r="N150" s="235" t="s">
        <v>43</v>
      </c>
      <c r="O150" s="83"/>
      <c r="P150" s="211">
        <f>O150*H150</f>
        <v>0</v>
      </c>
      <c r="Q150" s="211">
        <v>0.00017000000000000001</v>
      </c>
      <c r="R150" s="211">
        <f>Q150*H150</f>
        <v>0.0020400000000000001</v>
      </c>
      <c r="S150" s="211">
        <v>0</v>
      </c>
      <c r="T150" s="211">
        <f>S150*H150</f>
        <v>0</v>
      </c>
      <c r="U150" s="212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3" t="s">
        <v>138</v>
      </c>
      <c r="AT150" s="213" t="s">
        <v>272</v>
      </c>
      <c r="AU150" s="213" t="s">
        <v>82</v>
      </c>
      <c r="AY150" s="16" t="s">
        <v>115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80</v>
      </c>
      <c r="BK150" s="214">
        <f>ROUND(I150*H150,2)</f>
        <v>0</v>
      </c>
      <c r="BL150" s="16" t="s">
        <v>122</v>
      </c>
      <c r="BM150" s="213" t="s">
        <v>293</v>
      </c>
    </row>
    <row r="151" s="2" customFormat="1">
      <c r="A151" s="37"/>
      <c r="B151" s="38"/>
      <c r="C151" s="39"/>
      <c r="D151" s="215" t="s">
        <v>124</v>
      </c>
      <c r="E151" s="39"/>
      <c r="F151" s="216" t="s">
        <v>292</v>
      </c>
      <c r="G151" s="39"/>
      <c r="H151" s="39"/>
      <c r="I151" s="217"/>
      <c r="J151" s="39"/>
      <c r="K151" s="39"/>
      <c r="L151" s="43"/>
      <c r="M151" s="218"/>
      <c r="N151" s="219"/>
      <c r="O151" s="83"/>
      <c r="P151" s="83"/>
      <c r="Q151" s="83"/>
      <c r="R151" s="83"/>
      <c r="S151" s="83"/>
      <c r="T151" s="83"/>
      <c r="U151" s="84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124</v>
      </c>
      <c r="AU151" s="16" t="s">
        <v>82</v>
      </c>
    </row>
    <row r="152" s="2" customFormat="1" ht="16.5" customHeight="1">
      <c r="A152" s="37"/>
      <c r="B152" s="38"/>
      <c r="C152" s="226" t="s">
        <v>294</v>
      </c>
      <c r="D152" s="226" t="s">
        <v>272</v>
      </c>
      <c r="E152" s="227" t="s">
        <v>295</v>
      </c>
      <c r="F152" s="228" t="s">
        <v>296</v>
      </c>
      <c r="G152" s="229" t="s">
        <v>121</v>
      </c>
      <c r="H152" s="230">
        <v>4</v>
      </c>
      <c r="I152" s="231"/>
      <c r="J152" s="232">
        <f>ROUND(I152*H152,2)</f>
        <v>0</v>
      </c>
      <c r="K152" s="228" t="s">
        <v>177</v>
      </c>
      <c r="L152" s="233"/>
      <c r="M152" s="234" t="s">
        <v>19</v>
      </c>
      <c r="N152" s="235" t="s">
        <v>43</v>
      </c>
      <c r="O152" s="83"/>
      <c r="P152" s="211">
        <f>O152*H152</f>
        <v>0</v>
      </c>
      <c r="Q152" s="211">
        <v>0.00019000000000000001</v>
      </c>
      <c r="R152" s="211">
        <f>Q152*H152</f>
        <v>0.00076000000000000004</v>
      </c>
      <c r="S152" s="211">
        <v>0</v>
      </c>
      <c r="T152" s="211">
        <f>S152*H152</f>
        <v>0</v>
      </c>
      <c r="U152" s="212" t="s">
        <v>19</v>
      </c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3" t="s">
        <v>138</v>
      </c>
      <c r="AT152" s="213" t="s">
        <v>272</v>
      </c>
      <c r="AU152" s="213" t="s">
        <v>82</v>
      </c>
      <c r="AY152" s="16" t="s">
        <v>115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80</v>
      </c>
      <c r="BK152" s="214">
        <f>ROUND(I152*H152,2)</f>
        <v>0</v>
      </c>
      <c r="BL152" s="16" t="s">
        <v>122</v>
      </c>
      <c r="BM152" s="213" t="s">
        <v>297</v>
      </c>
    </row>
    <row r="153" s="2" customFormat="1">
      <c r="A153" s="37"/>
      <c r="B153" s="38"/>
      <c r="C153" s="39"/>
      <c r="D153" s="215" t="s">
        <v>124</v>
      </c>
      <c r="E153" s="39"/>
      <c r="F153" s="216" t="s">
        <v>296</v>
      </c>
      <c r="G153" s="39"/>
      <c r="H153" s="39"/>
      <c r="I153" s="217"/>
      <c r="J153" s="39"/>
      <c r="K153" s="39"/>
      <c r="L153" s="43"/>
      <c r="M153" s="218"/>
      <c r="N153" s="219"/>
      <c r="O153" s="83"/>
      <c r="P153" s="83"/>
      <c r="Q153" s="83"/>
      <c r="R153" s="83"/>
      <c r="S153" s="83"/>
      <c r="T153" s="83"/>
      <c r="U153" s="84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124</v>
      </c>
      <c r="AU153" s="16" t="s">
        <v>82</v>
      </c>
    </row>
    <row r="154" s="2" customFormat="1" ht="16.5" customHeight="1">
      <c r="A154" s="37"/>
      <c r="B154" s="38"/>
      <c r="C154" s="226" t="s">
        <v>298</v>
      </c>
      <c r="D154" s="226" t="s">
        <v>272</v>
      </c>
      <c r="E154" s="227" t="s">
        <v>299</v>
      </c>
      <c r="F154" s="228" t="s">
        <v>300</v>
      </c>
      <c r="G154" s="229" t="s">
        <v>121</v>
      </c>
      <c r="H154" s="230">
        <v>32</v>
      </c>
      <c r="I154" s="231"/>
      <c r="J154" s="232">
        <f>ROUND(I154*H154,2)</f>
        <v>0</v>
      </c>
      <c r="K154" s="228" t="s">
        <v>177</v>
      </c>
      <c r="L154" s="233"/>
      <c r="M154" s="234" t="s">
        <v>19</v>
      </c>
      <c r="N154" s="235" t="s">
        <v>43</v>
      </c>
      <c r="O154" s="83"/>
      <c r="P154" s="211">
        <f>O154*H154</f>
        <v>0</v>
      </c>
      <c r="Q154" s="211">
        <v>0.00021000000000000001</v>
      </c>
      <c r="R154" s="211">
        <f>Q154*H154</f>
        <v>0.0067200000000000003</v>
      </c>
      <c r="S154" s="211">
        <v>0</v>
      </c>
      <c r="T154" s="211">
        <f>S154*H154</f>
        <v>0</v>
      </c>
      <c r="U154" s="212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3" t="s">
        <v>138</v>
      </c>
      <c r="AT154" s="213" t="s">
        <v>272</v>
      </c>
      <c r="AU154" s="213" t="s">
        <v>82</v>
      </c>
      <c r="AY154" s="16" t="s">
        <v>115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80</v>
      </c>
      <c r="BK154" s="214">
        <f>ROUND(I154*H154,2)</f>
        <v>0</v>
      </c>
      <c r="BL154" s="16" t="s">
        <v>122</v>
      </c>
      <c r="BM154" s="213" t="s">
        <v>301</v>
      </c>
    </row>
    <row r="155" s="2" customFormat="1">
      <c r="A155" s="37"/>
      <c r="B155" s="38"/>
      <c r="C155" s="39"/>
      <c r="D155" s="215" t="s">
        <v>124</v>
      </c>
      <c r="E155" s="39"/>
      <c r="F155" s="216" t="s">
        <v>300</v>
      </c>
      <c r="G155" s="39"/>
      <c r="H155" s="39"/>
      <c r="I155" s="217"/>
      <c r="J155" s="39"/>
      <c r="K155" s="39"/>
      <c r="L155" s="43"/>
      <c r="M155" s="218"/>
      <c r="N155" s="219"/>
      <c r="O155" s="83"/>
      <c r="P155" s="83"/>
      <c r="Q155" s="83"/>
      <c r="R155" s="83"/>
      <c r="S155" s="83"/>
      <c r="T155" s="83"/>
      <c r="U155" s="84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124</v>
      </c>
      <c r="AU155" s="16" t="s">
        <v>82</v>
      </c>
    </row>
    <row r="156" s="2" customFormat="1" ht="16.5" customHeight="1">
      <c r="A156" s="37"/>
      <c r="B156" s="38"/>
      <c r="C156" s="226" t="s">
        <v>302</v>
      </c>
      <c r="D156" s="226" t="s">
        <v>272</v>
      </c>
      <c r="E156" s="227" t="s">
        <v>303</v>
      </c>
      <c r="F156" s="228" t="s">
        <v>304</v>
      </c>
      <c r="G156" s="229" t="s">
        <v>121</v>
      </c>
      <c r="H156" s="230">
        <v>20</v>
      </c>
      <c r="I156" s="231"/>
      <c r="J156" s="232">
        <f>ROUND(I156*H156,2)</f>
        <v>0</v>
      </c>
      <c r="K156" s="228" t="s">
        <v>177</v>
      </c>
      <c r="L156" s="233"/>
      <c r="M156" s="234" t="s">
        <v>19</v>
      </c>
      <c r="N156" s="235" t="s">
        <v>43</v>
      </c>
      <c r="O156" s="83"/>
      <c r="P156" s="211">
        <f>O156*H156</f>
        <v>0</v>
      </c>
      <c r="Q156" s="211">
        <v>0.00022000000000000001</v>
      </c>
      <c r="R156" s="211">
        <f>Q156*H156</f>
        <v>0.0044000000000000003</v>
      </c>
      <c r="S156" s="211">
        <v>0</v>
      </c>
      <c r="T156" s="211">
        <f>S156*H156</f>
        <v>0</v>
      </c>
      <c r="U156" s="212" t="s">
        <v>19</v>
      </c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3" t="s">
        <v>138</v>
      </c>
      <c r="AT156" s="213" t="s">
        <v>272</v>
      </c>
      <c r="AU156" s="213" t="s">
        <v>82</v>
      </c>
      <c r="AY156" s="16" t="s">
        <v>115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80</v>
      </c>
      <c r="BK156" s="214">
        <f>ROUND(I156*H156,2)</f>
        <v>0</v>
      </c>
      <c r="BL156" s="16" t="s">
        <v>122</v>
      </c>
      <c r="BM156" s="213" t="s">
        <v>305</v>
      </c>
    </row>
    <row r="157" s="2" customFormat="1">
      <c r="A157" s="37"/>
      <c r="B157" s="38"/>
      <c r="C157" s="39"/>
      <c r="D157" s="215" t="s">
        <v>124</v>
      </c>
      <c r="E157" s="39"/>
      <c r="F157" s="216" t="s">
        <v>304</v>
      </c>
      <c r="G157" s="39"/>
      <c r="H157" s="39"/>
      <c r="I157" s="217"/>
      <c r="J157" s="39"/>
      <c r="K157" s="39"/>
      <c r="L157" s="43"/>
      <c r="M157" s="218"/>
      <c r="N157" s="219"/>
      <c r="O157" s="83"/>
      <c r="P157" s="83"/>
      <c r="Q157" s="83"/>
      <c r="R157" s="83"/>
      <c r="S157" s="83"/>
      <c r="T157" s="83"/>
      <c r="U157" s="84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124</v>
      </c>
      <c r="AU157" s="16" t="s">
        <v>82</v>
      </c>
    </row>
    <row r="158" s="2" customFormat="1" ht="16.5" customHeight="1">
      <c r="A158" s="37"/>
      <c r="B158" s="38"/>
      <c r="C158" s="202" t="s">
        <v>306</v>
      </c>
      <c r="D158" s="202" t="s">
        <v>118</v>
      </c>
      <c r="E158" s="203" t="s">
        <v>307</v>
      </c>
      <c r="F158" s="204" t="s">
        <v>308</v>
      </c>
      <c r="G158" s="205" t="s">
        <v>185</v>
      </c>
      <c r="H158" s="206">
        <v>40</v>
      </c>
      <c r="I158" s="207"/>
      <c r="J158" s="208">
        <f>ROUND(I158*H158,2)</f>
        <v>0</v>
      </c>
      <c r="K158" s="204" t="s">
        <v>177</v>
      </c>
      <c r="L158" s="43"/>
      <c r="M158" s="209" t="s">
        <v>19</v>
      </c>
      <c r="N158" s="210" t="s">
        <v>43</v>
      </c>
      <c r="O158" s="83"/>
      <c r="P158" s="211">
        <f>O158*H158</f>
        <v>0</v>
      </c>
      <c r="Q158" s="211">
        <v>0</v>
      </c>
      <c r="R158" s="211">
        <f>Q158*H158</f>
        <v>0</v>
      </c>
      <c r="S158" s="211">
        <v>0.001</v>
      </c>
      <c r="T158" s="211">
        <f>S158*H158</f>
        <v>0.040000000000000001</v>
      </c>
      <c r="U158" s="212" t="s">
        <v>19</v>
      </c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3" t="s">
        <v>122</v>
      </c>
      <c r="AT158" s="213" t="s">
        <v>118</v>
      </c>
      <c r="AU158" s="213" t="s">
        <v>82</v>
      </c>
      <c r="AY158" s="16" t="s">
        <v>115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80</v>
      </c>
      <c r="BK158" s="214">
        <f>ROUND(I158*H158,2)</f>
        <v>0</v>
      </c>
      <c r="BL158" s="16" t="s">
        <v>122</v>
      </c>
      <c r="BM158" s="213" t="s">
        <v>309</v>
      </c>
    </row>
    <row r="159" s="2" customFormat="1">
      <c r="A159" s="37"/>
      <c r="B159" s="38"/>
      <c r="C159" s="39"/>
      <c r="D159" s="215" t="s">
        <v>124</v>
      </c>
      <c r="E159" s="39"/>
      <c r="F159" s="216" t="s">
        <v>310</v>
      </c>
      <c r="G159" s="39"/>
      <c r="H159" s="39"/>
      <c r="I159" s="217"/>
      <c r="J159" s="39"/>
      <c r="K159" s="39"/>
      <c r="L159" s="43"/>
      <c r="M159" s="218"/>
      <c r="N159" s="219"/>
      <c r="O159" s="83"/>
      <c r="P159" s="83"/>
      <c r="Q159" s="83"/>
      <c r="R159" s="83"/>
      <c r="S159" s="83"/>
      <c r="T159" s="83"/>
      <c r="U159" s="84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124</v>
      </c>
      <c r="AU159" s="16" t="s">
        <v>82</v>
      </c>
    </row>
    <row r="160" s="2" customFormat="1">
      <c r="A160" s="37"/>
      <c r="B160" s="38"/>
      <c r="C160" s="39"/>
      <c r="D160" s="224" t="s">
        <v>180</v>
      </c>
      <c r="E160" s="39"/>
      <c r="F160" s="225" t="s">
        <v>311</v>
      </c>
      <c r="G160" s="39"/>
      <c r="H160" s="39"/>
      <c r="I160" s="217"/>
      <c r="J160" s="39"/>
      <c r="K160" s="39"/>
      <c r="L160" s="43"/>
      <c r="M160" s="218"/>
      <c r="N160" s="219"/>
      <c r="O160" s="83"/>
      <c r="P160" s="83"/>
      <c r="Q160" s="83"/>
      <c r="R160" s="83"/>
      <c r="S160" s="83"/>
      <c r="T160" s="83"/>
      <c r="U160" s="84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180</v>
      </c>
      <c r="AU160" s="16" t="s">
        <v>82</v>
      </c>
    </row>
    <row r="161" s="2" customFormat="1" ht="16.5" customHeight="1">
      <c r="A161" s="37"/>
      <c r="B161" s="38"/>
      <c r="C161" s="202" t="s">
        <v>312</v>
      </c>
      <c r="D161" s="202" t="s">
        <v>118</v>
      </c>
      <c r="E161" s="203" t="s">
        <v>313</v>
      </c>
      <c r="F161" s="204" t="s">
        <v>314</v>
      </c>
      <c r="G161" s="205" t="s">
        <v>185</v>
      </c>
      <c r="H161" s="206">
        <v>20</v>
      </c>
      <c r="I161" s="207"/>
      <c r="J161" s="208">
        <f>ROUND(I161*H161,2)</f>
        <v>0</v>
      </c>
      <c r="K161" s="204" t="s">
        <v>177</v>
      </c>
      <c r="L161" s="43"/>
      <c r="M161" s="209" t="s">
        <v>19</v>
      </c>
      <c r="N161" s="210" t="s">
        <v>43</v>
      </c>
      <c r="O161" s="83"/>
      <c r="P161" s="211">
        <f>O161*H161</f>
        <v>0</v>
      </c>
      <c r="Q161" s="211">
        <v>0</v>
      </c>
      <c r="R161" s="211">
        <f>Q161*H161</f>
        <v>0</v>
      </c>
      <c r="S161" s="211">
        <v>0.021999999999999999</v>
      </c>
      <c r="T161" s="211">
        <f>S161*H161</f>
        <v>0.43999999999999995</v>
      </c>
      <c r="U161" s="212" t="s">
        <v>19</v>
      </c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3" t="s">
        <v>122</v>
      </c>
      <c r="AT161" s="213" t="s">
        <v>118</v>
      </c>
      <c r="AU161" s="213" t="s">
        <v>82</v>
      </c>
      <c r="AY161" s="16" t="s">
        <v>115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80</v>
      </c>
      <c r="BK161" s="214">
        <f>ROUND(I161*H161,2)</f>
        <v>0</v>
      </c>
      <c r="BL161" s="16" t="s">
        <v>122</v>
      </c>
      <c r="BM161" s="213" t="s">
        <v>315</v>
      </c>
    </row>
    <row r="162" s="2" customFormat="1">
      <c r="A162" s="37"/>
      <c r="B162" s="38"/>
      <c r="C162" s="39"/>
      <c r="D162" s="215" t="s">
        <v>124</v>
      </c>
      <c r="E162" s="39"/>
      <c r="F162" s="216" t="s">
        <v>316</v>
      </c>
      <c r="G162" s="39"/>
      <c r="H162" s="39"/>
      <c r="I162" s="217"/>
      <c r="J162" s="39"/>
      <c r="K162" s="39"/>
      <c r="L162" s="43"/>
      <c r="M162" s="218"/>
      <c r="N162" s="219"/>
      <c r="O162" s="83"/>
      <c r="P162" s="83"/>
      <c r="Q162" s="83"/>
      <c r="R162" s="83"/>
      <c r="S162" s="83"/>
      <c r="T162" s="83"/>
      <c r="U162" s="84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124</v>
      </c>
      <c r="AU162" s="16" t="s">
        <v>82</v>
      </c>
    </row>
    <row r="163" s="2" customFormat="1">
      <c r="A163" s="37"/>
      <c r="B163" s="38"/>
      <c r="C163" s="39"/>
      <c r="D163" s="224" t="s">
        <v>180</v>
      </c>
      <c r="E163" s="39"/>
      <c r="F163" s="225" t="s">
        <v>317</v>
      </c>
      <c r="G163" s="39"/>
      <c r="H163" s="39"/>
      <c r="I163" s="217"/>
      <c r="J163" s="39"/>
      <c r="K163" s="39"/>
      <c r="L163" s="43"/>
      <c r="M163" s="218"/>
      <c r="N163" s="219"/>
      <c r="O163" s="83"/>
      <c r="P163" s="83"/>
      <c r="Q163" s="83"/>
      <c r="R163" s="83"/>
      <c r="S163" s="83"/>
      <c r="T163" s="83"/>
      <c r="U163" s="84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180</v>
      </c>
      <c r="AU163" s="16" t="s">
        <v>82</v>
      </c>
    </row>
    <row r="164" s="2" customFormat="1" ht="16.5" customHeight="1">
      <c r="A164" s="37"/>
      <c r="B164" s="38"/>
      <c r="C164" s="202" t="s">
        <v>318</v>
      </c>
      <c r="D164" s="202" t="s">
        <v>118</v>
      </c>
      <c r="E164" s="203" t="s">
        <v>319</v>
      </c>
      <c r="F164" s="204" t="s">
        <v>320</v>
      </c>
      <c r="G164" s="205" t="s">
        <v>185</v>
      </c>
      <c r="H164" s="206">
        <v>20</v>
      </c>
      <c r="I164" s="207"/>
      <c r="J164" s="208">
        <f>ROUND(I164*H164,2)</f>
        <v>0</v>
      </c>
      <c r="K164" s="204" t="s">
        <v>177</v>
      </c>
      <c r="L164" s="43"/>
      <c r="M164" s="209" t="s">
        <v>19</v>
      </c>
      <c r="N164" s="210" t="s">
        <v>43</v>
      </c>
      <c r="O164" s="83"/>
      <c r="P164" s="211">
        <f>O164*H164</f>
        <v>0</v>
      </c>
      <c r="Q164" s="211">
        <v>0</v>
      </c>
      <c r="R164" s="211">
        <f>Q164*H164</f>
        <v>0</v>
      </c>
      <c r="S164" s="211">
        <v>0.048000000000000001</v>
      </c>
      <c r="T164" s="211">
        <f>S164*H164</f>
        <v>0.95999999999999996</v>
      </c>
      <c r="U164" s="212" t="s">
        <v>19</v>
      </c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3" t="s">
        <v>122</v>
      </c>
      <c r="AT164" s="213" t="s">
        <v>118</v>
      </c>
      <c r="AU164" s="213" t="s">
        <v>82</v>
      </c>
      <c r="AY164" s="16" t="s">
        <v>115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80</v>
      </c>
      <c r="BK164" s="214">
        <f>ROUND(I164*H164,2)</f>
        <v>0</v>
      </c>
      <c r="BL164" s="16" t="s">
        <v>122</v>
      </c>
      <c r="BM164" s="213" t="s">
        <v>321</v>
      </c>
    </row>
    <row r="165" s="2" customFormat="1">
      <c r="A165" s="37"/>
      <c r="B165" s="38"/>
      <c r="C165" s="39"/>
      <c r="D165" s="215" t="s">
        <v>124</v>
      </c>
      <c r="E165" s="39"/>
      <c r="F165" s="216" t="s">
        <v>322</v>
      </c>
      <c r="G165" s="39"/>
      <c r="H165" s="39"/>
      <c r="I165" s="217"/>
      <c r="J165" s="39"/>
      <c r="K165" s="39"/>
      <c r="L165" s="43"/>
      <c r="M165" s="218"/>
      <c r="N165" s="219"/>
      <c r="O165" s="83"/>
      <c r="P165" s="83"/>
      <c r="Q165" s="83"/>
      <c r="R165" s="83"/>
      <c r="S165" s="83"/>
      <c r="T165" s="83"/>
      <c r="U165" s="84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124</v>
      </c>
      <c r="AU165" s="16" t="s">
        <v>82</v>
      </c>
    </row>
    <row r="166" s="2" customFormat="1">
      <c r="A166" s="37"/>
      <c r="B166" s="38"/>
      <c r="C166" s="39"/>
      <c r="D166" s="224" t="s">
        <v>180</v>
      </c>
      <c r="E166" s="39"/>
      <c r="F166" s="225" t="s">
        <v>323</v>
      </c>
      <c r="G166" s="39"/>
      <c r="H166" s="39"/>
      <c r="I166" s="217"/>
      <c r="J166" s="39"/>
      <c r="K166" s="39"/>
      <c r="L166" s="43"/>
      <c r="M166" s="218"/>
      <c r="N166" s="219"/>
      <c r="O166" s="83"/>
      <c r="P166" s="83"/>
      <c r="Q166" s="83"/>
      <c r="R166" s="83"/>
      <c r="S166" s="83"/>
      <c r="T166" s="83"/>
      <c r="U166" s="84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180</v>
      </c>
      <c r="AU166" s="16" t="s">
        <v>82</v>
      </c>
    </row>
    <row r="167" s="2" customFormat="1" ht="16.5" customHeight="1">
      <c r="A167" s="37"/>
      <c r="B167" s="38"/>
      <c r="C167" s="202" t="s">
        <v>324</v>
      </c>
      <c r="D167" s="202" t="s">
        <v>118</v>
      </c>
      <c r="E167" s="203" t="s">
        <v>325</v>
      </c>
      <c r="F167" s="204" t="s">
        <v>326</v>
      </c>
      <c r="G167" s="205" t="s">
        <v>185</v>
      </c>
      <c r="H167" s="206">
        <v>20</v>
      </c>
      <c r="I167" s="207"/>
      <c r="J167" s="208">
        <f>ROUND(I167*H167,2)</f>
        <v>0</v>
      </c>
      <c r="K167" s="204" t="s">
        <v>177</v>
      </c>
      <c r="L167" s="43"/>
      <c r="M167" s="209" t="s">
        <v>19</v>
      </c>
      <c r="N167" s="210" t="s">
        <v>43</v>
      </c>
      <c r="O167" s="83"/>
      <c r="P167" s="211">
        <f>O167*H167</f>
        <v>0</v>
      </c>
      <c r="Q167" s="211">
        <v>0</v>
      </c>
      <c r="R167" s="211">
        <f>Q167*H167</f>
        <v>0</v>
      </c>
      <c r="S167" s="211">
        <v>0.001</v>
      </c>
      <c r="T167" s="211">
        <f>S167*H167</f>
        <v>0.02</v>
      </c>
      <c r="U167" s="212" t="s">
        <v>19</v>
      </c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3" t="s">
        <v>122</v>
      </c>
      <c r="AT167" s="213" t="s">
        <v>118</v>
      </c>
      <c r="AU167" s="213" t="s">
        <v>82</v>
      </c>
      <c r="AY167" s="16" t="s">
        <v>115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80</v>
      </c>
      <c r="BK167" s="214">
        <f>ROUND(I167*H167,2)</f>
        <v>0</v>
      </c>
      <c r="BL167" s="16" t="s">
        <v>122</v>
      </c>
      <c r="BM167" s="213" t="s">
        <v>327</v>
      </c>
    </row>
    <row r="168" s="2" customFormat="1">
      <c r="A168" s="37"/>
      <c r="B168" s="38"/>
      <c r="C168" s="39"/>
      <c r="D168" s="215" t="s">
        <v>124</v>
      </c>
      <c r="E168" s="39"/>
      <c r="F168" s="216" t="s">
        <v>328</v>
      </c>
      <c r="G168" s="39"/>
      <c r="H168" s="39"/>
      <c r="I168" s="217"/>
      <c r="J168" s="39"/>
      <c r="K168" s="39"/>
      <c r="L168" s="43"/>
      <c r="M168" s="218"/>
      <c r="N168" s="219"/>
      <c r="O168" s="83"/>
      <c r="P168" s="83"/>
      <c r="Q168" s="83"/>
      <c r="R168" s="83"/>
      <c r="S168" s="83"/>
      <c r="T168" s="83"/>
      <c r="U168" s="84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124</v>
      </c>
      <c r="AU168" s="16" t="s">
        <v>82</v>
      </c>
    </row>
    <row r="169" s="2" customFormat="1">
      <c r="A169" s="37"/>
      <c r="B169" s="38"/>
      <c r="C169" s="39"/>
      <c r="D169" s="224" t="s">
        <v>180</v>
      </c>
      <c r="E169" s="39"/>
      <c r="F169" s="225" t="s">
        <v>329</v>
      </c>
      <c r="G169" s="39"/>
      <c r="H169" s="39"/>
      <c r="I169" s="217"/>
      <c r="J169" s="39"/>
      <c r="K169" s="39"/>
      <c r="L169" s="43"/>
      <c r="M169" s="218"/>
      <c r="N169" s="219"/>
      <c r="O169" s="83"/>
      <c r="P169" s="83"/>
      <c r="Q169" s="83"/>
      <c r="R169" s="83"/>
      <c r="S169" s="83"/>
      <c r="T169" s="83"/>
      <c r="U169" s="84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180</v>
      </c>
      <c r="AU169" s="16" t="s">
        <v>82</v>
      </c>
    </row>
    <row r="170" s="2" customFormat="1" ht="16.5" customHeight="1">
      <c r="A170" s="37"/>
      <c r="B170" s="38"/>
      <c r="C170" s="202" t="s">
        <v>330</v>
      </c>
      <c r="D170" s="202" t="s">
        <v>118</v>
      </c>
      <c r="E170" s="203" t="s">
        <v>331</v>
      </c>
      <c r="F170" s="204" t="s">
        <v>332</v>
      </c>
      <c r="G170" s="205" t="s">
        <v>185</v>
      </c>
      <c r="H170" s="206">
        <v>20</v>
      </c>
      <c r="I170" s="207"/>
      <c r="J170" s="208">
        <f>ROUND(I170*H170,2)</f>
        <v>0</v>
      </c>
      <c r="K170" s="204" t="s">
        <v>177</v>
      </c>
      <c r="L170" s="43"/>
      <c r="M170" s="209" t="s">
        <v>19</v>
      </c>
      <c r="N170" s="210" t="s">
        <v>43</v>
      </c>
      <c r="O170" s="83"/>
      <c r="P170" s="211">
        <f>O170*H170</f>
        <v>0</v>
      </c>
      <c r="Q170" s="211">
        <v>0</v>
      </c>
      <c r="R170" s="211">
        <f>Q170*H170</f>
        <v>0</v>
      </c>
      <c r="S170" s="211">
        <v>0.027</v>
      </c>
      <c r="T170" s="211">
        <f>S170*H170</f>
        <v>0.54000000000000004</v>
      </c>
      <c r="U170" s="212" t="s">
        <v>19</v>
      </c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3" t="s">
        <v>122</v>
      </c>
      <c r="AT170" s="213" t="s">
        <v>118</v>
      </c>
      <c r="AU170" s="213" t="s">
        <v>82</v>
      </c>
      <c r="AY170" s="16" t="s">
        <v>115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80</v>
      </c>
      <c r="BK170" s="214">
        <f>ROUND(I170*H170,2)</f>
        <v>0</v>
      </c>
      <c r="BL170" s="16" t="s">
        <v>122</v>
      </c>
      <c r="BM170" s="213" t="s">
        <v>333</v>
      </c>
    </row>
    <row r="171" s="2" customFormat="1">
      <c r="A171" s="37"/>
      <c r="B171" s="38"/>
      <c r="C171" s="39"/>
      <c r="D171" s="215" t="s">
        <v>124</v>
      </c>
      <c r="E171" s="39"/>
      <c r="F171" s="216" t="s">
        <v>334</v>
      </c>
      <c r="G171" s="39"/>
      <c r="H171" s="39"/>
      <c r="I171" s="217"/>
      <c r="J171" s="39"/>
      <c r="K171" s="39"/>
      <c r="L171" s="43"/>
      <c r="M171" s="218"/>
      <c r="N171" s="219"/>
      <c r="O171" s="83"/>
      <c r="P171" s="83"/>
      <c r="Q171" s="83"/>
      <c r="R171" s="83"/>
      <c r="S171" s="83"/>
      <c r="T171" s="83"/>
      <c r="U171" s="84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124</v>
      </c>
      <c r="AU171" s="16" t="s">
        <v>82</v>
      </c>
    </row>
    <row r="172" s="2" customFormat="1">
      <c r="A172" s="37"/>
      <c r="B172" s="38"/>
      <c r="C172" s="39"/>
      <c r="D172" s="224" t="s">
        <v>180</v>
      </c>
      <c r="E172" s="39"/>
      <c r="F172" s="225" t="s">
        <v>335</v>
      </c>
      <c r="G172" s="39"/>
      <c r="H172" s="39"/>
      <c r="I172" s="217"/>
      <c r="J172" s="39"/>
      <c r="K172" s="39"/>
      <c r="L172" s="43"/>
      <c r="M172" s="218"/>
      <c r="N172" s="219"/>
      <c r="O172" s="83"/>
      <c r="P172" s="83"/>
      <c r="Q172" s="83"/>
      <c r="R172" s="83"/>
      <c r="S172" s="83"/>
      <c r="T172" s="83"/>
      <c r="U172" s="84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180</v>
      </c>
      <c r="AU172" s="16" t="s">
        <v>82</v>
      </c>
    </row>
    <row r="173" s="2" customFormat="1" ht="16.5" customHeight="1">
      <c r="A173" s="37"/>
      <c r="B173" s="38"/>
      <c r="C173" s="202" t="s">
        <v>336</v>
      </c>
      <c r="D173" s="202" t="s">
        <v>118</v>
      </c>
      <c r="E173" s="203" t="s">
        <v>337</v>
      </c>
      <c r="F173" s="204" t="s">
        <v>338</v>
      </c>
      <c r="G173" s="205" t="s">
        <v>185</v>
      </c>
      <c r="H173" s="206">
        <v>20</v>
      </c>
      <c r="I173" s="207"/>
      <c r="J173" s="208">
        <f>ROUND(I173*H173,2)</f>
        <v>0</v>
      </c>
      <c r="K173" s="204" t="s">
        <v>177</v>
      </c>
      <c r="L173" s="43"/>
      <c r="M173" s="209" t="s">
        <v>19</v>
      </c>
      <c r="N173" s="210" t="s">
        <v>43</v>
      </c>
      <c r="O173" s="83"/>
      <c r="P173" s="211">
        <f>O173*H173</f>
        <v>0</v>
      </c>
      <c r="Q173" s="211">
        <v>0</v>
      </c>
      <c r="R173" s="211">
        <f>Q173*H173</f>
        <v>0</v>
      </c>
      <c r="S173" s="211">
        <v>0.058000000000000003</v>
      </c>
      <c r="T173" s="211">
        <f>S173*H173</f>
        <v>1.1600000000000001</v>
      </c>
      <c r="U173" s="212" t="s">
        <v>19</v>
      </c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3" t="s">
        <v>122</v>
      </c>
      <c r="AT173" s="213" t="s">
        <v>118</v>
      </c>
      <c r="AU173" s="213" t="s">
        <v>82</v>
      </c>
      <c r="AY173" s="16" t="s">
        <v>115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80</v>
      </c>
      <c r="BK173" s="214">
        <f>ROUND(I173*H173,2)</f>
        <v>0</v>
      </c>
      <c r="BL173" s="16" t="s">
        <v>122</v>
      </c>
      <c r="BM173" s="213" t="s">
        <v>339</v>
      </c>
    </row>
    <row r="174" s="2" customFormat="1">
      <c r="A174" s="37"/>
      <c r="B174" s="38"/>
      <c r="C174" s="39"/>
      <c r="D174" s="215" t="s">
        <v>124</v>
      </c>
      <c r="E174" s="39"/>
      <c r="F174" s="216" t="s">
        <v>340</v>
      </c>
      <c r="G174" s="39"/>
      <c r="H174" s="39"/>
      <c r="I174" s="217"/>
      <c r="J174" s="39"/>
      <c r="K174" s="39"/>
      <c r="L174" s="43"/>
      <c r="M174" s="218"/>
      <c r="N174" s="219"/>
      <c r="O174" s="83"/>
      <c r="P174" s="83"/>
      <c r="Q174" s="83"/>
      <c r="R174" s="83"/>
      <c r="S174" s="83"/>
      <c r="T174" s="83"/>
      <c r="U174" s="84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124</v>
      </c>
      <c r="AU174" s="16" t="s">
        <v>82</v>
      </c>
    </row>
    <row r="175" s="2" customFormat="1">
      <c r="A175" s="37"/>
      <c r="B175" s="38"/>
      <c r="C175" s="39"/>
      <c r="D175" s="224" t="s">
        <v>180</v>
      </c>
      <c r="E175" s="39"/>
      <c r="F175" s="225" t="s">
        <v>341</v>
      </c>
      <c r="G175" s="39"/>
      <c r="H175" s="39"/>
      <c r="I175" s="217"/>
      <c r="J175" s="39"/>
      <c r="K175" s="39"/>
      <c r="L175" s="43"/>
      <c r="M175" s="218"/>
      <c r="N175" s="219"/>
      <c r="O175" s="83"/>
      <c r="P175" s="83"/>
      <c r="Q175" s="83"/>
      <c r="R175" s="83"/>
      <c r="S175" s="83"/>
      <c r="T175" s="83"/>
      <c r="U175" s="84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180</v>
      </c>
      <c r="AU175" s="16" t="s">
        <v>82</v>
      </c>
    </row>
    <row r="176" s="12" customFormat="1" ht="22.8" customHeight="1">
      <c r="A176" s="12"/>
      <c r="B176" s="186"/>
      <c r="C176" s="187"/>
      <c r="D176" s="188" t="s">
        <v>71</v>
      </c>
      <c r="E176" s="200" t="s">
        <v>342</v>
      </c>
      <c r="F176" s="200" t="s">
        <v>343</v>
      </c>
      <c r="G176" s="187"/>
      <c r="H176" s="187"/>
      <c r="I176" s="190"/>
      <c r="J176" s="201">
        <f>BK176</f>
        <v>0</v>
      </c>
      <c r="K176" s="187"/>
      <c r="L176" s="192"/>
      <c r="M176" s="193"/>
      <c r="N176" s="194"/>
      <c r="O176" s="194"/>
      <c r="P176" s="195">
        <f>SUM(P177:P185)</f>
        <v>0</v>
      </c>
      <c r="Q176" s="194"/>
      <c r="R176" s="195">
        <f>SUM(R177:R185)</f>
        <v>0</v>
      </c>
      <c r="S176" s="194"/>
      <c r="T176" s="195">
        <f>SUM(T177:T185)</f>
        <v>0</v>
      </c>
      <c r="U176" s="196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7" t="s">
        <v>80</v>
      </c>
      <c r="AT176" s="198" t="s">
        <v>71</v>
      </c>
      <c r="AU176" s="198" t="s">
        <v>80</v>
      </c>
      <c r="AY176" s="197" t="s">
        <v>115</v>
      </c>
      <c r="BK176" s="199">
        <f>SUM(BK177:BK185)</f>
        <v>0</v>
      </c>
    </row>
    <row r="177" s="2" customFormat="1" ht="16.5" customHeight="1">
      <c r="A177" s="37"/>
      <c r="B177" s="38"/>
      <c r="C177" s="202" t="s">
        <v>344</v>
      </c>
      <c r="D177" s="202" t="s">
        <v>118</v>
      </c>
      <c r="E177" s="203" t="s">
        <v>345</v>
      </c>
      <c r="F177" s="204" t="s">
        <v>346</v>
      </c>
      <c r="G177" s="205" t="s">
        <v>347</v>
      </c>
      <c r="H177" s="206">
        <v>7.6639999999999997</v>
      </c>
      <c r="I177" s="207"/>
      <c r="J177" s="208">
        <f>ROUND(I177*H177,2)</f>
        <v>0</v>
      </c>
      <c r="K177" s="204" t="s">
        <v>177</v>
      </c>
      <c r="L177" s="43"/>
      <c r="M177" s="209" t="s">
        <v>19</v>
      </c>
      <c r="N177" s="210" t="s">
        <v>43</v>
      </c>
      <c r="O177" s="83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1">
        <f>S177*H177</f>
        <v>0</v>
      </c>
      <c r="U177" s="212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3" t="s">
        <v>122</v>
      </c>
      <c r="AT177" s="213" t="s">
        <v>118</v>
      </c>
      <c r="AU177" s="213" t="s">
        <v>82</v>
      </c>
      <c r="AY177" s="16" t="s">
        <v>115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80</v>
      </c>
      <c r="BK177" s="214">
        <f>ROUND(I177*H177,2)</f>
        <v>0</v>
      </c>
      <c r="BL177" s="16" t="s">
        <v>122</v>
      </c>
      <c r="BM177" s="213" t="s">
        <v>348</v>
      </c>
    </row>
    <row r="178" s="2" customFormat="1">
      <c r="A178" s="37"/>
      <c r="B178" s="38"/>
      <c r="C178" s="39"/>
      <c r="D178" s="215" t="s">
        <v>124</v>
      </c>
      <c r="E178" s="39"/>
      <c r="F178" s="216" t="s">
        <v>349</v>
      </c>
      <c r="G178" s="39"/>
      <c r="H178" s="39"/>
      <c r="I178" s="217"/>
      <c r="J178" s="39"/>
      <c r="K178" s="39"/>
      <c r="L178" s="43"/>
      <c r="M178" s="218"/>
      <c r="N178" s="219"/>
      <c r="O178" s="83"/>
      <c r="P178" s="83"/>
      <c r="Q178" s="83"/>
      <c r="R178" s="83"/>
      <c r="S178" s="83"/>
      <c r="T178" s="83"/>
      <c r="U178" s="84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124</v>
      </c>
      <c r="AU178" s="16" t="s">
        <v>82</v>
      </c>
    </row>
    <row r="179" s="2" customFormat="1">
      <c r="A179" s="37"/>
      <c r="B179" s="38"/>
      <c r="C179" s="39"/>
      <c r="D179" s="224" t="s">
        <v>180</v>
      </c>
      <c r="E179" s="39"/>
      <c r="F179" s="225" t="s">
        <v>350</v>
      </c>
      <c r="G179" s="39"/>
      <c r="H179" s="39"/>
      <c r="I179" s="217"/>
      <c r="J179" s="39"/>
      <c r="K179" s="39"/>
      <c r="L179" s="43"/>
      <c r="M179" s="218"/>
      <c r="N179" s="219"/>
      <c r="O179" s="83"/>
      <c r="P179" s="83"/>
      <c r="Q179" s="83"/>
      <c r="R179" s="83"/>
      <c r="S179" s="83"/>
      <c r="T179" s="83"/>
      <c r="U179" s="84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180</v>
      </c>
      <c r="AU179" s="16" t="s">
        <v>82</v>
      </c>
    </row>
    <row r="180" s="2" customFormat="1" ht="16.5" customHeight="1">
      <c r="A180" s="37"/>
      <c r="B180" s="38"/>
      <c r="C180" s="202" t="s">
        <v>351</v>
      </c>
      <c r="D180" s="202" t="s">
        <v>118</v>
      </c>
      <c r="E180" s="203" t="s">
        <v>352</v>
      </c>
      <c r="F180" s="204" t="s">
        <v>353</v>
      </c>
      <c r="G180" s="205" t="s">
        <v>347</v>
      </c>
      <c r="H180" s="206">
        <v>200</v>
      </c>
      <c r="I180" s="207"/>
      <c r="J180" s="208">
        <f>ROUND(I180*H180,2)</f>
        <v>0</v>
      </c>
      <c r="K180" s="204" t="s">
        <v>177</v>
      </c>
      <c r="L180" s="43"/>
      <c r="M180" s="209" t="s">
        <v>19</v>
      </c>
      <c r="N180" s="210" t="s">
        <v>43</v>
      </c>
      <c r="O180" s="83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1">
        <f>S180*H180</f>
        <v>0</v>
      </c>
      <c r="U180" s="212" t="s">
        <v>19</v>
      </c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3" t="s">
        <v>122</v>
      </c>
      <c r="AT180" s="213" t="s">
        <v>118</v>
      </c>
      <c r="AU180" s="213" t="s">
        <v>82</v>
      </c>
      <c r="AY180" s="16" t="s">
        <v>115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80</v>
      </c>
      <c r="BK180" s="214">
        <f>ROUND(I180*H180,2)</f>
        <v>0</v>
      </c>
      <c r="BL180" s="16" t="s">
        <v>122</v>
      </c>
      <c r="BM180" s="213" t="s">
        <v>354</v>
      </c>
    </row>
    <row r="181" s="2" customFormat="1">
      <c r="A181" s="37"/>
      <c r="B181" s="38"/>
      <c r="C181" s="39"/>
      <c r="D181" s="215" t="s">
        <v>124</v>
      </c>
      <c r="E181" s="39"/>
      <c r="F181" s="216" t="s">
        <v>355</v>
      </c>
      <c r="G181" s="39"/>
      <c r="H181" s="39"/>
      <c r="I181" s="217"/>
      <c r="J181" s="39"/>
      <c r="K181" s="39"/>
      <c r="L181" s="43"/>
      <c r="M181" s="218"/>
      <c r="N181" s="219"/>
      <c r="O181" s="83"/>
      <c r="P181" s="83"/>
      <c r="Q181" s="83"/>
      <c r="R181" s="83"/>
      <c r="S181" s="83"/>
      <c r="T181" s="83"/>
      <c r="U181" s="84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124</v>
      </c>
      <c r="AU181" s="16" t="s">
        <v>82</v>
      </c>
    </row>
    <row r="182" s="2" customFormat="1">
      <c r="A182" s="37"/>
      <c r="B182" s="38"/>
      <c r="C182" s="39"/>
      <c r="D182" s="224" t="s">
        <v>180</v>
      </c>
      <c r="E182" s="39"/>
      <c r="F182" s="225" t="s">
        <v>356</v>
      </c>
      <c r="G182" s="39"/>
      <c r="H182" s="39"/>
      <c r="I182" s="217"/>
      <c r="J182" s="39"/>
      <c r="K182" s="39"/>
      <c r="L182" s="43"/>
      <c r="M182" s="218"/>
      <c r="N182" s="219"/>
      <c r="O182" s="83"/>
      <c r="P182" s="83"/>
      <c r="Q182" s="83"/>
      <c r="R182" s="83"/>
      <c r="S182" s="83"/>
      <c r="T182" s="83"/>
      <c r="U182" s="84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180</v>
      </c>
      <c r="AU182" s="16" t="s">
        <v>82</v>
      </c>
    </row>
    <row r="183" s="2" customFormat="1" ht="21.75" customHeight="1">
      <c r="A183" s="37"/>
      <c r="B183" s="38"/>
      <c r="C183" s="202" t="s">
        <v>357</v>
      </c>
      <c r="D183" s="202" t="s">
        <v>118</v>
      </c>
      <c r="E183" s="203" t="s">
        <v>358</v>
      </c>
      <c r="F183" s="204" t="s">
        <v>359</v>
      </c>
      <c r="G183" s="205" t="s">
        <v>347</v>
      </c>
      <c r="H183" s="206">
        <v>8</v>
      </c>
      <c r="I183" s="207"/>
      <c r="J183" s="208">
        <f>ROUND(I183*H183,2)</f>
        <v>0</v>
      </c>
      <c r="K183" s="204" t="s">
        <v>177</v>
      </c>
      <c r="L183" s="43"/>
      <c r="M183" s="209" t="s">
        <v>19</v>
      </c>
      <c r="N183" s="210" t="s">
        <v>43</v>
      </c>
      <c r="O183" s="83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1">
        <f>S183*H183</f>
        <v>0</v>
      </c>
      <c r="U183" s="212" t="s">
        <v>19</v>
      </c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3" t="s">
        <v>122</v>
      </c>
      <c r="AT183" s="213" t="s">
        <v>118</v>
      </c>
      <c r="AU183" s="213" t="s">
        <v>82</v>
      </c>
      <c r="AY183" s="16" t="s">
        <v>115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80</v>
      </c>
      <c r="BK183" s="214">
        <f>ROUND(I183*H183,2)</f>
        <v>0</v>
      </c>
      <c r="BL183" s="16" t="s">
        <v>122</v>
      </c>
      <c r="BM183" s="213" t="s">
        <v>360</v>
      </c>
    </row>
    <row r="184" s="2" customFormat="1">
      <c r="A184" s="37"/>
      <c r="B184" s="38"/>
      <c r="C184" s="39"/>
      <c r="D184" s="215" t="s">
        <v>124</v>
      </c>
      <c r="E184" s="39"/>
      <c r="F184" s="216" t="s">
        <v>361</v>
      </c>
      <c r="G184" s="39"/>
      <c r="H184" s="39"/>
      <c r="I184" s="217"/>
      <c r="J184" s="39"/>
      <c r="K184" s="39"/>
      <c r="L184" s="43"/>
      <c r="M184" s="218"/>
      <c r="N184" s="219"/>
      <c r="O184" s="83"/>
      <c r="P184" s="83"/>
      <c r="Q184" s="83"/>
      <c r="R184" s="83"/>
      <c r="S184" s="83"/>
      <c r="T184" s="83"/>
      <c r="U184" s="84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124</v>
      </c>
      <c r="AU184" s="16" t="s">
        <v>82</v>
      </c>
    </row>
    <row r="185" s="2" customFormat="1">
      <c r="A185" s="37"/>
      <c r="B185" s="38"/>
      <c r="C185" s="39"/>
      <c r="D185" s="224" t="s">
        <v>180</v>
      </c>
      <c r="E185" s="39"/>
      <c r="F185" s="225" t="s">
        <v>362</v>
      </c>
      <c r="G185" s="39"/>
      <c r="H185" s="39"/>
      <c r="I185" s="217"/>
      <c r="J185" s="39"/>
      <c r="K185" s="39"/>
      <c r="L185" s="43"/>
      <c r="M185" s="218"/>
      <c r="N185" s="219"/>
      <c r="O185" s="83"/>
      <c r="P185" s="83"/>
      <c r="Q185" s="83"/>
      <c r="R185" s="83"/>
      <c r="S185" s="83"/>
      <c r="T185" s="83"/>
      <c r="U185" s="84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180</v>
      </c>
      <c r="AU185" s="16" t="s">
        <v>82</v>
      </c>
    </row>
    <row r="186" s="12" customFormat="1" ht="25.92" customHeight="1">
      <c r="A186" s="12"/>
      <c r="B186" s="186"/>
      <c r="C186" s="187"/>
      <c r="D186" s="188" t="s">
        <v>71</v>
      </c>
      <c r="E186" s="189" t="s">
        <v>363</v>
      </c>
      <c r="F186" s="189" t="s">
        <v>364</v>
      </c>
      <c r="G186" s="187"/>
      <c r="H186" s="187"/>
      <c r="I186" s="190"/>
      <c r="J186" s="191">
        <f>BK186</f>
        <v>0</v>
      </c>
      <c r="K186" s="187"/>
      <c r="L186" s="192"/>
      <c r="M186" s="193"/>
      <c r="N186" s="194"/>
      <c r="O186" s="194"/>
      <c r="P186" s="195">
        <f>P187+P206</f>
        <v>0</v>
      </c>
      <c r="Q186" s="194"/>
      <c r="R186" s="195">
        <f>R187+R206</f>
        <v>0.17484</v>
      </c>
      <c r="S186" s="194"/>
      <c r="T186" s="195">
        <f>T187+T206</f>
        <v>0.84000000000000008</v>
      </c>
      <c r="U186" s="196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7" t="s">
        <v>82</v>
      </c>
      <c r="AT186" s="198" t="s">
        <v>71</v>
      </c>
      <c r="AU186" s="198" t="s">
        <v>72</v>
      </c>
      <c r="AY186" s="197" t="s">
        <v>115</v>
      </c>
      <c r="BK186" s="199">
        <f>BK187+BK206</f>
        <v>0</v>
      </c>
    </row>
    <row r="187" s="12" customFormat="1" ht="22.8" customHeight="1">
      <c r="A187" s="12"/>
      <c r="B187" s="186"/>
      <c r="C187" s="187"/>
      <c r="D187" s="188" t="s">
        <v>71</v>
      </c>
      <c r="E187" s="200" t="s">
        <v>365</v>
      </c>
      <c r="F187" s="200" t="s">
        <v>366</v>
      </c>
      <c r="G187" s="187"/>
      <c r="H187" s="187"/>
      <c r="I187" s="190"/>
      <c r="J187" s="201">
        <f>BK187</f>
        <v>0</v>
      </c>
      <c r="K187" s="187"/>
      <c r="L187" s="192"/>
      <c r="M187" s="193"/>
      <c r="N187" s="194"/>
      <c r="O187" s="194"/>
      <c r="P187" s="195">
        <f>SUM(P188:P205)</f>
        <v>0</v>
      </c>
      <c r="Q187" s="194"/>
      <c r="R187" s="195">
        <f>SUM(R188:R205)</f>
        <v>0.032039999999999999</v>
      </c>
      <c r="S187" s="194"/>
      <c r="T187" s="195">
        <f>SUM(T188:T205)</f>
        <v>0</v>
      </c>
      <c r="U187" s="196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7" t="s">
        <v>82</v>
      </c>
      <c r="AT187" s="198" t="s">
        <v>71</v>
      </c>
      <c r="AU187" s="198" t="s">
        <v>80</v>
      </c>
      <c r="AY187" s="197" t="s">
        <v>115</v>
      </c>
      <c r="BK187" s="199">
        <f>SUM(BK188:BK205)</f>
        <v>0</v>
      </c>
    </row>
    <row r="188" s="2" customFormat="1" ht="21.75" customHeight="1">
      <c r="A188" s="37"/>
      <c r="B188" s="38"/>
      <c r="C188" s="202" t="s">
        <v>367</v>
      </c>
      <c r="D188" s="202" t="s">
        <v>118</v>
      </c>
      <c r="E188" s="203" t="s">
        <v>368</v>
      </c>
      <c r="F188" s="204" t="s">
        <v>369</v>
      </c>
      <c r="G188" s="205" t="s">
        <v>176</v>
      </c>
      <c r="H188" s="206">
        <v>4</v>
      </c>
      <c r="I188" s="207"/>
      <c r="J188" s="208">
        <f>ROUND(I188*H188,2)</f>
        <v>0</v>
      </c>
      <c r="K188" s="204" t="s">
        <v>177</v>
      </c>
      <c r="L188" s="43"/>
      <c r="M188" s="209" t="s">
        <v>19</v>
      </c>
      <c r="N188" s="210" t="s">
        <v>43</v>
      </c>
      <c r="O188" s="83"/>
      <c r="P188" s="211">
        <f>O188*H188</f>
        <v>0</v>
      </c>
      <c r="Q188" s="211">
        <v>0.00088000000000000003</v>
      </c>
      <c r="R188" s="211">
        <f>Q188*H188</f>
        <v>0.0035200000000000001</v>
      </c>
      <c r="S188" s="211">
        <v>0</v>
      </c>
      <c r="T188" s="211">
        <f>S188*H188</f>
        <v>0</v>
      </c>
      <c r="U188" s="212" t="s">
        <v>19</v>
      </c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3" t="s">
        <v>370</v>
      </c>
      <c r="AT188" s="213" t="s">
        <v>118</v>
      </c>
      <c r="AU188" s="213" t="s">
        <v>82</v>
      </c>
      <c r="AY188" s="16" t="s">
        <v>115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80</v>
      </c>
      <c r="BK188" s="214">
        <f>ROUND(I188*H188,2)</f>
        <v>0</v>
      </c>
      <c r="BL188" s="16" t="s">
        <v>370</v>
      </c>
      <c r="BM188" s="213" t="s">
        <v>371</v>
      </c>
    </row>
    <row r="189" s="2" customFormat="1">
      <c r="A189" s="37"/>
      <c r="B189" s="38"/>
      <c r="C189" s="39"/>
      <c r="D189" s="215" t="s">
        <v>124</v>
      </c>
      <c r="E189" s="39"/>
      <c r="F189" s="216" t="s">
        <v>372</v>
      </c>
      <c r="G189" s="39"/>
      <c r="H189" s="39"/>
      <c r="I189" s="217"/>
      <c r="J189" s="39"/>
      <c r="K189" s="39"/>
      <c r="L189" s="43"/>
      <c r="M189" s="218"/>
      <c r="N189" s="219"/>
      <c r="O189" s="83"/>
      <c r="P189" s="83"/>
      <c r="Q189" s="83"/>
      <c r="R189" s="83"/>
      <c r="S189" s="83"/>
      <c r="T189" s="83"/>
      <c r="U189" s="84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124</v>
      </c>
      <c r="AU189" s="16" t="s">
        <v>82</v>
      </c>
    </row>
    <row r="190" s="2" customFormat="1">
      <c r="A190" s="37"/>
      <c r="B190" s="38"/>
      <c r="C190" s="39"/>
      <c r="D190" s="224" t="s">
        <v>180</v>
      </c>
      <c r="E190" s="39"/>
      <c r="F190" s="225" t="s">
        <v>373</v>
      </c>
      <c r="G190" s="39"/>
      <c r="H190" s="39"/>
      <c r="I190" s="217"/>
      <c r="J190" s="39"/>
      <c r="K190" s="39"/>
      <c r="L190" s="43"/>
      <c r="M190" s="218"/>
      <c r="N190" s="219"/>
      <c r="O190" s="83"/>
      <c r="P190" s="83"/>
      <c r="Q190" s="83"/>
      <c r="R190" s="83"/>
      <c r="S190" s="83"/>
      <c r="T190" s="83"/>
      <c r="U190" s="84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180</v>
      </c>
      <c r="AU190" s="16" t="s">
        <v>82</v>
      </c>
    </row>
    <row r="191" s="2" customFormat="1" ht="21.75" customHeight="1">
      <c r="A191" s="37"/>
      <c r="B191" s="38"/>
      <c r="C191" s="202" t="s">
        <v>374</v>
      </c>
      <c r="D191" s="202" t="s">
        <v>118</v>
      </c>
      <c r="E191" s="203" t="s">
        <v>375</v>
      </c>
      <c r="F191" s="204" t="s">
        <v>376</v>
      </c>
      <c r="G191" s="205" t="s">
        <v>176</v>
      </c>
      <c r="H191" s="206">
        <v>8</v>
      </c>
      <c r="I191" s="207"/>
      <c r="J191" s="208">
        <f>ROUND(I191*H191,2)</f>
        <v>0</v>
      </c>
      <c r="K191" s="204" t="s">
        <v>177</v>
      </c>
      <c r="L191" s="43"/>
      <c r="M191" s="209" t="s">
        <v>19</v>
      </c>
      <c r="N191" s="210" t="s">
        <v>43</v>
      </c>
      <c r="O191" s="83"/>
      <c r="P191" s="211">
        <f>O191*H191</f>
        <v>0</v>
      </c>
      <c r="Q191" s="211">
        <v>0.00089999999999999998</v>
      </c>
      <c r="R191" s="211">
        <f>Q191*H191</f>
        <v>0.0071999999999999998</v>
      </c>
      <c r="S191" s="211">
        <v>0</v>
      </c>
      <c r="T191" s="211">
        <f>S191*H191</f>
        <v>0</v>
      </c>
      <c r="U191" s="212" t="s">
        <v>19</v>
      </c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3" t="s">
        <v>370</v>
      </c>
      <c r="AT191" s="213" t="s">
        <v>118</v>
      </c>
      <c r="AU191" s="213" t="s">
        <v>82</v>
      </c>
      <c r="AY191" s="16" t="s">
        <v>115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80</v>
      </c>
      <c r="BK191" s="214">
        <f>ROUND(I191*H191,2)</f>
        <v>0</v>
      </c>
      <c r="BL191" s="16" t="s">
        <v>370</v>
      </c>
      <c r="BM191" s="213" t="s">
        <v>377</v>
      </c>
    </row>
    <row r="192" s="2" customFormat="1">
      <c r="A192" s="37"/>
      <c r="B192" s="38"/>
      <c r="C192" s="39"/>
      <c r="D192" s="215" t="s">
        <v>124</v>
      </c>
      <c r="E192" s="39"/>
      <c r="F192" s="216" t="s">
        <v>378</v>
      </c>
      <c r="G192" s="39"/>
      <c r="H192" s="39"/>
      <c r="I192" s="217"/>
      <c r="J192" s="39"/>
      <c r="K192" s="39"/>
      <c r="L192" s="43"/>
      <c r="M192" s="218"/>
      <c r="N192" s="219"/>
      <c r="O192" s="83"/>
      <c r="P192" s="83"/>
      <c r="Q192" s="83"/>
      <c r="R192" s="83"/>
      <c r="S192" s="83"/>
      <c r="T192" s="83"/>
      <c r="U192" s="84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124</v>
      </c>
      <c r="AU192" s="16" t="s">
        <v>82</v>
      </c>
    </row>
    <row r="193" s="2" customFormat="1">
      <c r="A193" s="37"/>
      <c r="B193" s="38"/>
      <c r="C193" s="39"/>
      <c r="D193" s="224" t="s">
        <v>180</v>
      </c>
      <c r="E193" s="39"/>
      <c r="F193" s="225" t="s">
        <v>379</v>
      </c>
      <c r="G193" s="39"/>
      <c r="H193" s="39"/>
      <c r="I193" s="217"/>
      <c r="J193" s="39"/>
      <c r="K193" s="39"/>
      <c r="L193" s="43"/>
      <c r="M193" s="218"/>
      <c r="N193" s="219"/>
      <c r="O193" s="83"/>
      <c r="P193" s="83"/>
      <c r="Q193" s="83"/>
      <c r="R193" s="83"/>
      <c r="S193" s="83"/>
      <c r="T193" s="83"/>
      <c r="U193" s="84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180</v>
      </c>
      <c r="AU193" s="16" t="s">
        <v>82</v>
      </c>
    </row>
    <row r="194" s="2" customFormat="1" ht="16.5" customHeight="1">
      <c r="A194" s="37"/>
      <c r="B194" s="38"/>
      <c r="C194" s="202" t="s">
        <v>380</v>
      </c>
      <c r="D194" s="202" t="s">
        <v>118</v>
      </c>
      <c r="E194" s="203" t="s">
        <v>381</v>
      </c>
      <c r="F194" s="204" t="s">
        <v>382</v>
      </c>
      <c r="G194" s="205" t="s">
        <v>185</v>
      </c>
      <c r="H194" s="206">
        <v>20</v>
      </c>
      <c r="I194" s="207"/>
      <c r="J194" s="208">
        <f>ROUND(I194*H194,2)</f>
        <v>0</v>
      </c>
      <c r="K194" s="204" t="s">
        <v>177</v>
      </c>
      <c r="L194" s="43"/>
      <c r="M194" s="209" t="s">
        <v>19</v>
      </c>
      <c r="N194" s="210" t="s">
        <v>43</v>
      </c>
      <c r="O194" s="83"/>
      <c r="P194" s="211">
        <f>O194*H194</f>
        <v>0</v>
      </c>
      <c r="Q194" s="211">
        <v>0.00044999999999999999</v>
      </c>
      <c r="R194" s="211">
        <f>Q194*H194</f>
        <v>0.0089999999999999993</v>
      </c>
      <c r="S194" s="211">
        <v>0</v>
      </c>
      <c r="T194" s="211">
        <f>S194*H194</f>
        <v>0</v>
      </c>
      <c r="U194" s="212" t="s">
        <v>19</v>
      </c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3" t="s">
        <v>370</v>
      </c>
      <c r="AT194" s="213" t="s">
        <v>118</v>
      </c>
      <c r="AU194" s="213" t="s">
        <v>82</v>
      </c>
      <c r="AY194" s="16" t="s">
        <v>115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80</v>
      </c>
      <c r="BK194" s="214">
        <f>ROUND(I194*H194,2)</f>
        <v>0</v>
      </c>
      <c r="BL194" s="16" t="s">
        <v>370</v>
      </c>
      <c r="BM194" s="213" t="s">
        <v>383</v>
      </c>
    </row>
    <row r="195" s="2" customFormat="1">
      <c r="A195" s="37"/>
      <c r="B195" s="38"/>
      <c r="C195" s="39"/>
      <c r="D195" s="215" t="s">
        <v>124</v>
      </c>
      <c r="E195" s="39"/>
      <c r="F195" s="216" t="s">
        <v>384</v>
      </c>
      <c r="G195" s="39"/>
      <c r="H195" s="39"/>
      <c r="I195" s="217"/>
      <c r="J195" s="39"/>
      <c r="K195" s="39"/>
      <c r="L195" s="43"/>
      <c r="M195" s="218"/>
      <c r="N195" s="219"/>
      <c r="O195" s="83"/>
      <c r="P195" s="83"/>
      <c r="Q195" s="83"/>
      <c r="R195" s="83"/>
      <c r="S195" s="83"/>
      <c r="T195" s="83"/>
      <c r="U195" s="84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124</v>
      </c>
      <c r="AU195" s="16" t="s">
        <v>82</v>
      </c>
    </row>
    <row r="196" s="2" customFormat="1">
      <c r="A196" s="37"/>
      <c r="B196" s="38"/>
      <c r="C196" s="39"/>
      <c r="D196" s="224" t="s">
        <v>180</v>
      </c>
      <c r="E196" s="39"/>
      <c r="F196" s="225" t="s">
        <v>385</v>
      </c>
      <c r="G196" s="39"/>
      <c r="H196" s="39"/>
      <c r="I196" s="217"/>
      <c r="J196" s="39"/>
      <c r="K196" s="39"/>
      <c r="L196" s="43"/>
      <c r="M196" s="218"/>
      <c r="N196" s="219"/>
      <c r="O196" s="83"/>
      <c r="P196" s="83"/>
      <c r="Q196" s="83"/>
      <c r="R196" s="83"/>
      <c r="S196" s="83"/>
      <c r="T196" s="83"/>
      <c r="U196" s="84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180</v>
      </c>
      <c r="AU196" s="16" t="s">
        <v>82</v>
      </c>
    </row>
    <row r="197" s="2" customFormat="1" ht="16.5" customHeight="1">
      <c r="A197" s="37"/>
      <c r="B197" s="38"/>
      <c r="C197" s="202" t="s">
        <v>386</v>
      </c>
      <c r="D197" s="202" t="s">
        <v>118</v>
      </c>
      <c r="E197" s="203" t="s">
        <v>387</v>
      </c>
      <c r="F197" s="204" t="s">
        <v>388</v>
      </c>
      <c r="G197" s="205" t="s">
        <v>185</v>
      </c>
      <c r="H197" s="206">
        <v>28</v>
      </c>
      <c r="I197" s="207"/>
      <c r="J197" s="208">
        <f>ROUND(I197*H197,2)</f>
        <v>0</v>
      </c>
      <c r="K197" s="204" t="s">
        <v>177</v>
      </c>
      <c r="L197" s="43"/>
      <c r="M197" s="209" t="s">
        <v>19</v>
      </c>
      <c r="N197" s="210" t="s">
        <v>43</v>
      </c>
      <c r="O197" s="83"/>
      <c r="P197" s="211">
        <f>O197*H197</f>
        <v>0</v>
      </c>
      <c r="Q197" s="211">
        <v>0.00044000000000000002</v>
      </c>
      <c r="R197" s="211">
        <f>Q197*H197</f>
        <v>0.012320000000000001</v>
      </c>
      <c r="S197" s="211">
        <v>0</v>
      </c>
      <c r="T197" s="211">
        <f>S197*H197</f>
        <v>0</v>
      </c>
      <c r="U197" s="212" t="s">
        <v>19</v>
      </c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3" t="s">
        <v>370</v>
      </c>
      <c r="AT197" s="213" t="s">
        <v>118</v>
      </c>
      <c r="AU197" s="213" t="s">
        <v>82</v>
      </c>
      <c r="AY197" s="16" t="s">
        <v>115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80</v>
      </c>
      <c r="BK197" s="214">
        <f>ROUND(I197*H197,2)</f>
        <v>0</v>
      </c>
      <c r="BL197" s="16" t="s">
        <v>370</v>
      </c>
      <c r="BM197" s="213" t="s">
        <v>389</v>
      </c>
    </row>
    <row r="198" s="2" customFormat="1">
      <c r="A198" s="37"/>
      <c r="B198" s="38"/>
      <c r="C198" s="39"/>
      <c r="D198" s="215" t="s">
        <v>124</v>
      </c>
      <c r="E198" s="39"/>
      <c r="F198" s="216" t="s">
        <v>390</v>
      </c>
      <c r="G198" s="39"/>
      <c r="H198" s="39"/>
      <c r="I198" s="217"/>
      <c r="J198" s="39"/>
      <c r="K198" s="39"/>
      <c r="L198" s="43"/>
      <c r="M198" s="218"/>
      <c r="N198" s="219"/>
      <c r="O198" s="83"/>
      <c r="P198" s="83"/>
      <c r="Q198" s="83"/>
      <c r="R198" s="83"/>
      <c r="S198" s="83"/>
      <c r="T198" s="83"/>
      <c r="U198" s="84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124</v>
      </c>
      <c r="AU198" s="16" t="s">
        <v>82</v>
      </c>
    </row>
    <row r="199" s="2" customFormat="1">
      <c r="A199" s="37"/>
      <c r="B199" s="38"/>
      <c r="C199" s="39"/>
      <c r="D199" s="224" t="s">
        <v>180</v>
      </c>
      <c r="E199" s="39"/>
      <c r="F199" s="225" t="s">
        <v>391</v>
      </c>
      <c r="G199" s="39"/>
      <c r="H199" s="39"/>
      <c r="I199" s="217"/>
      <c r="J199" s="39"/>
      <c r="K199" s="39"/>
      <c r="L199" s="43"/>
      <c r="M199" s="218"/>
      <c r="N199" s="219"/>
      <c r="O199" s="83"/>
      <c r="P199" s="83"/>
      <c r="Q199" s="83"/>
      <c r="R199" s="83"/>
      <c r="S199" s="83"/>
      <c r="T199" s="83"/>
      <c r="U199" s="84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180</v>
      </c>
      <c r="AU199" s="16" t="s">
        <v>82</v>
      </c>
    </row>
    <row r="200" s="2" customFormat="1" ht="16.5" customHeight="1">
      <c r="A200" s="37"/>
      <c r="B200" s="38"/>
      <c r="C200" s="202" t="s">
        <v>392</v>
      </c>
      <c r="D200" s="202" t="s">
        <v>118</v>
      </c>
      <c r="E200" s="203" t="s">
        <v>393</v>
      </c>
      <c r="F200" s="204" t="s">
        <v>394</v>
      </c>
      <c r="G200" s="205" t="s">
        <v>347</v>
      </c>
      <c r="H200" s="206">
        <v>0.032000000000000001</v>
      </c>
      <c r="I200" s="207"/>
      <c r="J200" s="208">
        <f>ROUND(I200*H200,2)</f>
        <v>0</v>
      </c>
      <c r="K200" s="204" t="s">
        <v>177</v>
      </c>
      <c r="L200" s="43"/>
      <c r="M200" s="209" t="s">
        <v>19</v>
      </c>
      <c r="N200" s="210" t="s">
        <v>43</v>
      </c>
      <c r="O200" s="83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1">
        <f>S200*H200</f>
        <v>0</v>
      </c>
      <c r="U200" s="212" t="s">
        <v>19</v>
      </c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3" t="s">
        <v>370</v>
      </c>
      <c r="AT200" s="213" t="s">
        <v>118</v>
      </c>
      <c r="AU200" s="213" t="s">
        <v>82</v>
      </c>
      <c r="AY200" s="16" t="s">
        <v>115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80</v>
      </c>
      <c r="BK200" s="214">
        <f>ROUND(I200*H200,2)</f>
        <v>0</v>
      </c>
      <c r="BL200" s="16" t="s">
        <v>370</v>
      </c>
      <c r="BM200" s="213" t="s">
        <v>395</v>
      </c>
    </row>
    <row r="201" s="2" customFormat="1">
      <c r="A201" s="37"/>
      <c r="B201" s="38"/>
      <c r="C201" s="39"/>
      <c r="D201" s="215" t="s">
        <v>124</v>
      </c>
      <c r="E201" s="39"/>
      <c r="F201" s="216" t="s">
        <v>396</v>
      </c>
      <c r="G201" s="39"/>
      <c r="H201" s="39"/>
      <c r="I201" s="217"/>
      <c r="J201" s="39"/>
      <c r="K201" s="39"/>
      <c r="L201" s="43"/>
      <c r="M201" s="218"/>
      <c r="N201" s="219"/>
      <c r="O201" s="83"/>
      <c r="P201" s="83"/>
      <c r="Q201" s="83"/>
      <c r="R201" s="83"/>
      <c r="S201" s="83"/>
      <c r="T201" s="83"/>
      <c r="U201" s="84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124</v>
      </c>
      <c r="AU201" s="16" t="s">
        <v>82</v>
      </c>
    </row>
    <row r="202" s="2" customFormat="1">
      <c r="A202" s="37"/>
      <c r="B202" s="38"/>
      <c r="C202" s="39"/>
      <c r="D202" s="224" t="s">
        <v>180</v>
      </c>
      <c r="E202" s="39"/>
      <c r="F202" s="225" t="s">
        <v>397</v>
      </c>
      <c r="G202" s="39"/>
      <c r="H202" s="39"/>
      <c r="I202" s="217"/>
      <c r="J202" s="39"/>
      <c r="K202" s="39"/>
      <c r="L202" s="43"/>
      <c r="M202" s="218"/>
      <c r="N202" s="219"/>
      <c r="O202" s="83"/>
      <c r="P202" s="83"/>
      <c r="Q202" s="83"/>
      <c r="R202" s="83"/>
      <c r="S202" s="83"/>
      <c r="T202" s="83"/>
      <c r="U202" s="84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180</v>
      </c>
      <c r="AU202" s="16" t="s">
        <v>82</v>
      </c>
    </row>
    <row r="203" s="2" customFormat="1" ht="16.5" customHeight="1">
      <c r="A203" s="37"/>
      <c r="B203" s="38"/>
      <c r="C203" s="202" t="s">
        <v>398</v>
      </c>
      <c r="D203" s="202" t="s">
        <v>118</v>
      </c>
      <c r="E203" s="203" t="s">
        <v>399</v>
      </c>
      <c r="F203" s="204" t="s">
        <v>400</v>
      </c>
      <c r="G203" s="205" t="s">
        <v>347</v>
      </c>
      <c r="H203" s="206">
        <v>0.032000000000000001</v>
      </c>
      <c r="I203" s="207"/>
      <c r="J203" s="208">
        <f>ROUND(I203*H203,2)</f>
        <v>0</v>
      </c>
      <c r="K203" s="204" t="s">
        <v>177</v>
      </c>
      <c r="L203" s="43"/>
      <c r="M203" s="209" t="s">
        <v>19</v>
      </c>
      <c r="N203" s="210" t="s">
        <v>43</v>
      </c>
      <c r="O203" s="83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1">
        <f>S203*H203</f>
        <v>0</v>
      </c>
      <c r="U203" s="212" t="s">
        <v>19</v>
      </c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3" t="s">
        <v>370</v>
      </c>
      <c r="AT203" s="213" t="s">
        <v>118</v>
      </c>
      <c r="AU203" s="213" t="s">
        <v>82</v>
      </c>
      <c r="AY203" s="16" t="s">
        <v>115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80</v>
      </c>
      <c r="BK203" s="214">
        <f>ROUND(I203*H203,2)</f>
        <v>0</v>
      </c>
      <c r="BL203" s="16" t="s">
        <v>370</v>
      </c>
      <c r="BM203" s="213" t="s">
        <v>401</v>
      </c>
    </row>
    <row r="204" s="2" customFormat="1">
      <c r="A204" s="37"/>
      <c r="B204" s="38"/>
      <c r="C204" s="39"/>
      <c r="D204" s="215" t="s">
        <v>124</v>
      </c>
      <c r="E204" s="39"/>
      <c r="F204" s="216" t="s">
        <v>402</v>
      </c>
      <c r="G204" s="39"/>
      <c r="H204" s="39"/>
      <c r="I204" s="217"/>
      <c r="J204" s="39"/>
      <c r="K204" s="39"/>
      <c r="L204" s="43"/>
      <c r="M204" s="218"/>
      <c r="N204" s="219"/>
      <c r="O204" s="83"/>
      <c r="P204" s="83"/>
      <c r="Q204" s="83"/>
      <c r="R204" s="83"/>
      <c r="S204" s="83"/>
      <c r="T204" s="83"/>
      <c r="U204" s="84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124</v>
      </c>
      <c r="AU204" s="16" t="s">
        <v>82</v>
      </c>
    </row>
    <row r="205" s="2" customFormat="1">
      <c r="A205" s="37"/>
      <c r="B205" s="38"/>
      <c r="C205" s="39"/>
      <c r="D205" s="224" t="s">
        <v>180</v>
      </c>
      <c r="E205" s="39"/>
      <c r="F205" s="225" t="s">
        <v>403</v>
      </c>
      <c r="G205" s="39"/>
      <c r="H205" s="39"/>
      <c r="I205" s="217"/>
      <c r="J205" s="39"/>
      <c r="K205" s="39"/>
      <c r="L205" s="43"/>
      <c r="M205" s="218"/>
      <c r="N205" s="219"/>
      <c r="O205" s="83"/>
      <c r="P205" s="83"/>
      <c r="Q205" s="83"/>
      <c r="R205" s="83"/>
      <c r="S205" s="83"/>
      <c r="T205" s="83"/>
      <c r="U205" s="84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180</v>
      </c>
      <c r="AU205" s="16" t="s">
        <v>82</v>
      </c>
    </row>
    <row r="206" s="12" customFormat="1" ht="22.8" customHeight="1">
      <c r="A206" s="12"/>
      <c r="B206" s="186"/>
      <c r="C206" s="187"/>
      <c r="D206" s="188" t="s">
        <v>71</v>
      </c>
      <c r="E206" s="200" t="s">
        <v>404</v>
      </c>
      <c r="F206" s="200" t="s">
        <v>405</v>
      </c>
      <c r="G206" s="187"/>
      <c r="H206" s="187"/>
      <c r="I206" s="190"/>
      <c r="J206" s="201">
        <f>BK206</f>
        <v>0</v>
      </c>
      <c r="K206" s="187"/>
      <c r="L206" s="192"/>
      <c r="M206" s="193"/>
      <c r="N206" s="194"/>
      <c r="O206" s="194"/>
      <c r="P206" s="195">
        <f>SUM(P207:P227)</f>
        <v>0</v>
      </c>
      <c r="Q206" s="194"/>
      <c r="R206" s="195">
        <f>SUM(R207:R227)</f>
        <v>0.14279999999999998</v>
      </c>
      <c r="S206" s="194"/>
      <c r="T206" s="195">
        <f>SUM(T207:T227)</f>
        <v>0.84000000000000008</v>
      </c>
      <c r="U206" s="196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7" t="s">
        <v>82</v>
      </c>
      <c r="AT206" s="198" t="s">
        <v>71</v>
      </c>
      <c r="AU206" s="198" t="s">
        <v>80</v>
      </c>
      <c r="AY206" s="197" t="s">
        <v>115</v>
      </c>
      <c r="BK206" s="199">
        <f>SUM(BK207:BK227)</f>
        <v>0</v>
      </c>
    </row>
    <row r="207" s="2" customFormat="1" ht="16.5" customHeight="1">
      <c r="A207" s="37"/>
      <c r="B207" s="38"/>
      <c r="C207" s="202" t="s">
        <v>82</v>
      </c>
      <c r="D207" s="202" t="s">
        <v>118</v>
      </c>
      <c r="E207" s="203" t="s">
        <v>406</v>
      </c>
      <c r="F207" s="204" t="s">
        <v>407</v>
      </c>
      <c r="G207" s="205" t="s">
        <v>185</v>
      </c>
      <c r="H207" s="206">
        <v>24</v>
      </c>
      <c r="I207" s="207"/>
      <c r="J207" s="208">
        <f>ROUND(I207*H207,2)</f>
        <v>0</v>
      </c>
      <c r="K207" s="204" t="s">
        <v>177</v>
      </c>
      <c r="L207" s="43"/>
      <c r="M207" s="209" t="s">
        <v>19</v>
      </c>
      <c r="N207" s="210" t="s">
        <v>43</v>
      </c>
      <c r="O207" s="83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1">
        <f>S207*H207</f>
        <v>0</v>
      </c>
      <c r="U207" s="212" t="s">
        <v>19</v>
      </c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3" t="s">
        <v>370</v>
      </c>
      <c r="AT207" s="213" t="s">
        <v>118</v>
      </c>
      <c r="AU207" s="213" t="s">
        <v>82</v>
      </c>
      <c r="AY207" s="16" t="s">
        <v>115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80</v>
      </c>
      <c r="BK207" s="214">
        <f>ROUND(I207*H207,2)</f>
        <v>0</v>
      </c>
      <c r="BL207" s="16" t="s">
        <v>370</v>
      </c>
      <c r="BM207" s="213" t="s">
        <v>408</v>
      </c>
    </row>
    <row r="208" s="2" customFormat="1">
      <c r="A208" s="37"/>
      <c r="B208" s="38"/>
      <c r="C208" s="39"/>
      <c r="D208" s="215" t="s">
        <v>124</v>
      </c>
      <c r="E208" s="39"/>
      <c r="F208" s="216" t="s">
        <v>409</v>
      </c>
      <c r="G208" s="39"/>
      <c r="H208" s="39"/>
      <c r="I208" s="217"/>
      <c r="J208" s="39"/>
      <c r="K208" s="39"/>
      <c r="L208" s="43"/>
      <c r="M208" s="218"/>
      <c r="N208" s="219"/>
      <c r="O208" s="83"/>
      <c r="P208" s="83"/>
      <c r="Q208" s="83"/>
      <c r="R208" s="83"/>
      <c r="S208" s="83"/>
      <c r="T208" s="83"/>
      <c r="U208" s="84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124</v>
      </c>
      <c r="AU208" s="16" t="s">
        <v>82</v>
      </c>
    </row>
    <row r="209" s="2" customFormat="1">
      <c r="A209" s="37"/>
      <c r="B209" s="38"/>
      <c r="C209" s="39"/>
      <c r="D209" s="224" t="s">
        <v>180</v>
      </c>
      <c r="E209" s="39"/>
      <c r="F209" s="225" t="s">
        <v>410</v>
      </c>
      <c r="G209" s="39"/>
      <c r="H209" s="39"/>
      <c r="I209" s="217"/>
      <c r="J209" s="39"/>
      <c r="K209" s="39"/>
      <c r="L209" s="43"/>
      <c r="M209" s="218"/>
      <c r="N209" s="219"/>
      <c r="O209" s="83"/>
      <c r="P209" s="83"/>
      <c r="Q209" s="83"/>
      <c r="R209" s="83"/>
      <c r="S209" s="83"/>
      <c r="T209" s="83"/>
      <c r="U209" s="84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180</v>
      </c>
      <c r="AU209" s="16" t="s">
        <v>82</v>
      </c>
    </row>
    <row r="210" s="2" customFormat="1" ht="16.5" customHeight="1">
      <c r="A210" s="37"/>
      <c r="B210" s="38"/>
      <c r="C210" s="226" t="s">
        <v>125</v>
      </c>
      <c r="D210" s="226" t="s">
        <v>272</v>
      </c>
      <c r="E210" s="227" t="s">
        <v>411</v>
      </c>
      <c r="F210" s="228" t="s">
        <v>412</v>
      </c>
      <c r="G210" s="229" t="s">
        <v>121</v>
      </c>
      <c r="H210" s="230">
        <v>4</v>
      </c>
      <c r="I210" s="231"/>
      <c r="J210" s="232">
        <f>ROUND(I210*H210,2)</f>
        <v>0</v>
      </c>
      <c r="K210" s="228" t="s">
        <v>177</v>
      </c>
      <c r="L210" s="233"/>
      <c r="M210" s="234" t="s">
        <v>19</v>
      </c>
      <c r="N210" s="235" t="s">
        <v>43</v>
      </c>
      <c r="O210" s="83"/>
      <c r="P210" s="211">
        <f>O210*H210</f>
        <v>0</v>
      </c>
      <c r="Q210" s="211">
        <v>0.0058999999999999999</v>
      </c>
      <c r="R210" s="211">
        <f>Q210*H210</f>
        <v>0.023599999999999999</v>
      </c>
      <c r="S210" s="211">
        <v>0</v>
      </c>
      <c r="T210" s="211">
        <f>S210*H210</f>
        <v>0</v>
      </c>
      <c r="U210" s="212" t="s">
        <v>19</v>
      </c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3" t="s">
        <v>247</v>
      </c>
      <c r="AT210" s="213" t="s">
        <v>272</v>
      </c>
      <c r="AU210" s="213" t="s">
        <v>82</v>
      </c>
      <c r="AY210" s="16" t="s">
        <v>115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80</v>
      </c>
      <c r="BK210" s="214">
        <f>ROUND(I210*H210,2)</f>
        <v>0</v>
      </c>
      <c r="BL210" s="16" t="s">
        <v>370</v>
      </c>
      <c r="BM210" s="213" t="s">
        <v>413</v>
      </c>
    </row>
    <row r="211" s="2" customFormat="1">
      <c r="A211" s="37"/>
      <c r="B211" s="38"/>
      <c r="C211" s="39"/>
      <c r="D211" s="215" t="s">
        <v>124</v>
      </c>
      <c r="E211" s="39"/>
      <c r="F211" s="216" t="s">
        <v>412</v>
      </c>
      <c r="G211" s="39"/>
      <c r="H211" s="39"/>
      <c r="I211" s="217"/>
      <c r="J211" s="39"/>
      <c r="K211" s="39"/>
      <c r="L211" s="43"/>
      <c r="M211" s="218"/>
      <c r="N211" s="219"/>
      <c r="O211" s="83"/>
      <c r="P211" s="83"/>
      <c r="Q211" s="83"/>
      <c r="R211" s="83"/>
      <c r="S211" s="83"/>
      <c r="T211" s="83"/>
      <c r="U211" s="84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124</v>
      </c>
      <c r="AU211" s="16" t="s">
        <v>82</v>
      </c>
    </row>
    <row r="212" s="2" customFormat="1" ht="16.5" customHeight="1">
      <c r="A212" s="37"/>
      <c r="B212" s="38"/>
      <c r="C212" s="226" t="s">
        <v>122</v>
      </c>
      <c r="D212" s="226" t="s">
        <v>272</v>
      </c>
      <c r="E212" s="227" t="s">
        <v>414</v>
      </c>
      <c r="F212" s="228" t="s">
        <v>415</v>
      </c>
      <c r="G212" s="229" t="s">
        <v>121</v>
      </c>
      <c r="H212" s="230">
        <v>4</v>
      </c>
      <c r="I212" s="231"/>
      <c r="J212" s="232">
        <f>ROUND(I212*H212,2)</f>
        <v>0</v>
      </c>
      <c r="K212" s="228" t="s">
        <v>177</v>
      </c>
      <c r="L212" s="233"/>
      <c r="M212" s="234" t="s">
        <v>19</v>
      </c>
      <c r="N212" s="235" t="s">
        <v>43</v>
      </c>
      <c r="O212" s="83"/>
      <c r="P212" s="211">
        <f>O212*H212</f>
        <v>0</v>
      </c>
      <c r="Q212" s="211">
        <v>0.011900000000000001</v>
      </c>
      <c r="R212" s="211">
        <f>Q212*H212</f>
        <v>0.047600000000000003</v>
      </c>
      <c r="S212" s="211">
        <v>0</v>
      </c>
      <c r="T212" s="211">
        <f>S212*H212</f>
        <v>0</v>
      </c>
      <c r="U212" s="212" t="s">
        <v>19</v>
      </c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3" t="s">
        <v>247</v>
      </c>
      <c r="AT212" s="213" t="s">
        <v>272</v>
      </c>
      <c r="AU212" s="213" t="s">
        <v>82</v>
      </c>
      <c r="AY212" s="16" t="s">
        <v>115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80</v>
      </c>
      <c r="BK212" s="214">
        <f>ROUND(I212*H212,2)</f>
        <v>0</v>
      </c>
      <c r="BL212" s="16" t="s">
        <v>370</v>
      </c>
      <c r="BM212" s="213" t="s">
        <v>416</v>
      </c>
    </row>
    <row r="213" s="2" customFormat="1">
      <c r="A213" s="37"/>
      <c r="B213" s="38"/>
      <c r="C213" s="39"/>
      <c r="D213" s="215" t="s">
        <v>124</v>
      </c>
      <c r="E213" s="39"/>
      <c r="F213" s="216" t="s">
        <v>415</v>
      </c>
      <c r="G213" s="39"/>
      <c r="H213" s="39"/>
      <c r="I213" s="217"/>
      <c r="J213" s="39"/>
      <c r="K213" s="39"/>
      <c r="L213" s="43"/>
      <c r="M213" s="218"/>
      <c r="N213" s="219"/>
      <c r="O213" s="83"/>
      <c r="P213" s="83"/>
      <c r="Q213" s="83"/>
      <c r="R213" s="83"/>
      <c r="S213" s="83"/>
      <c r="T213" s="83"/>
      <c r="U213" s="84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124</v>
      </c>
      <c r="AU213" s="16" t="s">
        <v>82</v>
      </c>
    </row>
    <row r="214" s="2" customFormat="1" ht="16.5" customHeight="1">
      <c r="A214" s="37"/>
      <c r="B214" s="38"/>
      <c r="C214" s="226" t="s">
        <v>129</v>
      </c>
      <c r="D214" s="226" t="s">
        <v>272</v>
      </c>
      <c r="E214" s="227" t="s">
        <v>417</v>
      </c>
      <c r="F214" s="228" t="s">
        <v>418</v>
      </c>
      <c r="G214" s="229" t="s">
        <v>121</v>
      </c>
      <c r="H214" s="230">
        <v>4</v>
      </c>
      <c r="I214" s="231"/>
      <c r="J214" s="232">
        <f>ROUND(I214*H214,2)</f>
        <v>0</v>
      </c>
      <c r="K214" s="228" t="s">
        <v>177</v>
      </c>
      <c r="L214" s="233"/>
      <c r="M214" s="234" t="s">
        <v>19</v>
      </c>
      <c r="N214" s="235" t="s">
        <v>43</v>
      </c>
      <c r="O214" s="83"/>
      <c r="P214" s="211">
        <f>O214*H214</f>
        <v>0</v>
      </c>
      <c r="Q214" s="211">
        <v>0.017899999999999999</v>
      </c>
      <c r="R214" s="211">
        <f>Q214*H214</f>
        <v>0.071599999999999997</v>
      </c>
      <c r="S214" s="211">
        <v>0</v>
      </c>
      <c r="T214" s="211">
        <f>S214*H214</f>
        <v>0</v>
      </c>
      <c r="U214" s="212" t="s">
        <v>19</v>
      </c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3" t="s">
        <v>247</v>
      </c>
      <c r="AT214" s="213" t="s">
        <v>272</v>
      </c>
      <c r="AU214" s="213" t="s">
        <v>82</v>
      </c>
      <c r="AY214" s="16" t="s">
        <v>115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80</v>
      </c>
      <c r="BK214" s="214">
        <f>ROUND(I214*H214,2)</f>
        <v>0</v>
      </c>
      <c r="BL214" s="16" t="s">
        <v>370</v>
      </c>
      <c r="BM214" s="213" t="s">
        <v>419</v>
      </c>
    </row>
    <row r="215" s="2" customFormat="1">
      <c r="A215" s="37"/>
      <c r="B215" s="38"/>
      <c r="C215" s="39"/>
      <c r="D215" s="215" t="s">
        <v>124</v>
      </c>
      <c r="E215" s="39"/>
      <c r="F215" s="216" t="s">
        <v>418</v>
      </c>
      <c r="G215" s="39"/>
      <c r="H215" s="39"/>
      <c r="I215" s="217"/>
      <c r="J215" s="39"/>
      <c r="K215" s="39"/>
      <c r="L215" s="43"/>
      <c r="M215" s="218"/>
      <c r="N215" s="219"/>
      <c r="O215" s="83"/>
      <c r="P215" s="83"/>
      <c r="Q215" s="83"/>
      <c r="R215" s="83"/>
      <c r="S215" s="83"/>
      <c r="T215" s="83"/>
      <c r="U215" s="84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124</v>
      </c>
      <c r="AU215" s="16" t="s">
        <v>82</v>
      </c>
    </row>
    <row r="216" s="2" customFormat="1" ht="16.5" customHeight="1">
      <c r="A216" s="37"/>
      <c r="B216" s="38"/>
      <c r="C216" s="202" t="s">
        <v>146</v>
      </c>
      <c r="D216" s="202" t="s">
        <v>118</v>
      </c>
      <c r="E216" s="203" t="s">
        <v>420</v>
      </c>
      <c r="F216" s="204" t="s">
        <v>421</v>
      </c>
      <c r="G216" s="205" t="s">
        <v>185</v>
      </c>
      <c r="H216" s="206">
        <v>24</v>
      </c>
      <c r="I216" s="207"/>
      <c r="J216" s="208">
        <f>ROUND(I216*H216,2)</f>
        <v>0</v>
      </c>
      <c r="K216" s="204" t="s">
        <v>177</v>
      </c>
      <c r="L216" s="43"/>
      <c r="M216" s="209" t="s">
        <v>19</v>
      </c>
      <c r="N216" s="210" t="s">
        <v>43</v>
      </c>
      <c r="O216" s="83"/>
      <c r="P216" s="211">
        <f>O216*H216</f>
        <v>0</v>
      </c>
      <c r="Q216" s="211">
        <v>0</v>
      </c>
      <c r="R216" s="211">
        <f>Q216*H216</f>
        <v>0</v>
      </c>
      <c r="S216" s="211">
        <v>0.035000000000000003</v>
      </c>
      <c r="T216" s="211">
        <f>S216*H216</f>
        <v>0.84000000000000008</v>
      </c>
      <c r="U216" s="212" t="s">
        <v>19</v>
      </c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3" t="s">
        <v>370</v>
      </c>
      <c r="AT216" s="213" t="s">
        <v>118</v>
      </c>
      <c r="AU216" s="213" t="s">
        <v>82</v>
      </c>
      <c r="AY216" s="16" t="s">
        <v>115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80</v>
      </c>
      <c r="BK216" s="214">
        <f>ROUND(I216*H216,2)</f>
        <v>0</v>
      </c>
      <c r="BL216" s="16" t="s">
        <v>370</v>
      </c>
      <c r="BM216" s="213" t="s">
        <v>422</v>
      </c>
    </row>
    <row r="217" s="2" customFormat="1">
      <c r="A217" s="37"/>
      <c r="B217" s="38"/>
      <c r="C217" s="39"/>
      <c r="D217" s="215" t="s">
        <v>124</v>
      </c>
      <c r="E217" s="39"/>
      <c r="F217" s="216" t="s">
        <v>423</v>
      </c>
      <c r="G217" s="39"/>
      <c r="H217" s="39"/>
      <c r="I217" s="217"/>
      <c r="J217" s="39"/>
      <c r="K217" s="39"/>
      <c r="L217" s="43"/>
      <c r="M217" s="218"/>
      <c r="N217" s="219"/>
      <c r="O217" s="83"/>
      <c r="P217" s="83"/>
      <c r="Q217" s="83"/>
      <c r="R217" s="83"/>
      <c r="S217" s="83"/>
      <c r="T217" s="83"/>
      <c r="U217" s="84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124</v>
      </c>
      <c r="AU217" s="16" t="s">
        <v>82</v>
      </c>
    </row>
    <row r="218" s="2" customFormat="1">
      <c r="A218" s="37"/>
      <c r="B218" s="38"/>
      <c r="C218" s="39"/>
      <c r="D218" s="224" t="s">
        <v>180</v>
      </c>
      <c r="E218" s="39"/>
      <c r="F218" s="225" t="s">
        <v>424</v>
      </c>
      <c r="G218" s="39"/>
      <c r="H218" s="39"/>
      <c r="I218" s="217"/>
      <c r="J218" s="39"/>
      <c r="K218" s="39"/>
      <c r="L218" s="43"/>
      <c r="M218" s="218"/>
      <c r="N218" s="219"/>
      <c r="O218" s="83"/>
      <c r="P218" s="83"/>
      <c r="Q218" s="83"/>
      <c r="R218" s="83"/>
      <c r="S218" s="83"/>
      <c r="T218" s="83"/>
      <c r="U218" s="84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180</v>
      </c>
      <c r="AU218" s="16" t="s">
        <v>82</v>
      </c>
    </row>
    <row r="219" s="2" customFormat="1" ht="16.5" customHeight="1">
      <c r="A219" s="37"/>
      <c r="B219" s="38"/>
      <c r="C219" s="202" t="s">
        <v>425</v>
      </c>
      <c r="D219" s="202" t="s">
        <v>118</v>
      </c>
      <c r="E219" s="203" t="s">
        <v>426</v>
      </c>
      <c r="F219" s="204" t="s">
        <v>427</v>
      </c>
      <c r="G219" s="205" t="s">
        <v>347</v>
      </c>
      <c r="H219" s="206">
        <v>0.14299999999999999</v>
      </c>
      <c r="I219" s="207"/>
      <c r="J219" s="208">
        <f>ROUND(I219*H219,2)</f>
        <v>0</v>
      </c>
      <c r="K219" s="204" t="s">
        <v>177</v>
      </c>
      <c r="L219" s="43"/>
      <c r="M219" s="209" t="s">
        <v>19</v>
      </c>
      <c r="N219" s="210" t="s">
        <v>43</v>
      </c>
      <c r="O219" s="83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1">
        <f>S219*H219</f>
        <v>0</v>
      </c>
      <c r="U219" s="212" t="s">
        <v>19</v>
      </c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3" t="s">
        <v>370</v>
      </c>
      <c r="AT219" s="213" t="s">
        <v>118</v>
      </c>
      <c r="AU219" s="213" t="s">
        <v>82</v>
      </c>
      <c r="AY219" s="16" t="s">
        <v>115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80</v>
      </c>
      <c r="BK219" s="214">
        <f>ROUND(I219*H219,2)</f>
        <v>0</v>
      </c>
      <c r="BL219" s="16" t="s">
        <v>370</v>
      </c>
      <c r="BM219" s="213" t="s">
        <v>428</v>
      </c>
    </row>
    <row r="220" s="2" customFormat="1">
      <c r="A220" s="37"/>
      <c r="B220" s="38"/>
      <c r="C220" s="39"/>
      <c r="D220" s="215" t="s">
        <v>124</v>
      </c>
      <c r="E220" s="39"/>
      <c r="F220" s="216" t="s">
        <v>429</v>
      </c>
      <c r="G220" s="39"/>
      <c r="H220" s="39"/>
      <c r="I220" s="217"/>
      <c r="J220" s="39"/>
      <c r="K220" s="39"/>
      <c r="L220" s="43"/>
      <c r="M220" s="218"/>
      <c r="N220" s="219"/>
      <c r="O220" s="83"/>
      <c r="P220" s="83"/>
      <c r="Q220" s="83"/>
      <c r="R220" s="83"/>
      <c r="S220" s="83"/>
      <c r="T220" s="83"/>
      <c r="U220" s="84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124</v>
      </c>
      <c r="AU220" s="16" t="s">
        <v>82</v>
      </c>
    </row>
    <row r="221" s="2" customFormat="1">
      <c r="A221" s="37"/>
      <c r="B221" s="38"/>
      <c r="C221" s="39"/>
      <c r="D221" s="224" t="s">
        <v>180</v>
      </c>
      <c r="E221" s="39"/>
      <c r="F221" s="225" t="s">
        <v>430</v>
      </c>
      <c r="G221" s="39"/>
      <c r="H221" s="39"/>
      <c r="I221" s="217"/>
      <c r="J221" s="39"/>
      <c r="K221" s="39"/>
      <c r="L221" s="43"/>
      <c r="M221" s="218"/>
      <c r="N221" s="219"/>
      <c r="O221" s="83"/>
      <c r="P221" s="83"/>
      <c r="Q221" s="83"/>
      <c r="R221" s="83"/>
      <c r="S221" s="83"/>
      <c r="T221" s="83"/>
      <c r="U221" s="84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180</v>
      </c>
      <c r="AU221" s="16" t="s">
        <v>82</v>
      </c>
    </row>
    <row r="222" s="2" customFormat="1" ht="16.5" customHeight="1">
      <c r="A222" s="37"/>
      <c r="B222" s="38"/>
      <c r="C222" s="202" t="s">
        <v>138</v>
      </c>
      <c r="D222" s="202" t="s">
        <v>118</v>
      </c>
      <c r="E222" s="203" t="s">
        <v>431</v>
      </c>
      <c r="F222" s="204" t="s">
        <v>432</v>
      </c>
      <c r="G222" s="205" t="s">
        <v>347</v>
      </c>
      <c r="H222" s="206">
        <v>0.14299999999999999</v>
      </c>
      <c r="I222" s="207"/>
      <c r="J222" s="208">
        <f>ROUND(I222*H222,2)</f>
        <v>0</v>
      </c>
      <c r="K222" s="204" t="s">
        <v>177</v>
      </c>
      <c r="L222" s="43"/>
      <c r="M222" s="209" t="s">
        <v>19</v>
      </c>
      <c r="N222" s="210" t="s">
        <v>43</v>
      </c>
      <c r="O222" s="83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1">
        <f>S222*H222</f>
        <v>0</v>
      </c>
      <c r="U222" s="212" t="s">
        <v>19</v>
      </c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3" t="s">
        <v>370</v>
      </c>
      <c r="AT222" s="213" t="s">
        <v>118</v>
      </c>
      <c r="AU222" s="213" t="s">
        <v>82</v>
      </c>
      <c r="AY222" s="16" t="s">
        <v>115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80</v>
      </c>
      <c r="BK222" s="214">
        <f>ROUND(I222*H222,2)</f>
        <v>0</v>
      </c>
      <c r="BL222" s="16" t="s">
        <v>370</v>
      </c>
      <c r="BM222" s="213" t="s">
        <v>433</v>
      </c>
    </row>
    <row r="223" s="2" customFormat="1">
      <c r="A223" s="37"/>
      <c r="B223" s="38"/>
      <c r="C223" s="39"/>
      <c r="D223" s="215" t="s">
        <v>124</v>
      </c>
      <c r="E223" s="39"/>
      <c r="F223" s="216" t="s">
        <v>434</v>
      </c>
      <c r="G223" s="39"/>
      <c r="H223" s="39"/>
      <c r="I223" s="217"/>
      <c r="J223" s="39"/>
      <c r="K223" s="39"/>
      <c r="L223" s="43"/>
      <c r="M223" s="218"/>
      <c r="N223" s="219"/>
      <c r="O223" s="83"/>
      <c r="P223" s="83"/>
      <c r="Q223" s="83"/>
      <c r="R223" s="83"/>
      <c r="S223" s="83"/>
      <c r="T223" s="83"/>
      <c r="U223" s="84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124</v>
      </c>
      <c r="AU223" s="16" t="s">
        <v>82</v>
      </c>
    </row>
    <row r="224" s="2" customFormat="1">
      <c r="A224" s="37"/>
      <c r="B224" s="38"/>
      <c r="C224" s="39"/>
      <c r="D224" s="224" t="s">
        <v>180</v>
      </c>
      <c r="E224" s="39"/>
      <c r="F224" s="225" t="s">
        <v>435</v>
      </c>
      <c r="G224" s="39"/>
      <c r="H224" s="39"/>
      <c r="I224" s="217"/>
      <c r="J224" s="39"/>
      <c r="K224" s="39"/>
      <c r="L224" s="43"/>
      <c r="M224" s="218"/>
      <c r="N224" s="219"/>
      <c r="O224" s="83"/>
      <c r="P224" s="83"/>
      <c r="Q224" s="83"/>
      <c r="R224" s="83"/>
      <c r="S224" s="83"/>
      <c r="T224" s="83"/>
      <c r="U224" s="84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180</v>
      </c>
      <c r="AU224" s="16" t="s">
        <v>82</v>
      </c>
    </row>
    <row r="225" s="2" customFormat="1" ht="16.5" customHeight="1">
      <c r="A225" s="37"/>
      <c r="B225" s="38"/>
      <c r="C225" s="202" t="s">
        <v>141</v>
      </c>
      <c r="D225" s="202" t="s">
        <v>118</v>
      </c>
      <c r="E225" s="203" t="s">
        <v>436</v>
      </c>
      <c r="F225" s="204" t="s">
        <v>437</v>
      </c>
      <c r="G225" s="205" t="s">
        <v>347</v>
      </c>
      <c r="H225" s="206">
        <v>0.14299999999999999</v>
      </c>
      <c r="I225" s="207"/>
      <c r="J225" s="208">
        <f>ROUND(I225*H225,2)</f>
        <v>0</v>
      </c>
      <c r="K225" s="204" t="s">
        <v>177</v>
      </c>
      <c r="L225" s="43"/>
      <c r="M225" s="209" t="s">
        <v>19</v>
      </c>
      <c r="N225" s="210" t="s">
        <v>43</v>
      </c>
      <c r="O225" s="83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1">
        <f>S225*H225</f>
        <v>0</v>
      </c>
      <c r="U225" s="212" t="s">
        <v>19</v>
      </c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3" t="s">
        <v>370</v>
      </c>
      <c r="AT225" s="213" t="s">
        <v>118</v>
      </c>
      <c r="AU225" s="213" t="s">
        <v>82</v>
      </c>
      <c r="AY225" s="16" t="s">
        <v>115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6" t="s">
        <v>80</v>
      </c>
      <c r="BK225" s="214">
        <f>ROUND(I225*H225,2)</f>
        <v>0</v>
      </c>
      <c r="BL225" s="16" t="s">
        <v>370</v>
      </c>
      <c r="BM225" s="213" t="s">
        <v>438</v>
      </c>
    </row>
    <row r="226" s="2" customFormat="1">
      <c r="A226" s="37"/>
      <c r="B226" s="38"/>
      <c r="C226" s="39"/>
      <c r="D226" s="215" t="s">
        <v>124</v>
      </c>
      <c r="E226" s="39"/>
      <c r="F226" s="216" t="s">
        <v>439</v>
      </c>
      <c r="G226" s="39"/>
      <c r="H226" s="39"/>
      <c r="I226" s="217"/>
      <c r="J226" s="39"/>
      <c r="K226" s="39"/>
      <c r="L226" s="43"/>
      <c r="M226" s="218"/>
      <c r="N226" s="219"/>
      <c r="O226" s="83"/>
      <c r="P226" s="83"/>
      <c r="Q226" s="83"/>
      <c r="R226" s="83"/>
      <c r="S226" s="83"/>
      <c r="T226" s="83"/>
      <c r="U226" s="84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124</v>
      </c>
      <c r="AU226" s="16" t="s">
        <v>82</v>
      </c>
    </row>
    <row r="227" s="2" customFormat="1">
      <c r="A227" s="37"/>
      <c r="B227" s="38"/>
      <c r="C227" s="39"/>
      <c r="D227" s="224" t="s">
        <v>180</v>
      </c>
      <c r="E227" s="39"/>
      <c r="F227" s="225" t="s">
        <v>440</v>
      </c>
      <c r="G227" s="39"/>
      <c r="H227" s="39"/>
      <c r="I227" s="217"/>
      <c r="J227" s="39"/>
      <c r="K227" s="39"/>
      <c r="L227" s="43"/>
      <c r="M227" s="218"/>
      <c r="N227" s="219"/>
      <c r="O227" s="83"/>
      <c r="P227" s="83"/>
      <c r="Q227" s="83"/>
      <c r="R227" s="83"/>
      <c r="S227" s="83"/>
      <c r="T227" s="83"/>
      <c r="U227" s="84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180</v>
      </c>
      <c r="AU227" s="16" t="s">
        <v>82</v>
      </c>
    </row>
    <row r="228" s="12" customFormat="1" ht="25.92" customHeight="1">
      <c r="A228" s="12"/>
      <c r="B228" s="186"/>
      <c r="C228" s="187"/>
      <c r="D228" s="188" t="s">
        <v>71</v>
      </c>
      <c r="E228" s="189" t="s">
        <v>441</v>
      </c>
      <c r="F228" s="189" t="s">
        <v>442</v>
      </c>
      <c r="G228" s="187"/>
      <c r="H228" s="187"/>
      <c r="I228" s="190"/>
      <c r="J228" s="191">
        <f>BK228</f>
        <v>0</v>
      </c>
      <c r="K228" s="187"/>
      <c r="L228" s="192"/>
      <c r="M228" s="193"/>
      <c r="N228" s="194"/>
      <c r="O228" s="194"/>
      <c r="P228" s="195">
        <f>SUM(P229:P234)</f>
        <v>0</v>
      </c>
      <c r="Q228" s="194"/>
      <c r="R228" s="195">
        <f>SUM(R229:R234)</f>
        <v>0</v>
      </c>
      <c r="S228" s="194"/>
      <c r="T228" s="195">
        <f>SUM(T229:T234)</f>
        <v>0</v>
      </c>
      <c r="U228" s="196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7" t="s">
        <v>122</v>
      </c>
      <c r="AT228" s="198" t="s">
        <v>71</v>
      </c>
      <c r="AU228" s="198" t="s">
        <v>72</v>
      </c>
      <c r="AY228" s="197" t="s">
        <v>115</v>
      </c>
      <c r="BK228" s="199">
        <f>SUM(BK229:BK234)</f>
        <v>0</v>
      </c>
    </row>
    <row r="229" s="2" customFormat="1" ht="16.5" customHeight="1">
      <c r="A229" s="37"/>
      <c r="B229" s="38"/>
      <c r="C229" s="202" t="s">
        <v>443</v>
      </c>
      <c r="D229" s="202" t="s">
        <v>118</v>
      </c>
      <c r="E229" s="203" t="s">
        <v>444</v>
      </c>
      <c r="F229" s="204" t="s">
        <v>445</v>
      </c>
      <c r="G229" s="205" t="s">
        <v>446</v>
      </c>
      <c r="H229" s="206">
        <v>240</v>
      </c>
      <c r="I229" s="207"/>
      <c r="J229" s="208">
        <f>ROUND(I229*H229,2)</f>
        <v>0</v>
      </c>
      <c r="K229" s="204" t="s">
        <v>177</v>
      </c>
      <c r="L229" s="43"/>
      <c r="M229" s="209" t="s">
        <v>19</v>
      </c>
      <c r="N229" s="210" t="s">
        <v>43</v>
      </c>
      <c r="O229" s="83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1">
        <f>S229*H229</f>
        <v>0</v>
      </c>
      <c r="U229" s="212" t="s">
        <v>19</v>
      </c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3" t="s">
        <v>447</v>
      </c>
      <c r="AT229" s="213" t="s">
        <v>118</v>
      </c>
      <c r="AU229" s="213" t="s">
        <v>80</v>
      </c>
      <c r="AY229" s="16" t="s">
        <v>115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80</v>
      </c>
      <c r="BK229" s="214">
        <f>ROUND(I229*H229,2)</f>
        <v>0</v>
      </c>
      <c r="BL229" s="16" t="s">
        <v>447</v>
      </c>
      <c r="BM229" s="213" t="s">
        <v>448</v>
      </c>
    </row>
    <row r="230" s="2" customFormat="1">
      <c r="A230" s="37"/>
      <c r="B230" s="38"/>
      <c r="C230" s="39"/>
      <c r="D230" s="215" t="s">
        <v>124</v>
      </c>
      <c r="E230" s="39"/>
      <c r="F230" s="216" t="s">
        <v>449</v>
      </c>
      <c r="G230" s="39"/>
      <c r="H230" s="39"/>
      <c r="I230" s="217"/>
      <c r="J230" s="39"/>
      <c r="K230" s="39"/>
      <c r="L230" s="43"/>
      <c r="M230" s="218"/>
      <c r="N230" s="219"/>
      <c r="O230" s="83"/>
      <c r="P230" s="83"/>
      <c r="Q230" s="83"/>
      <c r="R230" s="83"/>
      <c r="S230" s="83"/>
      <c r="T230" s="83"/>
      <c r="U230" s="84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124</v>
      </c>
      <c r="AU230" s="16" t="s">
        <v>80</v>
      </c>
    </row>
    <row r="231" s="2" customFormat="1">
      <c r="A231" s="37"/>
      <c r="B231" s="38"/>
      <c r="C231" s="39"/>
      <c r="D231" s="224" t="s">
        <v>180</v>
      </c>
      <c r="E231" s="39"/>
      <c r="F231" s="225" t="s">
        <v>450</v>
      </c>
      <c r="G231" s="39"/>
      <c r="H231" s="39"/>
      <c r="I231" s="217"/>
      <c r="J231" s="39"/>
      <c r="K231" s="39"/>
      <c r="L231" s="43"/>
      <c r="M231" s="218"/>
      <c r="N231" s="219"/>
      <c r="O231" s="83"/>
      <c r="P231" s="83"/>
      <c r="Q231" s="83"/>
      <c r="R231" s="83"/>
      <c r="S231" s="83"/>
      <c r="T231" s="83"/>
      <c r="U231" s="84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180</v>
      </c>
      <c r="AU231" s="16" t="s">
        <v>80</v>
      </c>
    </row>
    <row r="232" s="2" customFormat="1" ht="16.5" customHeight="1">
      <c r="A232" s="37"/>
      <c r="B232" s="38"/>
      <c r="C232" s="202" t="s">
        <v>451</v>
      </c>
      <c r="D232" s="202" t="s">
        <v>118</v>
      </c>
      <c r="E232" s="203" t="s">
        <v>452</v>
      </c>
      <c r="F232" s="204" t="s">
        <v>453</v>
      </c>
      <c r="G232" s="205" t="s">
        <v>446</v>
      </c>
      <c r="H232" s="206">
        <v>128</v>
      </c>
      <c r="I232" s="207"/>
      <c r="J232" s="208">
        <f>ROUND(I232*H232,2)</f>
        <v>0</v>
      </c>
      <c r="K232" s="204" t="s">
        <v>177</v>
      </c>
      <c r="L232" s="43"/>
      <c r="M232" s="209" t="s">
        <v>19</v>
      </c>
      <c r="N232" s="210" t="s">
        <v>43</v>
      </c>
      <c r="O232" s="83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1">
        <f>S232*H232</f>
        <v>0</v>
      </c>
      <c r="U232" s="212" t="s">
        <v>19</v>
      </c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3" t="s">
        <v>447</v>
      </c>
      <c r="AT232" s="213" t="s">
        <v>118</v>
      </c>
      <c r="AU232" s="213" t="s">
        <v>80</v>
      </c>
      <c r="AY232" s="16" t="s">
        <v>115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80</v>
      </c>
      <c r="BK232" s="214">
        <f>ROUND(I232*H232,2)</f>
        <v>0</v>
      </c>
      <c r="BL232" s="16" t="s">
        <v>447</v>
      </c>
      <c r="BM232" s="213" t="s">
        <v>454</v>
      </c>
    </row>
    <row r="233" s="2" customFormat="1">
      <c r="A233" s="37"/>
      <c r="B233" s="38"/>
      <c r="C233" s="39"/>
      <c r="D233" s="215" t="s">
        <v>124</v>
      </c>
      <c r="E233" s="39"/>
      <c r="F233" s="216" t="s">
        <v>455</v>
      </c>
      <c r="G233" s="39"/>
      <c r="H233" s="39"/>
      <c r="I233" s="217"/>
      <c r="J233" s="39"/>
      <c r="K233" s="39"/>
      <c r="L233" s="43"/>
      <c r="M233" s="218"/>
      <c r="N233" s="219"/>
      <c r="O233" s="83"/>
      <c r="P233" s="83"/>
      <c r="Q233" s="83"/>
      <c r="R233" s="83"/>
      <c r="S233" s="83"/>
      <c r="T233" s="83"/>
      <c r="U233" s="84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124</v>
      </c>
      <c r="AU233" s="16" t="s">
        <v>80</v>
      </c>
    </row>
    <row r="234" s="2" customFormat="1">
      <c r="A234" s="37"/>
      <c r="B234" s="38"/>
      <c r="C234" s="39"/>
      <c r="D234" s="224" t="s">
        <v>180</v>
      </c>
      <c r="E234" s="39"/>
      <c r="F234" s="225" t="s">
        <v>456</v>
      </c>
      <c r="G234" s="39"/>
      <c r="H234" s="39"/>
      <c r="I234" s="217"/>
      <c r="J234" s="39"/>
      <c r="K234" s="39"/>
      <c r="L234" s="43"/>
      <c r="M234" s="218"/>
      <c r="N234" s="219"/>
      <c r="O234" s="83"/>
      <c r="P234" s="83"/>
      <c r="Q234" s="83"/>
      <c r="R234" s="83"/>
      <c r="S234" s="83"/>
      <c r="T234" s="83"/>
      <c r="U234" s="84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180</v>
      </c>
      <c r="AU234" s="16" t="s">
        <v>80</v>
      </c>
    </row>
    <row r="235" s="12" customFormat="1" ht="25.92" customHeight="1">
      <c r="A235" s="12"/>
      <c r="B235" s="186"/>
      <c r="C235" s="187"/>
      <c r="D235" s="188" t="s">
        <v>71</v>
      </c>
      <c r="E235" s="189" t="s">
        <v>457</v>
      </c>
      <c r="F235" s="189" t="s">
        <v>458</v>
      </c>
      <c r="G235" s="187"/>
      <c r="H235" s="187"/>
      <c r="I235" s="190"/>
      <c r="J235" s="191">
        <f>BK235</f>
        <v>0</v>
      </c>
      <c r="K235" s="187"/>
      <c r="L235" s="192"/>
      <c r="M235" s="193"/>
      <c r="N235" s="194"/>
      <c r="O235" s="194"/>
      <c r="P235" s="195">
        <f>P236</f>
        <v>0</v>
      </c>
      <c r="Q235" s="194"/>
      <c r="R235" s="195">
        <f>R236</f>
        <v>0</v>
      </c>
      <c r="S235" s="194"/>
      <c r="T235" s="195">
        <f>T236</f>
        <v>0</v>
      </c>
      <c r="U235" s="196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7" t="s">
        <v>129</v>
      </c>
      <c r="AT235" s="198" t="s">
        <v>71</v>
      </c>
      <c r="AU235" s="198" t="s">
        <v>72</v>
      </c>
      <c r="AY235" s="197" t="s">
        <v>115</v>
      </c>
      <c r="BK235" s="199">
        <f>BK236</f>
        <v>0</v>
      </c>
    </row>
    <row r="236" s="12" customFormat="1" ht="22.8" customHeight="1">
      <c r="A236" s="12"/>
      <c r="B236" s="186"/>
      <c r="C236" s="187"/>
      <c r="D236" s="188" t="s">
        <v>71</v>
      </c>
      <c r="E236" s="200" t="s">
        <v>459</v>
      </c>
      <c r="F236" s="200" t="s">
        <v>460</v>
      </c>
      <c r="G236" s="187"/>
      <c r="H236" s="187"/>
      <c r="I236" s="190"/>
      <c r="J236" s="201">
        <f>BK236</f>
        <v>0</v>
      </c>
      <c r="K236" s="187"/>
      <c r="L236" s="192"/>
      <c r="M236" s="193"/>
      <c r="N236" s="194"/>
      <c r="O236" s="194"/>
      <c r="P236" s="195">
        <f>SUM(P237:P238)</f>
        <v>0</v>
      </c>
      <c r="Q236" s="194"/>
      <c r="R236" s="195">
        <f>SUM(R237:R238)</f>
        <v>0</v>
      </c>
      <c r="S236" s="194"/>
      <c r="T236" s="195">
        <f>SUM(T237:T238)</f>
        <v>0</v>
      </c>
      <c r="U236" s="196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7" t="s">
        <v>129</v>
      </c>
      <c r="AT236" s="198" t="s">
        <v>71</v>
      </c>
      <c r="AU236" s="198" t="s">
        <v>80</v>
      </c>
      <c r="AY236" s="197" t="s">
        <v>115</v>
      </c>
      <c r="BK236" s="199">
        <f>SUM(BK237:BK238)</f>
        <v>0</v>
      </c>
    </row>
    <row r="237" s="2" customFormat="1" ht="16.5" customHeight="1">
      <c r="A237" s="37"/>
      <c r="B237" s="38"/>
      <c r="C237" s="202" t="s">
        <v>461</v>
      </c>
      <c r="D237" s="202" t="s">
        <v>118</v>
      </c>
      <c r="E237" s="203" t="s">
        <v>462</v>
      </c>
      <c r="F237" s="204" t="s">
        <v>463</v>
      </c>
      <c r="G237" s="205" t="s">
        <v>464</v>
      </c>
      <c r="H237" s="206">
        <v>6400</v>
      </c>
      <c r="I237" s="207"/>
      <c r="J237" s="208">
        <f>ROUND(I237*H237,2)</f>
        <v>0</v>
      </c>
      <c r="K237" s="204" t="s">
        <v>19</v>
      </c>
      <c r="L237" s="43"/>
      <c r="M237" s="209" t="s">
        <v>19</v>
      </c>
      <c r="N237" s="210" t="s">
        <v>43</v>
      </c>
      <c r="O237" s="83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1">
        <f>S237*H237</f>
        <v>0</v>
      </c>
      <c r="U237" s="212" t="s">
        <v>19</v>
      </c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3" t="s">
        <v>465</v>
      </c>
      <c r="AT237" s="213" t="s">
        <v>118</v>
      </c>
      <c r="AU237" s="213" t="s">
        <v>82</v>
      </c>
      <c r="AY237" s="16" t="s">
        <v>115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6" t="s">
        <v>80</v>
      </c>
      <c r="BK237" s="214">
        <f>ROUND(I237*H237,2)</f>
        <v>0</v>
      </c>
      <c r="BL237" s="16" t="s">
        <v>465</v>
      </c>
      <c r="BM237" s="213" t="s">
        <v>466</v>
      </c>
    </row>
    <row r="238" s="2" customFormat="1">
      <c r="A238" s="37"/>
      <c r="B238" s="38"/>
      <c r="C238" s="39"/>
      <c r="D238" s="215" t="s">
        <v>124</v>
      </c>
      <c r="E238" s="39"/>
      <c r="F238" s="216" t="s">
        <v>463</v>
      </c>
      <c r="G238" s="39"/>
      <c r="H238" s="39"/>
      <c r="I238" s="217"/>
      <c r="J238" s="39"/>
      <c r="K238" s="39"/>
      <c r="L238" s="43"/>
      <c r="M238" s="220"/>
      <c r="N238" s="221"/>
      <c r="O238" s="222"/>
      <c r="P238" s="222"/>
      <c r="Q238" s="222"/>
      <c r="R238" s="222"/>
      <c r="S238" s="222"/>
      <c r="T238" s="222"/>
      <c r="U238" s="223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124</v>
      </c>
      <c r="AU238" s="16" t="s">
        <v>82</v>
      </c>
    </row>
    <row r="239" s="2" customFormat="1" ht="6.96" customHeight="1">
      <c r="A239" s="37"/>
      <c r="B239" s="58"/>
      <c r="C239" s="59"/>
      <c r="D239" s="59"/>
      <c r="E239" s="59"/>
      <c r="F239" s="59"/>
      <c r="G239" s="59"/>
      <c r="H239" s="59"/>
      <c r="I239" s="59"/>
      <c r="J239" s="59"/>
      <c r="K239" s="59"/>
      <c r="L239" s="43"/>
      <c r="M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</row>
  </sheetData>
  <sheetProtection sheet="1" autoFilter="0" formatColumns="0" formatRows="0" objects="1" scenarios="1" spinCount="100000" saltValue="ED4W6bHbabDOV6RYoC+9zCA8/1fe7cpxBS0hhNhTtGQ2QM1ebvFRSvswdBlZFtK9DqCFGbe368RVThDxvuY4+A==" hashValue="YWSa+zT7EI5gB8S/GjY244XF61Ce3ZPbpJd2fzjtzR1KuFeUd5WdmPqUcqz6dbP8Wo0oCI35hYgsiyaw92wR8w==" algorithmName="SHA-512" password="CC35"/>
  <autoFilter ref="C88:K23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2/389842122"/>
    <hyperlink ref="F97" r:id="rId2" display="https://podminky.urs.cz/item/CS_URS_2024_02/389842232"/>
    <hyperlink ref="F100" r:id="rId3" display="https://podminky.urs.cz/item/CS_URS_2024_02/389842302"/>
    <hyperlink ref="F104" r:id="rId4" display="https://podminky.urs.cz/item/CS_URS_2024_02/953845112"/>
    <hyperlink ref="F107" r:id="rId5" display="https://podminky.urs.cz/item/CS_URS_2024_02/953845113"/>
    <hyperlink ref="F110" r:id="rId6" display="https://podminky.urs.cz/item/CS_URS_2024_02/953845114"/>
    <hyperlink ref="F113" r:id="rId7" display="https://podminky.urs.cz/item/CS_URS_2024_02/953845122"/>
    <hyperlink ref="F116" r:id="rId8" display="https://podminky.urs.cz/item/CS_URS_2024_02/953845123"/>
    <hyperlink ref="F119" r:id="rId9" display="https://podminky.urs.cz/item/CS_URS_2024_02/953845124"/>
    <hyperlink ref="F122" r:id="rId10" display="https://podminky.urs.cz/item/CS_URS_2024_02/953845212"/>
    <hyperlink ref="F125" r:id="rId11" display="https://podminky.urs.cz/item/CS_URS_2024_02/953845213"/>
    <hyperlink ref="F128" r:id="rId12" display="https://podminky.urs.cz/item/CS_URS_2024_02/953845214"/>
    <hyperlink ref="F131" r:id="rId13" display="https://podminky.urs.cz/item/CS_URS_2024_02/953845222"/>
    <hyperlink ref="F134" r:id="rId14" display="https://podminky.urs.cz/item/CS_URS_2024_02/953845223"/>
    <hyperlink ref="F137" r:id="rId15" display="https://podminky.urs.cz/item/CS_URS_2024_02/953845224"/>
    <hyperlink ref="F140" r:id="rId16" display="https://podminky.urs.cz/item/CS_URS_2024_02/953941209"/>
    <hyperlink ref="F145" r:id="rId17" display="https://podminky.urs.cz/item/CS_URS_2024_02/953941911"/>
    <hyperlink ref="F160" r:id="rId18" display="https://podminky.urs.cz/item/CS_URS_2024_02/977331111"/>
    <hyperlink ref="F163" r:id="rId19" display="https://podminky.urs.cz/item/CS_URS_2024_02/977331113"/>
    <hyperlink ref="F166" r:id="rId20" display="https://podminky.urs.cz/item/CS_URS_2024_02/977331115"/>
    <hyperlink ref="F169" r:id="rId21" display="https://podminky.urs.cz/item/CS_URS_2024_02/977341111"/>
    <hyperlink ref="F172" r:id="rId22" display="https://podminky.urs.cz/item/CS_URS_2024_02/977341113"/>
    <hyperlink ref="F175" r:id="rId23" display="https://podminky.urs.cz/item/CS_URS_2024_02/977341115"/>
    <hyperlink ref="F179" r:id="rId24" display="https://podminky.urs.cz/item/CS_URS_2024_02/997013501"/>
    <hyperlink ref="F182" r:id="rId25" display="https://podminky.urs.cz/item/CS_URS_2024_02/997013509"/>
    <hyperlink ref="F185" r:id="rId26" display="https://podminky.urs.cz/item/CS_URS_2024_02/997013603"/>
    <hyperlink ref="F190" r:id="rId27" display="https://podminky.urs.cz/item/CS_URS_2024_02/731810301"/>
    <hyperlink ref="F193" r:id="rId28" display="https://podminky.urs.cz/item/CS_URS_2024_02/731810302"/>
    <hyperlink ref="F196" r:id="rId29" display="https://podminky.urs.cz/item/CS_URS_2024_02/731810341"/>
    <hyperlink ref="F199" r:id="rId30" display="https://podminky.urs.cz/item/CS_URS_2024_02/731810342"/>
    <hyperlink ref="F202" r:id="rId31" display="https://podminky.urs.cz/item/CS_URS_2024_02/998731121"/>
    <hyperlink ref="F205" r:id="rId32" display="https://podminky.urs.cz/item/CS_URS_2024_02/998731122"/>
    <hyperlink ref="F209" r:id="rId33" display="https://podminky.urs.cz/item/CS_URS_2024_02/767851104"/>
    <hyperlink ref="F218" r:id="rId34" display="https://podminky.urs.cz/item/CS_URS_2024_02/767851803"/>
    <hyperlink ref="F221" r:id="rId35" display="https://podminky.urs.cz/item/CS_URS_2024_02/998767121"/>
    <hyperlink ref="F224" r:id="rId36" display="https://podminky.urs.cz/item/CS_URS_2024_02/998767122"/>
    <hyperlink ref="F227" r:id="rId37" display="https://podminky.urs.cz/item/CS_URS_2024_02/998767123"/>
    <hyperlink ref="F231" r:id="rId38" display="https://podminky.urs.cz/item/CS_URS_2024_02/HZS1302"/>
    <hyperlink ref="F234" r:id="rId39" display="https://podminky.urs.cz/item/CS_URS_2024_02/HZS21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3" customFormat="1" ht="45" customHeight="1">
      <c r="B3" s="240"/>
      <c r="C3" s="241" t="s">
        <v>467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468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469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470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471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472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473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474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475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476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477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478</v>
      </c>
      <c r="F18" s="247" t="s">
        <v>479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480</v>
      </c>
      <c r="F19" s="247" t="s">
        <v>481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79</v>
      </c>
      <c r="F20" s="247" t="s">
        <v>482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483</v>
      </c>
      <c r="F21" s="247" t="s">
        <v>484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485</v>
      </c>
      <c r="F22" s="247" t="s">
        <v>486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487</v>
      </c>
      <c r="F23" s="247" t="s">
        <v>488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489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490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491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492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493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494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495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496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497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100</v>
      </c>
      <c r="F36" s="247"/>
      <c r="G36" s="247" t="s">
        <v>498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499</v>
      </c>
      <c r="F37" s="247"/>
      <c r="G37" s="247" t="s">
        <v>500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53</v>
      </c>
      <c r="F38" s="247"/>
      <c r="G38" s="247" t="s">
        <v>501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54</v>
      </c>
      <c r="F39" s="247"/>
      <c r="G39" s="247" t="s">
        <v>502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101</v>
      </c>
      <c r="F40" s="247"/>
      <c r="G40" s="247" t="s">
        <v>503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102</v>
      </c>
      <c r="F41" s="247"/>
      <c r="G41" s="247" t="s">
        <v>504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505</v>
      </c>
      <c r="F42" s="247"/>
      <c r="G42" s="247" t="s">
        <v>506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507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508</v>
      </c>
      <c r="F44" s="247"/>
      <c r="G44" s="247" t="s">
        <v>509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104</v>
      </c>
      <c r="F45" s="247"/>
      <c r="G45" s="247" t="s">
        <v>510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511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512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513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514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515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516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517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518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519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520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521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522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523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524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525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526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527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528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529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530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531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532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533</v>
      </c>
      <c r="D76" s="265"/>
      <c r="E76" s="265"/>
      <c r="F76" s="265" t="s">
        <v>534</v>
      </c>
      <c r="G76" s="266"/>
      <c r="H76" s="265" t="s">
        <v>54</v>
      </c>
      <c r="I76" s="265" t="s">
        <v>57</v>
      </c>
      <c r="J76" s="265" t="s">
        <v>535</v>
      </c>
      <c r="K76" s="264"/>
    </row>
    <row r="77" s="1" customFormat="1" ht="17.25" customHeight="1">
      <c r="B77" s="262"/>
      <c r="C77" s="267" t="s">
        <v>536</v>
      </c>
      <c r="D77" s="267"/>
      <c r="E77" s="267"/>
      <c r="F77" s="268" t="s">
        <v>537</v>
      </c>
      <c r="G77" s="269"/>
      <c r="H77" s="267"/>
      <c r="I77" s="267"/>
      <c r="J77" s="267" t="s">
        <v>538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53</v>
      </c>
      <c r="D79" s="272"/>
      <c r="E79" s="272"/>
      <c r="F79" s="273" t="s">
        <v>539</v>
      </c>
      <c r="G79" s="274"/>
      <c r="H79" s="250" t="s">
        <v>540</v>
      </c>
      <c r="I79" s="250" t="s">
        <v>541</v>
      </c>
      <c r="J79" s="250">
        <v>20</v>
      </c>
      <c r="K79" s="264"/>
    </row>
    <row r="80" s="1" customFormat="1" ht="15" customHeight="1">
      <c r="B80" s="262"/>
      <c r="C80" s="250" t="s">
        <v>542</v>
      </c>
      <c r="D80" s="250"/>
      <c r="E80" s="250"/>
      <c r="F80" s="273" t="s">
        <v>539</v>
      </c>
      <c r="G80" s="274"/>
      <c r="H80" s="250" t="s">
        <v>543</v>
      </c>
      <c r="I80" s="250" t="s">
        <v>541</v>
      </c>
      <c r="J80" s="250">
        <v>120</v>
      </c>
      <c r="K80" s="264"/>
    </row>
    <row r="81" s="1" customFormat="1" ht="15" customHeight="1">
      <c r="B81" s="275"/>
      <c r="C81" s="250" t="s">
        <v>544</v>
      </c>
      <c r="D81" s="250"/>
      <c r="E81" s="250"/>
      <c r="F81" s="273" t="s">
        <v>545</v>
      </c>
      <c r="G81" s="274"/>
      <c r="H81" s="250" t="s">
        <v>546</v>
      </c>
      <c r="I81" s="250" t="s">
        <v>541</v>
      </c>
      <c r="J81" s="250">
        <v>50</v>
      </c>
      <c r="K81" s="264"/>
    </row>
    <row r="82" s="1" customFormat="1" ht="15" customHeight="1">
      <c r="B82" s="275"/>
      <c r="C82" s="250" t="s">
        <v>547</v>
      </c>
      <c r="D82" s="250"/>
      <c r="E82" s="250"/>
      <c r="F82" s="273" t="s">
        <v>539</v>
      </c>
      <c r="G82" s="274"/>
      <c r="H82" s="250" t="s">
        <v>548</v>
      </c>
      <c r="I82" s="250" t="s">
        <v>549</v>
      </c>
      <c r="J82" s="250"/>
      <c r="K82" s="264"/>
    </row>
    <row r="83" s="1" customFormat="1" ht="15" customHeight="1">
      <c r="B83" s="275"/>
      <c r="C83" s="276" t="s">
        <v>550</v>
      </c>
      <c r="D83" s="276"/>
      <c r="E83" s="276"/>
      <c r="F83" s="277" t="s">
        <v>545</v>
      </c>
      <c r="G83" s="276"/>
      <c r="H83" s="276" t="s">
        <v>551</v>
      </c>
      <c r="I83" s="276" t="s">
        <v>541</v>
      </c>
      <c r="J83" s="276">
        <v>15</v>
      </c>
      <c r="K83" s="264"/>
    </row>
    <row r="84" s="1" customFormat="1" ht="15" customHeight="1">
      <c r="B84" s="275"/>
      <c r="C84" s="276" t="s">
        <v>552</v>
      </c>
      <c r="D84" s="276"/>
      <c r="E84" s="276"/>
      <c r="F84" s="277" t="s">
        <v>545</v>
      </c>
      <c r="G84" s="276"/>
      <c r="H84" s="276" t="s">
        <v>553</v>
      </c>
      <c r="I84" s="276" t="s">
        <v>541</v>
      </c>
      <c r="J84" s="276">
        <v>15</v>
      </c>
      <c r="K84" s="264"/>
    </row>
    <row r="85" s="1" customFormat="1" ht="15" customHeight="1">
      <c r="B85" s="275"/>
      <c r="C85" s="276" t="s">
        <v>554</v>
      </c>
      <c r="D85" s="276"/>
      <c r="E85" s="276"/>
      <c r="F85" s="277" t="s">
        <v>545</v>
      </c>
      <c r="G85" s="276"/>
      <c r="H85" s="276" t="s">
        <v>555</v>
      </c>
      <c r="I85" s="276" t="s">
        <v>541</v>
      </c>
      <c r="J85" s="276">
        <v>20</v>
      </c>
      <c r="K85" s="264"/>
    </row>
    <row r="86" s="1" customFormat="1" ht="15" customHeight="1">
      <c r="B86" s="275"/>
      <c r="C86" s="276" t="s">
        <v>556</v>
      </c>
      <c r="D86" s="276"/>
      <c r="E86" s="276"/>
      <c r="F86" s="277" t="s">
        <v>545</v>
      </c>
      <c r="G86" s="276"/>
      <c r="H86" s="276" t="s">
        <v>557</v>
      </c>
      <c r="I86" s="276" t="s">
        <v>541</v>
      </c>
      <c r="J86" s="276">
        <v>20</v>
      </c>
      <c r="K86" s="264"/>
    </row>
    <row r="87" s="1" customFormat="1" ht="15" customHeight="1">
      <c r="B87" s="275"/>
      <c r="C87" s="250" t="s">
        <v>558</v>
      </c>
      <c r="D87" s="250"/>
      <c r="E87" s="250"/>
      <c r="F87" s="273" t="s">
        <v>545</v>
      </c>
      <c r="G87" s="274"/>
      <c r="H87" s="250" t="s">
        <v>559</v>
      </c>
      <c r="I87" s="250" t="s">
        <v>541</v>
      </c>
      <c r="J87" s="250">
        <v>50</v>
      </c>
      <c r="K87" s="264"/>
    </row>
    <row r="88" s="1" customFormat="1" ht="15" customHeight="1">
      <c r="B88" s="275"/>
      <c r="C88" s="250" t="s">
        <v>560</v>
      </c>
      <c r="D88" s="250"/>
      <c r="E88" s="250"/>
      <c r="F88" s="273" t="s">
        <v>545</v>
      </c>
      <c r="G88" s="274"/>
      <c r="H88" s="250" t="s">
        <v>561</v>
      </c>
      <c r="I88" s="250" t="s">
        <v>541</v>
      </c>
      <c r="J88" s="250">
        <v>20</v>
      </c>
      <c r="K88" s="264"/>
    </row>
    <row r="89" s="1" customFormat="1" ht="15" customHeight="1">
      <c r="B89" s="275"/>
      <c r="C89" s="250" t="s">
        <v>562</v>
      </c>
      <c r="D89" s="250"/>
      <c r="E89" s="250"/>
      <c r="F89" s="273" t="s">
        <v>545</v>
      </c>
      <c r="G89" s="274"/>
      <c r="H89" s="250" t="s">
        <v>563</v>
      </c>
      <c r="I89" s="250" t="s">
        <v>541</v>
      </c>
      <c r="J89" s="250">
        <v>20</v>
      </c>
      <c r="K89" s="264"/>
    </row>
    <row r="90" s="1" customFormat="1" ht="15" customHeight="1">
      <c r="B90" s="275"/>
      <c r="C90" s="250" t="s">
        <v>564</v>
      </c>
      <c r="D90" s="250"/>
      <c r="E90" s="250"/>
      <c r="F90" s="273" t="s">
        <v>545</v>
      </c>
      <c r="G90" s="274"/>
      <c r="H90" s="250" t="s">
        <v>565</v>
      </c>
      <c r="I90" s="250" t="s">
        <v>541</v>
      </c>
      <c r="J90" s="250">
        <v>50</v>
      </c>
      <c r="K90" s="264"/>
    </row>
    <row r="91" s="1" customFormat="1" ht="15" customHeight="1">
      <c r="B91" s="275"/>
      <c r="C91" s="250" t="s">
        <v>566</v>
      </c>
      <c r="D91" s="250"/>
      <c r="E91" s="250"/>
      <c r="F91" s="273" t="s">
        <v>545</v>
      </c>
      <c r="G91" s="274"/>
      <c r="H91" s="250" t="s">
        <v>566</v>
      </c>
      <c r="I91" s="250" t="s">
        <v>541</v>
      </c>
      <c r="J91" s="250">
        <v>50</v>
      </c>
      <c r="K91" s="264"/>
    </row>
    <row r="92" s="1" customFormat="1" ht="15" customHeight="1">
      <c r="B92" s="275"/>
      <c r="C92" s="250" t="s">
        <v>567</v>
      </c>
      <c r="D92" s="250"/>
      <c r="E92" s="250"/>
      <c r="F92" s="273" t="s">
        <v>545</v>
      </c>
      <c r="G92" s="274"/>
      <c r="H92" s="250" t="s">
        <v>568</v>
      </c>
      <c r="I92" s="250" t="s">
        <v>541</v>
      </c>
      <c r="J92" s="250">
        <v>255</v>
      </c>
      <c r="K92" s="264"/>
    </row>
    <row r="93" s="1" customFormat="1" ht="15" customHeight="1">
      <c r="B93" s="275"/>
      <c r="C93" s="250" t="s">
        <v>569</v>
      </c>
      <c r="D93" s="250"/>
      <c r="E93" s="250"/>
      <c r="F93" s="273" t="s">
        <v>539</v>
      </c>
      <c r="G93" s="274"/>
      <c r="H93" s="250" t="s">
        <v>570</v>
      </c>
      <c r="I93" s="250" t="s">
        <v>571</v>
      </c>
      <c r="J93" s="250"/>
      <c r="K93" s="264"/>
    </row>
    <row r="94" s="1" customFormat="1" ht="15" customHeight="1">
      <c r="B94" s="275"/>
      <c r="C94" s="250" t="s">
        <v>572</v>
      </c>
      <c r="D94" s="250"/>
      <c r="E94" s="250"/>
      <c r="F94" s="273" t="s">
        <v>539</v>
      </c>
      <c r="G94" s="274"/>
      <c r="H94" s="250" t="s">
        <v>573</v>
      </c>
      <c r="I94" s="250" t="s">
        <v>574</v>
      </c>
      <c r="J94" s="250"/>
      <c r="K94" s="264"/>
    </row>
    <row r="95" s="1" customFormat="1" ht="15" customHeight="1">
      <c r="B95" s="275"/>
      <c r="C95" s="250" t="s">
        <v>575</v>
      </c>
      <c r="D95" s="250"/>
      <c r="E95" s="250"/>
      <c r="F95" s="273" t="s">
        <v>539</v>
      </c>
      <c r="G95" s="274"/>
      <c r="H95" s="250" t="s">
        <v>575</v>
      </c>
      <c r="I95" s="250" t="s">
        <v>574</v>
      </c>
      <c r="J95" s="250"/>
      <c r="K95" s="264"/>
    </row>
    <row r="96" s="1" customFormat="1" ht="15" customHeight="1">
      <c r="B96" s="275"/>
      <c r="C96" s="250" t="s">
        <v>38</v>
      </c>
      <c r="D96" s="250"/>
      <c r="E96" s="250"/>
      <c r="F96" s="273" t="s">
        <v>539</v>
      </c>
      <c r="G96" s="274"/>
      <c r="H96" s="250" t="s">
        <v>576</v>
      </c>
      <c r="I96" s="250" t="s">
        <v>574</v>
      </c>
      <c r="J96" s="250"/>
      <c r="K96" s="264"/>
    </row>
    <row r="97" s="1" customFormat="1" ht="15" customHeight="1">
      <c r="B97" s="275"/>
      <c r="C97" s="250" t="s">
        <v>48</v>
      </c>
      <c r="D97" s="250"/>
      <c r="E97" s="250"/>
      <c r="F97" s="273" t="s">
        <v>539</v>
      </c>
      <c r="G97" s="274"/>
      <c r="H97" s="250" t="s">
        <v>577</v>
      </c>
      <c r="I97" s="250" t="s">
        <v>574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578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533</v>
      </c>
      <c r="D103" s="265"/>
      <c r="E103" s="265"/>
      <c r="F103" s="265" t="s">
        <v>534</v>
      </c>
      <c r="G103" s="266"/>
      <c r="H103" s="265" t="s">
        <v>54</v>
      </c>
      <c r="I103" s="265" t="s">
        <v>57</v>
      </c>
      <c r="J103" s="265" t="s">
        <v>535</v>
      </c>
      <c r="K103" s="264"/>
    </row>
    <row r="104" s="1" customFormat="1" ht="17.25" customHeight="1">
      <c r="B104" s="262"/>
      <c r="C104" s="267" t="s">
        <v>536</v>
      </c>
      <c r="D104" s="267"/>
      <c r="E104" s="267"/>
      <c r="F104" s="268" t="s">
        <v>537</v>
      </c>
      <c r="G104" s="269"/>
      <c r="H104" s="267"/>
      <c r="I104" s="267"/>
      <c r="J104" s="267" t="s">
        <v>538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53</v>
      </c>
      <c r="D106" s="272"/>
      <c r="E106" s="272"/>
      <c r="F106" s="273" t="s">
        <v>539</v>
      </c>
      <c r="G106" s="250"/>
      <c r="H106" s="250" t="s">
        <v>579</v>
      </c>
      <c r="I106" s="250" t="s">
        <v>541</v>
      </c>
      <c r="J106" s="250">
        <v>20</v>
      </c>
      <c r="K106" s="264"/>
    </row>
    <row r="107" s="1" customFormat="1" ht="15" customHeight="1">
      <c r="B107" s="262"/>
      <c r="C107" s="250" t="s">
        <v>542</v>
      </c>
      <c r="D107" s="250"/>
      <c r="E107" s="250"/>
      <c r="F107" s="273" t="s">
        <v>539</v>
      </c>
      <c r="G107" s="250"/>
      <c r="H107" s="250" t="s">
        <v>579</v>
      </c>
      <c r="I107" s="250" t="s">
        <v>541</v>
      </c>
      <c r="J107" s="250">
        <v>120</v>
      </c>
      <c r="K107" s="264"/>
    </row>
    <row r="108" s="1" customFormat="1" ht="15" customHeight="1">
      <c r="B108" s="275"/>
      <c r="C108" s="250" t="s">
        <v>544</v>
      </c>
      <c r="D108" s="250"/>
      <c r="E108" s="250"/>
      <c r="F108" s="273" t="s">
        <v>545</v>
      </c>
      <c r="G108" s="250"/>
      <c r="H108" s="250" t="s">
        <v>579</v>
      </c>
      <c r="I108" s="250" t="s">
        <v>541</v>
      </c>
      <c r="J108" s="250">
        <v>50</v>
      </c>
      <c r="K108" s="264"/>
    </row>
    <row r="109" s="1" customFormat="1" ht="15" customHeight="1">
      <c r="B109" s="275"/>
      <c r="C109" s="250" t="s">
        <v>547</v>
      </c>
      <c r="D109" s="250"/>
      <c r="E109" s="250"/>
      <c r="F109" s="273" t="s">
        <v>539</v>
      </c>
      <c r="G109" s="250"/>
      <c r="H109" s="250" t="s">
        <v>579</v>
      </c>
      <c r="I109" s="250" t="s">
        <v>549</v>
      </c>
      <c r="J109" s="250"/>
      <c r="K109" s="264"/>
    </row>
    <row r="110" s="1" customFormat="1" ht="15" customHeight="1">
      <c r="B110" s="275"/>
      <c r="C110" s="250" t="s">
        <v>558</v>
      </c>
      <c r="D110" s="250"/>
      <c r="E110" s="250"/>
      <c r="F110" s="273" t="s">
        <v>545</v>
      </c>
      <c r="G110" s="250"/>
      <c r="H110" s="250" t="s">
        <v>579</v>
      </c>
      <c r="I110" s="250" t="s">
        <v>541</v>
      </c>
      <c r="J110" s="250">
        <v>50</v>
      </c>
      <c r="K110" s="264"/>
    </row>
    <row r="111" s="1" customFormat="1" ht="15" customHeight="1">
      <c r="B111" s="275"/>
      <c r="C111" s="250" t="s">
        <v>566</v>
      </c>
      <c r="D111" s="250"/>
      <c r="E111" s="250"/>
      <c r="F111" s="273" t="s">
        <v>545</v>
      </c>
      <c r="G111" s="250"/>
      <c r="H111" s="250" t="s">
        <v>579</v>
      </c>
      <c r="I111" s="250" t="s">
        <v>541</v>
      </c>
      <c r="J111" s="250">
        <v>50</v>
      </c>
      <c r="K111" s="264"/>
    </row>
    <row r="112" s="1" customFormat="1" ht="15" customHeight="1">
      <c r="B112" s="275"/>
      <c r="C112" s="250" t="s">
        <v>564</v>
      </c>
      <c r="D112" s="250"/>
      <c r="E112" s="250"/>
      <c r="F112" s="273" t="s">
        <v>545</v>
      </c>
      <c r="G112" s="250"/>
      <c r="H112" s="250" t="s">
        <v>579</v>
      </c>
      <c r="I112" s="250" t="s">
        <v>541</v>
      </c>
      <c r="J112" s="250">
        <v>50</v>
      </c>
      <c r="K112" s="264"/>
    </row>
    <row r="113" s="1" customFormat="1" ht="15" customHeight="1">
      <c r="B113" s="275"/>
      <c r="C113" s="250" t="s">
        <v>53</v>
      </c>
      <c r="D113" s="250"/>
      <c r="E113" s="250"/>
      <c r="F113" s="273" t="s">
        <v>539</v>
      </c>
      <c r="G113" s="250"/>
      <c r="H113" s="250" t="s">
        <v>580</v>
      </c>
      <c r="I113" s="250" t="s">
        <v>541</v>
      </c>
      <c r="J113" s="250">
        <v>20</v>
      </c>
      <c r="K113" s="264"/>
    </row>
    <row r="114" s="1" customFormat="1" ht="15" customHeight="1">
      <c r="B114" s="275"/>
      <c r="C114" s="250" t="s">
        <v>581</v>
      </c>
      <c r="D114" s="250"/>
      <c r="E114" s="250"/>
      <c r="F114" s="273" t="s">
        <v>539</v>
      </c>
      <c r="G114" s="250"/>
      <c r="H114" s="250" t="s">
        <v>582</v>
      </c>
      <c r="I114" s="250" t="s">
        <v>541</v>
      </c>
      <c r="J114" s="250">
        <v>120</v>
      </c>
      <c r="K114" s="264"/>
    </row>
    <row r="115" s="1" customFormat="1" ht="15" customHeight="1">
      <c r="B115" s="275"/>
      <c r="C115" s="250" t="s">
        <v>38</v>
      </c>
      <c r="D115" s="250"/>
      <c r="E115" s="250"/>
      <c r="F115" s="273" t="s">
        <v>539</v>
      </c>
      <c r="G115" s="250"/>
      <c r="H115" s="250" t="s">
        <v>583</v>
      </c>
      <c r="I115" s="250" t="s">
        <v>574</v>
      </c>
      <c r="J115" s="250"/>
      <c r="K115" s="264"/>
    </row>
    <row r="116" s="1" customFormat="1" ht="15" customHeight="1">
      <c r="B116" s="275"/>
      <c r="C116" s="250" t="s">
        <v>48</v>
      </c>
      <c r="D116" s="250"/>
      <c r="E116" s="250"/>
      <c r="F116" s="273" t="s">
        <v>539</v>
      </c>
      <c r="G116" s="250"/>
      <c r="H116" s="250" t="s">
        <v>584</v>
      </c>
      <c r="I116" s="250" t="s">
        <v>574</v>
      </c>
      <c r="J116" s="250"/>
      <c r="K116" s="264"/>
    </row>
    <row r="117" s="1" customFormat="1" ht="15" customHeight="1">
      <c r="B117" s="275"/>
      <c r="C117" s="250" t="s">
        <v>57</v>
      </c>
      <c r="D117" s="250"/>
      <c r="E117" s="250"/>
      <c r="F117" s="273" t="s">
        <v>539</v>
      </c>
      <c r="G117" s="250"/>
      <c r="H117" s="250" t="s">
        <v>585</v>
      </c>
      <c r="I117" s="250" t="s">
        <v>586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587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533</v>
      </c>
      <c r="D123" s="265"/>
      <c r="E123" s="265"/>
      <c r="F123" s="265" t="s">
        <v>534</v>
      </c>
      <c r="G123" s="266"/>
      <c r="H123" s="265" t="s">
        <v>54</v>
      </c>
      <c r="I123" s="265" t="s">
        <v>57</v>
      </c>
      <c r="J123" s="265" t="s">
        <v>535</v>
      </c>
      <c r="K123" s="294"/>
    </row>
    <row r="124" s="1" customFormat="1" ht="17.25" customHeight="1">
      <c r="B124" s="293"/>
      <c r="C124" s="267" t="s">
        <v>536</v>
      </c>
      <c r="D124" s="267"/>
      <c r="E124" s="267"/>
      <c r="F124" s="268" t="s">
        <v>537</v>
      </c>
      <c r="G124" s="269"/>
      <c r="H124" s="267"/>
      <c r="I124" s="267"/>
      <c r="J124" s="267" t="s">
        <v>538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542</v>
      </c>
      <c r="D126" s="272"/>
      <c r="E126" s="272"/>
      <c r="F126" s="273" t="s">
        <v>539</v>
      </c>
      <c r="G126" s="250"/>
      <c r="H126" s="250" t="s">
        <v>579</v>
      </c>
      <c r="I126" s="250" t="s">
        <v>541</v>
      </c>
      <c r="J126" s="250">
        <v>120</v>
      </c>
      <c r="K126" s="298"/>
    </row>
    <row r="127" s="1" customFormat="1" ht="15" customHeight="1">
      <c r="B127" s="295"/>
      <c r="C127" s="250" t="s">
        <v>588</v>
      </c>
      <c r="D127" s="250"/>
      <c r="E127" s="250"/>
      <c r="F127" s="273" t="s">
        <v>539</v>
      </c>
      <c r="G127" s="250"/>
      <c r="H127" s="250" t="s">
        <v>589</v>
      </c>
      <c r="I127" s="250" t="s">
        <v>541</v>
      </c>
      <c r="J127" s="250" t="s">
        <v>590</v>
      </c>
      <c r="K127" s="298"/>
    </row>
    <row r="128" s="1" customFormat="1" ht="15" customHeight="1">
      <c r="B128" s="295"/>
      <c r="C128" s="250" t="s">
        <v>487</v>
      </c>
      <c r="D128" s="250"/>
      <c r="E128" s="250"/>
      <c r="F128" s="273" t="s">
        <v>539</v>
      </c>
      <c r="G128" s="250"/>
      <c r="H128" s="250" t="s">
        <v>591</v>
      </c>
      <c r="I128" s="250" t="s">
        <v>541</v>
      </c>
      <c r="J128" s="250" t="s">
        <v>590</v>
      </c>
      <c r="K128" s="298"/>
    </row>
    <row r="129" s="1" customFormat="1" ht="15" customHeight="1">
      <c r="B129" s="295"/>
      <c r="C129" s="250" t="s">
        <v>550</v>
      </c>
      <c r="D129" s="250"/>
      <c r="E129" s="250"/>
      <c r="F129" s="273" t="s">
        <v>545</v>
      </c>
      <c r="G129" s="250"/>
      <c r="H129" s="250" t="s">
        <v>551</v>
      </c>
      <c r="I129" s="250" t="s">
        <v>541</v>
      </c>
      <c r="J129" s="250">
        <v>15</v>
      </c>
      <c r="K129" s="298"/>
    </row>
    <row r="130" s="1" customFormat="1" ht="15" customHeight="1">
      <c r="B130" s="295"/>
      <c r="C130" s="276" t="s">
        <v>552</v>
      </c>
      <c r="D130" s="276"/>
      <c r="E130" s="276"/>
      <c r="F130" s="277" t="s">
        <v>545</v>
      </c>
      <c r="G130" s="276"/>
      <c r="H130" s="276" t="s">
        <v>553</v>
      </c>
      <c r="I130" s="276" t="s">
        <v>541</v>
      </c>
      <c r="J130" s="276">
        <v>15</v>
      </c>
      <c r="K130" s="298"/>
    </row>
    <row r="131" s="1" customFormat="1" ht="15" customHeight="1">
      <c r="B131" s="295"/>
      <c r="C131" s="276" t="s">
        <v>554</v>
      </c>
      <c r="D131" s="276"/>
      <c r="E131" s="276"/>
      <c r="F131" s="277" t="s">
        <v>545</v>
      </c>
      <c r="G131" s="276"/>
      <c r="H131" s="276" t="s">
        <v>555</v>
      </c>
      <c r="I131" s="276" t="s">
        <v>541</v>
      </c>
      <c r="J131" s="276">
        <v>20</v>
      </c>
      <c r="K131" s="298"/>
    </row>
    <row r="132" s="1" customFormat="1" ht="15" customHeight="1">
      <c r="B132" s="295"/>
      <c r="C132" s="276" t="s">
        <v>556</v>
      </c>
      <c r="D132" s="276"/>
      <c r="E132" s="276"/>
      <c r="F132" s="277" t="s">
        <v>545</v>
      </c>
      <c r="G132" s="276"/>
      <c r="H132" s="276" t="s">
        <v>557</v>
      </c>
      <c r="I132" s="276" t="s">
        <v>541</v>
      </c>
      <c r="J132" s="276">
        <v>20</v>
      </c>
      <c r="K132" s="298"/>
    </row>
    <row r="133" s="1" customFormat="1" ht="15" customHeight="1">
      <c r="B133" s="295"/>
      <c r="C133" s="250" t="s">
        <v>544</v>
      </c>
      <c r="D133" s="250"/>
      <c r="E133" s="250"/>
      <c r="F133" s="273" t="s">
        <v>545</v>
      </c>
      <c r="G133" s="250"/>
      <c r="H133" s="250" t="s">
        <v>579</v>
      </c>
      <c r="I133" s="250" t="s">
        <v>541</v>
      </c>
      <c r="J133" s="250">
        <v>50</v>
      </c>
      <c r="K133" s="298"/>
    </row>
    <row r="134" s="1" customFormat="1" ht="15" customHeight="1">
      <c r="B134" s="295"/>
      <c r="C134" s="250" t="s">
        <v>558</v>
      </c>
      <c r="D134" s="250"/>
      <c r="E134" s="250"/>
      <c r="F134" s="273" t="s">
        <v>545</v>
      </c>
      <c r="G134" s="250"/>
      <c r="H134" s="250" t="s">
        <v>579</v>
      </c>
      <c r="I134" s="250" t="s">
        <v>541</v>
      </c>
      <c r="J134" s="250">
        <v>50</v>
      </c>
      <c r="K134" s="298"/>
    </row>
    <row r="135" s="1" customFormat="1" ht="15" customHeight="1">
      <c r="B135" s="295"/>
      <c r="C135" s="250" t="s">
        <v>564</v>
      </c>
      <c r="D135" s="250"/>
      <c r="E135" s="250"/>
      <c r="F135" s="273" t="s">
        <v>545</v>
      </c>
      <c r="G135" s="250"/>
      <c r="H135" s="250" t="s">
        <v>579</v>
      </c>
      <c r="I135" s="250" t="s">
        <v>541</v>
      </c>
      <c r="J135" s="250">
        <v>50</v>
      </c>
      <c r="K135" s="298"/>
    </row>
    <row r="136" s="1" customFormat="1" ht="15" customHeight="1">
      <c r="B136" s="295"/>
      <c r="C136" s="250" t="s">
        <v>566</v>
      </c>
      <c r="D136" s="250"/>
      <c r="E136" s="250"/>
      <c r="F136" s="273" t="s">
        <v>545</v>
      </c>
      <c r="G136" s="250"/>
      <c r="H136" s="250" t="s">
        <v>579</v>
      </c>
      <c r="I136" s="250" t="s">
        <v>541</v>
      </c>
      <c r="J136" s="250">
        <v>50</v>
      </c>
      <c r="K136" s="298"/>
    </row>
    <row r="137" s="1" customFormat="1" ht="15" customHeight="1">
      <c r="B137" s="295"/>
      <c r="C137" s="250" t="s">
        <v>567</v>
      </c>
      <c r="D137" s="250"/>
      <c r="E137" s="250"/>
      <c r="F137" s="273" t="s">
        <v>545</v>
      </c>
      <c r="G137" s="250"/>
      <c r="H137" s="250" t="s">
        <v>592</v>
      </c>
      <c r="I137" s="250" t="s">
        <v>541</v>
      </c>
      <c r="J137" s="250">
        <v>255</v>
      </c>
      <c r="K137" s="298"/>
    </row>
    <row r="138" s="1" customFormat="1" ht="15" customHeight="1">
      <c r="B138" s="295"/>
      <c r="C138" s="250" t="s">
        <v>569</v>
      </c>
      <c r="D138" s="250"/>
      <c r="E138" s="250"/>
      <c r="F138" s="273" t="s">
        <v>539</v>
      </c>
      <c r="G138" s="250"/>
      <c r="H138" s="250" t="s">
        <v>593</v>
      </c>
      <c r="I138" s="250" t="s">
        <v>571</v>
      </c>
      <c r="J138" s="250"/>
      <c r="K138" s="298"/>
    </row>
    <row r="139" s="1" customFormat="1" ht="15" customHeight="1">
      <c r="B139" s="295"/>
      <c r="C139" s="250" t="s">
        <v>572</v>
      </c>
      <c r="D139" s="250"/>
      <c r="E139" s="250"/>
      <c r="F139" s="273" t="s">
        <v>539</v>
      </c>
      <c r="G139" s="250"/>
      <c r="H139" s="250" t="s">
        <v>594</v>
      </c>
      <c r="I139" s="250" t="s">
        <v>574</v>
      </c>
      <c r="J139" s="250"/>
      <c r="K139" s="298"/>
    </row>
    <row r="140" s="1" customFormat="1" ht="15" customHeight="1">
      <c r="B140" s="295"/>
      <c r="C140" s="250" t="s">
        <v>575</v>
      </c>
      <c r="D140" s="250"/>
      <c r="E140" s="250"/>
      <c r="F140" s="273" t="s">
        <v>539</v>
      </c>
      <c r="G140" s="250"/>
      <c r="H140" s="250" t="s">
        <v>575</v>
      </c>
      <c r="I140" s="250" t="s">
        <v>574</v>
      </c>
      <c r="J140" s="250"/>
      <c r="K140" s="298"/>
    </row>
    <row r="141" s="1" customFormat="1" ht="15" customHeight="1">
      <c r="B141" s="295"/>
      <c r="C141" s="250" t="s">
        <v>38</v>
      </c>
      <c r="D141" s="250"/>
      <c r="E141" s="250"/>
      <c r="F141" s="273" t="s">
        <v>539</v>
      </c>
      <c r="G141" s="250"/>
      <c r="H141" s="250" t="s">
        <v>595</v>
      </c>
      <c r="I141" s="250" t="s">
        <v>574</v>
      </c>
      <c r="J141" s="250"/>
      <c r="K141" s="298"/>
    </row>
    <row r="142" s="1" customFormat="1" ht="15" customHeight="1">
      <c r="B142" s="295"/>
      <c r="C142" s="250" t="s">
        <v>596</v>
      </c>
      <c r="D142" s="250"/>
      <c r="E142" s="250"/>
      <c r="F142" s="273" t="s">
        <v>539</v>
      </c>
      <c r="G142" s="250"/>
      <c r="H142" s="250" t="s">
        <v>597</v>
      </c>
      <c r="I142" s="250" t="s">
        <v>574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598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533</v>
      </c>
      <c r="D148" s="265"/>
      <c r="E148" s="265"/>
      <c r="F148" s="265" t="s">
        <v>534</v>
      </c>
      <c r="G148" s="266"/>
      <c r="H148" s="265" t="s">
        <v>54</v>
      </c>
      <c r="I148" s="265" t="s">
        <v>57</v>
      </c>
      <c r="J148" s="265" t="s">
        <v>535</v>
      </c>
      <c r="K148" s="264"/>
    </row>
    <row r="149" s="1" customFormat="1" ht="17.25" customHeight="1">
      <c r="B149" s="262"/>
      <c r="C149" s="267" t="s">
        <v>536</v>
      </c>
      <c r="D149" s="267"/>
      <c r="E149" s="267"/>
      <c r="F149" s="268" t="s">
        <v>537</v>
      </c>
      <c r="G149" s="269"/>
      <c r="H149" s="267"/>
      <c r="I149" s="267"/>
      <c r="J149" s="267" t="s">
        <v>538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542</v>
      </c>
      <c r="D151" s="250"/>
      <c r="E151" s="250"/>
      <c r="F151" s="303" t="s">
        <v>539</v>
      </c>
      <c r="G151" s="250"/>
      <c r="H151" s="302" t="s">
        <v>579</v>
      </c>
      <c r="I151" s="302" t="s">
        <v>541</v>
      </c>
      <c r="J151" s="302">
        <v>120</v>
      </c>
      <c r="K151" s="298"/>
    </row>
    <row r="152" s="1" customFormat="1" ht="15" customHeight="1">
      <c r="B152" s="275"/>
      <c r="C152" s="302" t="s">
        <v>588</v>
      </c>
      <c r="D152" s="250"/>
      <c r="E152" s="250"/>
      <c r="F152" s="303" t="s">
        <v>539</v>
      </c>
      <c r="G152" s="250"/>
      <c r="H152" s="302" t="s">
        <v>599</v>
      </c>
      <c r="I152" s="302" t="s">
        <v>541</v>
      </c>
      <c r="J152" s="302" t="s">
        <v>590</v>
      </c>
      <c r="K152" s="298"/>
    </row>
    <row r="153" s="1" customFormat="1" ht="15" customHeight="1">
      <c r="B153" s="275"/>
      <c r="C153" s="302" t="s">
        <v>487</v>
      </c>
      <c r="D153" s="250"/>
      <c r="E153" s="250"/>
      <c r="F153" s="303" t="s">
        <v>539</v>
      </c>
      <c r="G153" s="250"/>
      <c r="H153" s="302" t="s">
        <v>600</v>
      </c>
      <c r="I153" s="302" t="s">
        <v>541</v>
      </c>
      <c r="J153" s="302" t="s">
        <v>590</v>
      </c>
      <c r="K153" s="298"/>
    </row>
    <row r="154" s="1" customFormat="1" ht="15" customHeight="1">
      <c r="B154" s="275"/>
      <c r="C154" s="302" t="s">
        <v>544</v>
      </c>
      <c r="D154" s="250"/>
      <c r="E154" s="250"/>
      <c r="F154" s="303" t="s">
        <v>545</v>
      </c>
      <c r="G154" s="250"/>
      <c r="H154" s="302" t="s">
        <v>579</v>
      </c>
      <c r="I154" s="302" t="s">
        <v>541</v>
      </c>
      <c r="J154" s="302">
        <v>50</v>
      </c>
      <c r="K154" s="298"/>
    </row>
    <row r="155" s="1" customFormat="1" ht="15" customHeight="1">
      <c r="B155" s="275"/>
      <c r="C155" s="302" t="s">
        <v>547</v>
      </c>
      <c r="D155" s="250"/>
      <c r="E155" s="250"/>
      <c r="F155" s="303" t="s">
        <v>539</v>
      </c>
      <c r="G155" s="250"/>
      <c r="H155" s="302" t="s">
        <v>579</v>
      </c>
      <c r="I155" s="302" t="s">
        <v>549</v>
      </c>
      <c r="J155" s="302"/>
      <c r="K155" s="298"/>
    </row>
    <row r="156" s="1" customFormat="1" ht="15" customHeight="1">
      <c r="B156" s="275"/>
      <c r="C156" s="302" t="s">
        <v>558</v>
      </c>
      <c r="D156" s="250"/>
      <c r="E156" s="250"/>
      <c r="F156" s="303" t="s">
        <v>545</v>
      </c>
      <c r="G156" s="250"/>
      <c r="H156" s="302" t="s">
        <v>579</v>
      </c>
      <c r="I156" s="302" t="s">
        <v>541</v>
      </c>
      <c r="J156" s="302">
        <v>50</v>
      </c>
      <c r="K156" s="298"/>
    </row>
    <row r="157" s="1" customFormat="1" ht="15" customHeight="1">
      <c r="B157" s="275"/>
      <c r="C157" s="302" t="s">
        <v>566</v>
      </c>
      <c r="D157" s="250"/>
      <c r="E157" s="250"/>
      <c r="F157" s="303" t="s">
        <v>545</v>
      </c>
      <c r="G157" s="250"/>
      <c r="H157" s="302" t="s">
        <v>579</v>
      </c>
      <c r="I157" s="302" t="s">
        <v>541</v>
      </c>
      <c r="J157" s="302">
        <v>50</v>
      </c>
      <c r="K157" s="298"/>
    </row>
    <row r="158" s="1" customFormat="1" ht="15" customHeight="1">
      <c r="B158" s="275"/>
      <c r="C158" s="302" t="s">
        <v>564</v>
      </c>
      <c r="D158" s="250"/>
      <c r="E158" s="250"/>
      <c r="F158" s="303" t="s">
        <v>545</v>
      </c>
      <c r="G158" s="250"/>
      <c r="H158" s="302" t="s">
        <v>579</v>
      </c>
      <c r="I158" s="302" t="s">
        <v>541</v>
      </c>
      <c r="J158" s="302">
        <v>50</v>
      </c>
      <c r="K158" s="298"/>
    </row>
    <row r="159" s="1" customFormat="1" ht="15" customHeight="1">
      <c r="B159" s="275"/>
      <c r="C159" s="302" t="s">
        <v>91</v>
      </c>
      <c r="D159" s="250"/>
      <c r="E159" s="250"/>
      <c r="F159" s="303" t="s">
        <v>539</v>
      </c>
      <c r="G159" s="250"/>
      <c r="H159" s="302" t="s">
        <v>601</v>
      </c>
      <c r="I159" s="302" t="s">
        <v>541</v>
      </c>
      <c r="J159" s="302" t="s">
        <v>602</v>
      </c>
      <c r="K159" s="298"/>
    </row>
    <row r="160" s="1" customFormat="1" ht="15" customHeight="1">
      <c r="B160" s="275"/>
      <c r="C160" s="302" t="s">
        <v>603</v>
      </c>
      <c r="D160" s="250"/>
      <c r="E160" s="250"/>
      <c r="F160" s="303" t="s">
        <v>539</v>
      </c>
      <c r="G160" s="250"/>
      <c r="H160" s="302" t="s">
        <v>604</v>
      </c>
      <c r="I160" s="302" t="s">
        <v>574</v>
      </c>
      <c r="J160" s="302"/>
      <c r="K160" s="298"/>
    </row>
    <row r="161" s="1" customFormat="1" ht="15" customHeight="1">
      <c r="B161" s="304"/>
      <c r="C161" s="305"/>
      <c r="D161" s="305"/>
      <c r="E161" s="305"/>
      <c r="F161" s="305"/>
      <c r="G161" s="305"/>
      <c r="H161" s="305"/>
      <c r="I161" s="305"/>
      <c r="J161" s="305"/>
      <c r="K161" s="306"/>
    </row>
    <row r="162" s="1" customFormat="1" ht="18.75" customHeight="1">
      <c r="B162" s="286"/>
      <c r="C162" s="296"/>
      <c r="D162" s="296"/>
      <c r="E162" s="296"/>
      <c r="F162" s="307"/>
      <c r="G162" s="296"/>
      <c r="H162" s="296"/>
      <c r="I162" s="296"/>
      <c r="J162" s="296"/>
      <c r="K162" s="286"/>
    </row>
    <row r="163" s="1" customFormat="1" ht="18.75" customHeight="1">
      <c r="B163" s="286"/>
      <c r="C163" s="296"/>
      <c r="D163" s="296"/>
      <c r="E163" s="296"/>
      <c r="F163" s="307"/>
      <c r="G163" s="296"/>
      <c r="H163" s="296"/>
      <c r="I163" s="296"/>
      <c r="J163" s="296"/>
      <c r="K163" s="286"/>
    </row>
    <row r="164" s="1" customFormat="1" ht="18.75" customHeight="1">
      <c r="B164" s="286"/>
      <c r="C164" s="296"/>
      <c r="D164" s="296"/>
      <c r="E164" s="296"/>
      <c r="F164" s="307"/>
      <c r="G164" s="296"/>
      <c r="H164" s="296"/>
      <c r="I164" s="296"/>
      <c r="J164" s="296"/>
      <c r="K164" s="286"/>
    </row>
    <row r="165" s="1" customFormat="1" ht="18.75" customHeight="1">
      <c r="B165" s="286"/>
      <c r="C165" s="296"/>
      <c r="D165" s="296"/>
      <c r="E165" s="296"/>
      <c r="F165" s="307"/>
      <c r="G165" s="296"/>
      <c r="H165" s="296"/>
      <c r="I165" s="296"/>
      <c r="J165" s="296"/>
      <c r="K165" s="286"/>
    </row>
    <row r="166" s="1" customFormat="1" ht="18.75" customHeight="1">
      <c r="B166" s="286"/>
      <c r="C166" s="296"/>
      <c r="D166" s="296"/>
      <c r="E166" s="296"/>
      <c r="F166" s="307"/>
      <c r="G166" s="296"/>
      <c r="H166" s="296"/>
      <c r="I166" s="296"/>
      <c r="J166" s="296"/>
      <c r="K166" s="286"/>
    </row>
    <row r="167" s="1" customFormat="1" ht="18.75" customHeight="1">
      <c r="B167" s="286"/>
      <c r="C167" s="296"/>
      <c r="D167" s="296"/>
      <c r="E167" s="296"/>
      <c r="F167" s="307"/>
      <c r="G167" s="296"/>
      <c r="H167" s="296"/>
      <c r="I167" s="296"/>
      <c r="J167" s="296"/>
      <c r="K167" s="286"/>
    </row>
    <row r="168" s="1" customFormat="1" ht="18.75" customHeight="1">
      <c r="B168" s="286"/>
      <c r="C168" s="296"/>
      <c r="D168" s="296"/>
      <c r="E168" s="296"/>
      <c r="F168" s="307"/>
      <c r="G168" s="296"/>
      <c r="H168" s="296"/>
      <c r="I168" s="296"/>
      <c r="J168" s="296"/>
      <c r="K168" s="286"/>
    </row>
    <row r="169" s="1" customFormat="1" ht="18.75" customHeight="1">
      <c r="B169" s="258"/>
      <c r="C169" s="258"/>
      <c r="D169" s="258"/>
      <c r="E169" s="258"/>
      <c r="F169" s="258"/>
      <c r="G169" s="258"/>
      <c r="H169" s="258"/>
      <c r="I169" s="258"/>
      <c r="J169" s="258"/>
      <c r="K169" s="258"/>
    </row>
    <row r="170" s="1" customFormat="1" ht="7.5" customHeight="1">
      <c r="B170" s="237"/>
      <c r="C170" s="238"/>
      <c r="D170" s="238"/>
      <c r="E170" s="238"/>
      <c r="F170" s="238"/>
      <c r="G170" s="238"/>
      <c r="H170" s="238"/>
      <c r="I170" s="238"/>
      <c r="J170" s="238"/>
      <c r="K170" s="239"/>
    </row>
    <row r="171" s="1" customFormat="1" ht="45" customHeight="1">
      <c r="B171" s="240"/>
      <c r="C171" s="241" t="s">
        <v>605</v>
      </c>
      <c r="D171" s="241"/>
      <c r="E171" s="241"/>
      <c r="F171" s="241"/>
      <c r="G171" s="241"/>
      <c r="H171" s="241"/>
      <c r="I171" s="241"/>
      <c r="J171" s="241"/>
      <c r="K171" s="242"/>
    </row>
    <row r="172" s="1" customFormat="1" ht="17.25" customHeight="1">
      <c r="B172" s="240"/>
      <c r="C172" s="265" t="s">
        <v>533</v>
      </c>
      <c r="D172" s="265"/>
      <c r="E172" s="265"/>
      <c r="F172" s="265" t="s">
        <v>534</v>
      </c>
      <c r="G172" s="308"/>
      <c r="H172" s="309" t="s">
        <v>54</v>
      </c>
      <c r="I172" s="309" t="s">
        <v>57</v>
      </c>
      <c r="J172" s="265" t="s">
        <v>535</v>
      </c>
      <c r="K172" s="242"/>
    </row>
    <row r="173" s="1" customFormat="1" ht="17.25" customHeight="1">
      <c r="B173" s="243"/>
      <c r="C173" s="267" t="s">
        <v>536</v>
      </c>
      <c r="D173" s="267"/>
      <c r="E173" s="267"/>
      <c r="F173" s="268" t="s">
        <v>537</v>
      </c>
      <c r="G173" s="310"/>
      <c r="H173" s="311"/>
      <c r="I173" s="311"/>
      <c r="J173" s="267" t="s">
        <v>538</v>
      </c>
      <c r="K173" s="245"/>
    </row>
    <row r="174" s="1" customFormat="1" ht="5.25" customHeight="1">
      <c r="B174" s="275"/>
      <c r="C174" s="270"/>
      <c r="D174" s="270"/>
      <c r="E174" s="270"/>
      <c r="F174" s="270"/>
      <c r="G174" s="271"/>
      <c r="H174" s="270"/>
      <c r="I174" s="270"/>
      <c r="J174" s="270"/>
      <c r="K174" s="298"/>
    </row>
    <row r="175" s="1" customFormat="1" ht="15" customHeight="1">
      <c r="B175" s="275"/>
      <c r="C175" s="250" t="s">
        <v>542</v>
      </c>
      <c r="D175" s="250"/>
      <c r="E175" s="250"/>
      <c r="F175" s="273" t="s">
        <v>539</v>
      </c>
      <c r="G175" s="250"/>
      <c r="H175" s="250" t="s">
        <v>579</v>
      </c>
      <c r="I175" s="250" t="s">
        <v>541</v>
      </c>
      <c r="J175" s="250">
        <v>120</v>
      </c>
      <c r="K175" s="298"/>
    </row>
    <row r="176" s="1" customFormat="1" ht="15" customHeight="1">
      <c r="B176" s="275"/>
      <c r="C176" s="250" t="s">
        <v>588</v>
      </c>
      <c r="D176" s="250"/>
      <c r="E176" s="250"/>
      <c r="F176" s="273" t="s">
        <v>539</v>
      </c>
      <c r="G176" s="250"/>
      <c r="H176" s="250" t="s">
        <v>589</v>
      </c>
      <c r="I176" s="250" t="s">
        <v>541</v>
      </c>
      <c r="J176" s="250" t="s">
        <v>590</v>
      </c>
      <c r="K176" s="298"/>
    </row>
    <row r="177" s="1" customFormat="1" ht="15" customHeight="1">
      <c r="B177" s="275"/>
      <c r="C177" s="250" t="s">
        <v>487</v>
      </c>
      <c r="D177" s="250"/>
      <c r="E177" s="250"/>
      <c r="F177" s="273" t="s">
        <v>539</v>
      </c>
      <c r="G177" s="250"/>
      <c r="H177" s="250" t="s">
        <v>606</v>
      </c>
      <c r="I177" s="250" t="s">
        <v>541</v>
      </c>
      <c r="J177" s="250" t="s">
        <v>590</v>
      </c>
      <c r="K177" s="298"/>
    </row>
    <row r="178" s="1" customFormat="1" ht="15" customHeight="1">
      <c r="B178" s="275"/>
      <c r="C178" s="250" t="s">
        <v>544</v>
      </c>
      <c r="D178" s="250"/>
      <c r="E178" s="250"/>
      <c r="F178" s="273" t="s">
        <v>545</v>
      </c>
      <c r="G178" s="250"/>
      <c r="H178" s="250" t="s">
        <v>606</v>
      </c>
      <c r="I178" s="250" t="s">
        <v>541</v>
      </c>
      <c r="J178" s="250">
        <v>50</v>
      </c>
      <c r="K178" s="298"/>
    </row>
    <row r="179" s="1" customFormat="1" ht="15" customHeight="1">
      <c r="B179" s="275"/>
      <c r="C179" s="250" t="s">
        <v>547</v>
      </c>
      <c r="D179" s="250"/>
      <c r="E179" s="250"/>
      <c r="F179" s="273" t="s">
        <v>539</v>
      </c>
      <c r="G179" s="250"/>
      <c r="H179" s="250" t="s">
        <v>606</v>
      </c>
      <c r="I179" s="250" t="s">
        <v>549</v>
      </c>
      <c r="J179" s="250"/>
      <c r="K179" s="298"/>
    </row>
    <row r="180" s="1" customFormat="1" ht="15" customHeight="1">
      <c r="B180" s="275"/>
      <c r="C180" s="250" t="s">
        <v>558</v>
      </c>
      <c r="D180" s="250"/>
      <c r="E180" s="250"/>
      <c r="F180" s="273" t="s">
        <v>545</v>
      </c>
      <c r="G180" s="250"/>
      <c r="H180" s="250" t="s">
        <v>606</v>
      </c>
      <c r="I180" s="250" t="s">
        <v>541</v>
      </c>
      <c r="J180" s="250">
        <v>50</v>
      </c>
      <c r="K180" s="298"/>
    </row>
    <row r="181" s="1" customFormat="1" ht="15" customHeight="1">
      <c r="B181" s="275"/>
      <c r="C181" s="250" t="s">
        <v>566</v>
      </c>
      <c r="D181" s="250"/>
      <c r="E181" s="250"/>
      <c r="F181" s="273" t="s">
        <v>545</v>
      </c>
      <c r="G181" s="250"/>
      <c r="H181" s="250" t="s">
        <v>606</v>
      </c>
      <c r="I181" s="250" t="s">
        <v>541</v>
      </c>
      <c r="J181" s="250">
        <v>50</v>
      </c>
      <c r="K181" s="298"/>
    </row>
    <row r="182" s="1" customFormat="1" ht="15" customHeight="1">
      <c r="B182" s="275"/>
      <c r="C182" s="250" t="s">
        <v>564</v>
      </c>
      <c r="D182" s="250"/>
      <c r="E182" s="250"/>
      <c r="F182" s="273" t="s">
        <v>545</v>
      </c>
      <c r="G182" s="250"/>
      <c r="H182" s="250" t="s">
        <v>606</v>
      </c>
      <c r="I182" s="250" t="s">
        <v>541</v>
      </c>
      <c r="J182" s="250">
        <v>50</v>
      </c>
      <c r="K182" s="298"/>
    </row>
    <row r="183" s="1" customFormat="1" ht="15" customHeight="1">
      <c r="B183" s="275"/>
      <c r="C183" s="250" t="s">
        <v>100</v>
      </c>
      <c r="D183" s="250"/>
      <c r="E183" s="250"/>
      <c r="F183" s="273" t="s">
        <v>539</v>
      </c>
      <c r="G183" s="250"/>
      <c r="H183" s="250" t="s">
        <v>607</v>
      </c>
      <c r="I183" s="250" t="s">
        <v>608</v>
      </c>
      <c r="J183" s="250"/>
      <c r="K183" s="298"/>
    </row>
    <row r="184" s="1" customFormat="1" ht="15" customHeight="1">
      <c r="B184" s="275"/>
      <c r="C184" s="250" t="s">
        <v>57</v>
      </c>
      <c r="D184" s="250"/>
      <c r="E184" s="250"/>
      <c r="F184" s="273" t="s">
        <v>539</v>
      </c>
      <c r="G184" s="250"/>
      <c r="H184" s="250" t="s">
        <v>609</v>
      </c>
      <c r="I184" s="250" t="s">
        <v>610</v>
      </c>
      <c r="J184" s="250">
        <v>1</v>
      </c>
      <c r="K184" s="298"/>
    </row>
    <row r="185" s="1" customFormat="1" ht="15" customHeight="1">
      <c r="B185" s="275"/>
      <c r="C185" s="250" t="s">
        <v>53</v>
      </c>
      <c r="D185" s="250"/>
      <c r="E185" s="250"/>
      <c r="F185" s="273" t="s">
        <v>539</v>
      </c>
      <c r="G185" s="250"/>
      <c r="H185" s="250" t="s">
        <v>611</v>
      </c>
      <c r="I185" s="250" t="s">
        <v>541</v>
      </c>
      <c r="J185" s="250">
        <v>20</v>
      </c>
      <c r="K185" s="298"/>
    </row>
    <row r="186" s="1" customFormat="1" ht="15" customHeight="1">
      <c r="B186" s="275"/>
      <c r="C186" s="250" t="s">
        <v>54</v>
      </c>
      <c r="D186" s="250"/>
      <c r="E186" s="250"/>
      <c r="F186" s="273" t="s">
        <v>539</v>
      </c>
      <c r="G186" s="250"/>
      <c r="H186" s="250" t="s">
        <v>612</v>
      </c>
      <c r="I186" s="250" t="s">
        <v>541</v>
      </c>
      <c r="J186" s="250">
        <v>255</v>
      </c>
      <c r="K186" s="298"/>
    </row>
    <row r="187" s="1" customFormat="1" ht="15" customHeight="1">
      <c r="B187" s="275"/>
      <c r="C187" s="250" t="s">
        <v>101</v>
      </c>
      <c r="D187" s="250"/>
      <c r="E187" s="250"/>
      <c r="F187" s="273" t="s">
        <v>539</v>
      </c>
      <c r="G187" s="250"/>
      <c r="H187" s="250" t="s">
        <v>503</v>
      </c>
      <c r="I187" s="250" t="s">
        <v>541</v>
      </c>
      <c r="J187" s="250">
        <v>10</v>
      </c>
      <c r="K187" s="298"/>
    </row>
    <row r="188" s="1" customFormat="1" ht="15" customHeight="1">
      <c r="B188" s="275"/>
      <c r="C188" s="250" t="s">
        <v>102</v>
      </c>
      <c r="D188" s="250"/>
      <c r="E188" s="250"/>
      <c r="F188" s="273" t="s">
        <v>539</v>
      </c>
      <c r="G188" s="250"/>
      <c r="H188" s="250" t="s">
        <v>613</v>
      </c>
      <c r="I188" s="250" t="s">
        <v>574</v>
      </c>
      <c r="J188" s="250"/>
      <c r="K188" s="298"/>
    </row>
    <row r="189" s="1" customFormat="1" ht="15" customHeight="1">
      <c r="B189" s="275"/>
      <c r="C189" s="250" t="s">
        <v>614</v>
      </c>
      <c r="D189" s="250"/>
      <c r="E189" s="250"/>
      <c r="F189" s="273" t="s">
        <v>539</v>
      </c>
      <c r="G189" s="250"/>
      <c r="H189" s="250" t="s">
        <v>615</v>
      </c>
      <c r="I189" s="250" t="s">
        <v>574</v>
      </c>
      <c r="J189" s="250"/>
      <c r="K189" s="298"/>
    </row>
    <row r="190" s="1" customFormat="1" ht="15" customHeight="1">
      <c r="B190" s="275"/>
      <c r="C190" s="250" t="s">
        <v>603</v>
      </c>
      <c r="D190" s="250"/>
      <c r="E190" s="250"/>
      <c r="F190" s="273" t="s">
        <v>539</v>
      </c>
      <c r="G190" s="250"/>
      <c r="H190" s="250" t="s">
        <v>616</v>
      </c>
      <c r="I190" s="250" t="s">
        <v>574</v>
      </c>
      <c r="J190" s="250"/>
      <c r="K190" s="298"/>
    </row>
    <row r="191" s="1" customFormat="1" ht="15" customHeight="1">
      <c r="B191" s="275"/>
      <c r="C191" s="250" t="s">
        <v>104</v>
      </c>
      <c r="D191" s="250"/>
      <c r="E191" s="250"/>
      <c r="F191" s="273" t="s">
        <v>545</v>
      </c>
      <c r="G191" s="250"/>
      <c r="H191" s="250" t="s">
        <v>617</v>
      </c>
      <c r="I191" s="250" t="s">
        <v>541</v>
      </c>
      <c r="J191" s="250">
        <v>50</v>
      </c>
      <c r="K191" s="298"/>
    </row>
    <row r="192" s="1" customFormat="1" ht="15" customHeight="1">
      <c r="B192" s="275"/>
      <c r="C192" s="250" t="s">
        <v>618</v>
      </c>
      <c r="D192" s="250"/>
      <c r="E192" s="250"/>
      <c r="F192" s="273" t="s">
        <v>545</v>
      </c>
      <c r="G192" s="250"/>
      <c r="H192" s="250" t="s">
        <v>619</v>
      </c>
      <c r="I192" s="250" t="s">
        <v>620</v>
      </c>
      <c r="J192" s="250"/>
      <c r="K192" s="298"/>
    </row>
    <row r="193" s="1" customFormat="1" ht="15" customHeight="1">
      <c r="B193" s="275"/>
      <c r="C193" s="250" t="s">
        <v>621</v>
      </c>
      <c r="D193" s="250"/>
      <c r="E193" s="250"/>
      <c r="F193" s="273" t="s">
        <v>545</v>
      </c>
      <c r="G193" s="250"/>
      <c r="H193" s="250" t="s">
        <v>622</v>
      </c>
      <c r="I193" s="250" t="s">
        <v>620</v>
      </c>
      <c r="J193" s="250"/>
      <c r="K193" s="298"/>
    </row>
    <row r="194" s="1" customFormat="1" ht="15" customHeight="1">
      <c r="B194" s="275"/>
      <c r="C194" s="250" t="s">
        <v>623</v>
      </c>
      <c r="D194" s="250"/>
      <c r="E194" s="250"/>
      <c r="F194" s="273" t="s">
        <v>545</v>
      </c>
      <c r="G194" s="250"/>
      <c r="H194" s="250" t="s">
        <v>624</v>
      </c>
      <c r="I194" s="250" t="s">
        <v>620</v>
      </c>
      <c r="J194" s="250"/>
      <c r="K194" s="298"/>
    </row>
    <row r="195" s="1" customFormat="1" ht="15" customHeight="1">
      <c r="B195" s="275"/>
      <c r="C195" s="312" t="s">
        <v>625</v>
      </c>
      <c r="D195" s="250"/>
      <c r="E195" s="250"/>
      <c r="F195" s="273" t="s">
        <v>545</v>
      </c>
      <c r="G195" s="250"/>
      <c r="H195" s="250" t="s">
        <v>626</v>
      </c>
      <c r="I195" s="250" t="s">
        <v>627</v>
      </c>
      <c r="J195" s="313" t="s">
        <v>628</v>
      </c>
      <c r="K195" s="298"/>
    </row>
    <row r="196" s="14" customFormat="1" ht="15" customHeight="1">
      <c r="B196" s="314"/>
      <c r="C196" s="315" t="s">
        <v>629</v>
      </c>
      <c r="D196" s="316"/>
      <c r="E196" s="316"/>
      <c r="F196" s="317" t="s">
        <v>545</v>
      </c>
      <c r="G196" s="316"/>
      <c r="H196" s="316" t="s">
        <v>630</v>
      </c>
      <c r="I196" s="316" t="s">
        <v>627</v>
      </c>
      <c r="J196" s="318" t="s">
        <v>628</v>
      </c>
      <c r="K196" s="319"/>
    </row>
    <row r="197" s="1" customFormat="1" ht="15" customHeight="1">
      <c r="B197" s="275"/>
      <c r="C197" s="312" t="s">
        <v>42</v>
      </c>
      <c r="D197" s="250"/>
      <c r="E197" s="250"/>
      <c r="F197" s="273" t="s">
        <v>539</v>
      </c>
      <c r="G197" s="250"/>
      <c r="H197" s="247" t="s">
        <v>631</v>
      </c>
      <c r="I197" s="250" t="s">
        <v>632</v>
      </c>
      <c r="J197" s="250"/>
      <c r="K197" s="298"/>
    </row>
    <row r="198" s="1" customFormat="1" ht="15" customHeight="1">
      <c r="B198" s="275"/>
      <c r="C198" s="312" t="s">
        <v>633</v>
      </c>
      <c r="D198" s="250"/>
      <c r="E198" s="250"/>
      <c r="F198" s="273" t="s">
        <v>539</v>
      </c>
      <c r="G198" s="250"/>
      <c r="H198" s="250" t="s">
        <v>634</v>
      </c>
      <c r="I198" s="250" t="s">
        <v>574</v>
      </c>
      <c r="J198" s="250"/>
      <c r="K198" s="298"/>
    </row>
    <row r="199" s="1" customFormat="1" ht="15" customHeight="1">
      <c r="B199" s="275"/>
      <c r="C199" s="312" t="s">
        <v>635</v>
      </c>
      <c r="D199" s="250"/>
      <c r="E199" s="250"/>
      <c r="F199" s="273" t="s">
        <v>539</v>
      </c>
      <c r="G199" s="250"/>
      <c r="H199" s="250" t="s">
        <v>636</v>
      </c>
      <c r="I199" s="250" t="s">
        <v>574</v>
      </c>
      <c r="J199" s="250"/>
      <c r="K199" s="298"/>
    </row>
    <row r="200" s="1" customFormat="1" ht="15" customHeight="1">
      <c r="B200" s="275"/>
      <c r="C200" s="312" t="s">
        <v>637</v>
      </c>
      <c r="D200" s="250"/>
      <c r="E200" s="250"/>
      <c r="F200" s="273" t="s">
        <v>545</v>
      </c>
      <c r="G200" s="250"/>
      <c r="H200" s="250" t="s">
        <v>638</v>
      </c>
      <c r="I200" s="250" t="s">
        <v>574</v>
      </c>
      <c r="J200" s="250"/>
      <c r="K200" s="298"/>
    </row>
    <row r="201" s="1" customFormat="1" ht="15" customHeight="1">
      <c r="B201" s="304"/>
      <c r="C201" s="320"/>
      <c r="D201" s="305"/>
      <c r="E201" s="305"/>
      <c r="F201" s="305"/>
      <c r="G201" s="305"/>
      <c r="H201" s="305"/>
      <c r="I201" s="305"/>
      <c r="J201" s="305"/>
      <c r="K201" s="306"/>
    </row>
    <row r="202" s="1" customFormat="1" ht="18.75" customHeight="1">
      <c r="B202" s="286"/>
      <c r="C202" s="296"/>
      <c r="D202" s="296"/>
      <c r="E202" s="296"/>
      <c r="F202" s="307"/>
      <c r="G202" s="296"/>
      <c r="H202" s="296"/>
      <c r="I202" s="296"/>
      <c r="J202" s="296"/>
      <c r="K202" s="286"/>
    </row>
    <row r="203" s="1" customFormat="1" ht="18.75" customHeight="1">
      <c r="B203" s="258"/>
      <c r="C203" s="258"/>
      <c r="D203" s="258"/>
      <c r="E203" s="258"/>
      <c r="F203" s="258"/>
      <c r="G203" s="258"/>
      <c r="H203" s="258"/>
      <c r="I203" s="258"/>
      <c r="J203" s="258"/>
      <c r="K203" s="258"/>
    </row>
    <row r="204" s="1" customFormat="1" ht="13.5">
      <c r="B204" s="237"/>
      <c r="C204" s="238"/>
      <c r="D204" s="238"/>
      <c r="E204" s="238"/>
      <c r="F204" s="238"/>
      <c r="G204" s="238"/>
      <c r="H204" s="238"/>
      <c r="I204" s="238"/>
      <c r="J204" s="238"/>
      <c r="K204" s="239"/>
    </row>
    <row r="205" s="1" customFormat="1" ht="21" customHeight="1">
      <c r="B205" s="240"/>
      <c r="C205" s="241" t="s">
        <v>639</v>
      </c>
      <c r="D205" s="241"/>
      <c r="E205" s="241"/>
      <c r="F205" s="241"/>
      <c r="G205" s="241"/>
      <c r="H205" s="241"/>
      <c r="I205" s="241"/>
      <c r="J205" s="241"/>
      <c r="K205" s="242"/>
    </row>
    <row r="206" s="1" customFormat="1" ht="25.5" customHeight="1">
      <c r="B206" s="240"/>
      <c r="C206" s="321" t="s">
        <v>640</v>
      </c>
      <c r="D206" s="321"/>
      <c r="E206" s="321"/>
      <c r="F206" s="321" t="s">
        <v>641</v>
      </c>
      <c r="G206" s="322"/>
      <c r="H206" s="321" t="s">
        <v>642</v>
      </c>
      <c r="I206" s="321"/>
      <c r="J206" s="321"/>
      <c r="K206" s="242"/>
    </row>
    <row r="207" s="1" customFormat="1" ht="5.25" customHeight="1">
      <c r="B207" s="275"/>
      <c r="C207" s="270"/>
      <c r="D207" s="270"/>
      <c r="E207" s="270"/>
      <c r="F207" s="270"/>
      <c r="G207" s="296"/>
      <c r="H207" s="270"/>
      <c r="I207" s="270"/>
      <c r="J207" s="270"/>
      <c r="K207" s="298"/>
    </row>
    <row r="208" s="1" customFormat="1" ht="15" customHeight="1">
      <c r="B208" s="275"/>
      <c r="C208" s="250" t="s">
        <v>632</v>
      </c>
      <c r="D208" s="250"/>
      <c r="E208" s="250"/>
      <c r="F208" s="273" t="s">
        <v>43</v>
      </c>
      <c r="G208" s="250"/>
      <c r="H208" s="250" t="s">
        <v>643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44</v>
      </c>
      <c r="G209" s="250"/>
      <c r="H209" s="250" t="s">
        <v>644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47</v>
      </c>
      <c r="G210" s="250"/>
      <c r="H210" s="250" t="s">
        <v>645</v>
      </c>
      <c r="I210" s="250"/>
      <c r="J210" s="250"/>
      <c r="K210" s="298"/>
    </row>
    <row r="211" s="1" customFormat="1" ht="15" customHeight="1">
      <c r="B211" s="275"/>
      <c r="C211" s="250"/>
      <c r="D211" s="250"/>
      <c r="E211" s="250"/>
      <c r="F211" s="273" t="s">
        <v>45</v>
      </c>
      <c r="G211" s="250"/>
      <c r="H211" s="250" t="s">
        <v>646</v>
      </c>
      <c r="I211" s="250"/>
      <c r="J211" s="250"/>
      <c r="K211" s="298"/>
    </row>
    <row r="212" s="1" customFormat="1" ht="15" customHeight="1">
      <c r="B212" s="275"/>
      <c r="C212" s="250"/>
      <c r="D212" s="250"/>
      <c r="E212" s="250"/>
      <c r="F212" s="273" t="s">
        <v>46</v>
      </c>
      <c r="G212" s="250"/>
      <c r="H212" s="250" t="s">
        <v>647</v>
      </c>
      <c r="I212" s="250"/>
      <c r="J212" s="250"/>
      <c r="K212" s="298"/>
    </row>
    <row r="213" s="1" customFormat="1" ht="15" customHeight="1">
      <c r="B213" s="275"/>
      <c r="C213" s="250"/>
      <c r="D213" s="250"/>
      <c r="E213" s="250"/>
      <c r="F213" s="273"/>
      <c r="G213" s="250"/>
      <c r="H213" s="250"/>
      <c r="I213" s="250"/>
      <c r="J213" s="250"/>
      <c r="K213" s="298"/>
    </row>
    <row r="214" s="1" customFormat="1" ht="15" customHeight="1">
      <c r="B214" s="275"/>
      <c r="C214" s="250" t="s">
        <v>586</v>
      </c>
      <c r="D214" s="250"/>
      <c r="E214" s="250"/>
      <c r="F214" s="273" t="s">
        <v>478</v>
      </c>
      <c r="G214" s="250"/>
      <c r="H214" s="250" t="s">
        <v>648</v>
      </c>
      <c r="I214" s="250"/>
      <c r="J214" s="250"/>
      <c r="K214" s="298"/>
    </row>
    <row r="215" s="1" customFormat="1" ht="15" customHeight="1">
      <c r="B215" s="275"/>
      <c r="C215" s="250"/>
      <c r="D215" s="250"/>
      <c r="E215" s="250"/>
      <c r="F215" s="273" t="s">
        <v>79</v>
      </c>
      <c r="G215" s="250"/>
      <c r="H215" s="250" t="s">
        <v>482</v>
      </c>
      <c r="I215" s="250"/>
      <c r="J215" s="250"/>
      <c r="K215" s="298"/>
    </row>
    <row r="216" s="1" customFormat="1" ht="15" customHeight="1">
      <c r="B216" s="275"/>
      <c r="C216" s="250"/>
      <c r="D216" s="250"/>
      <c r="E216" s="250"/>
      <c r="F216" s="273" t="s">
        <v>480</v>
      </c>
      <c r="G216" s="250"/>
      <c r="H216" s="250" t="s">
        <v>649</v>
      </c>
      <c r="I216" s="250"/>
      <c r="J216" s="250"/>
      <c r="K216" s="298"/>
    </row>
    <row r="217" s="1" customFormat="1" ht="15" customHeight="1">
      <c r="B217" s="323"/>
      <c r="C217" s="250"/>
      <c r="D217" s="250"/>
      <c r="E217" s="250"/>
      <c r="F217" s="273" t="s">
        <v>483</v>
      </c>
      <c r="G217" s="312"/>
      <c r="H217" s="302" t="s">
        <v>484</v>
      </c>
      <c r="I217" s="302"/>
      <c r="J217" s="302"/>
      <c r="K217" s="324"/>
    </row>
    <row r="218" s="1" customFormat="1" ht="15" customHeight="1">
      <c r="B218" s="323"/>
      <c r="C218" s="250"/>
      <c r="D218" s="250"/>
      <c r="E218" s="250"/>
      <c r="F218" s="273" t="s">
        <v>485</v>
      </c>
      <c r="G218" s="312"/>
      <c r="H218" s="302" t="s">
        <v>650</v>
      </c>
      <c r="I218" s="302"/>
      <c r="J218" s="302"/>
      <c r="K218" s="324"/>
    </row>
    <row r="219" s="1" customFormat="1" ht="15" customHeight="1">
      <c r="B219" s="323"/>
      <c r="C219" s="250"/>
      <c r="D219" s="250"/>
      <c r="E219" s="250"/>
      <c r="F219" s="273"/>
      <c r="G219" s="312"/>
      <c r="H219" s="302"/>
      <c r="I219" s="302"/>
      <c r="J219" s="302"/>
      <c r="K219" s="324"/>
    </row>
    <row r="220" s="1" customFormat="1" ht="15" customHeight="1">
      <c r="B220" s="323"/>
      <c r="C220" s="250" t="s">
        <v>610</v>
      </c>
      <c r="D220" s="250"/>
      <c r="E220" s="250"/>
      <c r="F220" s="273">
        <v>1</v>
      </c>
      <c r="G220" s="312"/>
      <c r="H220" s="302" t="s">
        <v>651</v>
      </c>
      <c r="I220" s="302"/>
      <c r="J220" s="302"/>
      <c r="K220" s="324"/>
    </row>
    <row r="221" s="1" customFormat="1" ht="15" customHeight="1">
      <c r="B221" s="323"/>
      <c r="C221" s="250"/>
      <c r="D221" s="250"/>
      <c r="E221" s="250"/>
      <c r="F221" s="273">
        <v>2</v>
      </c>
      <c r="G221" s="312"/>
      <c r="H221" s="302" t="s">
        <v>652</v>
      </c>
      <c r="I221" s="302"/>
      <c r="J221" s="302"/>
      <c r="K221" s="324"/>
    </row>
    <row r="222" s="1" customFormat="1" ht="15" customHeight="1">
      <c r="B222" s="323"/>
      <c r="C222" s="250"/>
      <c r="D222" s="250"/>
      <c r="E222" s="250"/>
      <c r="F222" s="273">
        <v>3</v>
      </c>
      <c r="G222" s="312"/>
      <c r="H222" s="302" t="s">
        <v>653</v>
      </c>
      <c r="I222" s="302"/>
      <c r="J222" s="302"/>
      <c r="K222" s="324"/>
    </row>
    <row r="223" s="1" customFormat="1" ht="15" customHeight="1">
      <c r="B223" s="323"/>
      <c r="C223" s="250"/>
      <c r="D223" s="250"/>
      <c r="E223" s="250"/>
      <c r="F223" s="273">
        <v>4</v>
      </c>
      <c r="G223" s="312"/>
      <c r="H223" s="302" t="s">
        <v>654</v>
      </c>
      <c r="I223" s="302"/>
      <c r="J223" s="302"/>
      <c r="K223" s="324"/>
    </row>
    <row r="224" s="1" customFormat="1" ht="12.75" customHeight="1">
      <c r="B224" s="325"/>
      <c r="C224" s="326"/>
      <c r="D224" s="326"/>
      <c r="E224" s="326"/>
      <c r="F224" s="326"/>
      <c r="G224" s="326"/>
      <c r="H224" s="326"/>
      <c r="I224" s="326"/>
      <c r="J224" s="326"/>
      <c r="K224" s="32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2025-01-17T06:17:16Z</dcterms:created>
  <dcterms:modified xsi:type="dcterms:W3CDTF">2025-01-17T06:17:21Z</dcterms:modified>
</cp:coreProperties>
</file>