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UPN_SSZT_HKR\Stavby\Opravné práce a externí údržba\3) Specifikace\VD 2024-2026\Kontrolní rozpočty\"/>
    </mc:Choice>
  </mc:AlternateContent>
  <bookViews>
    <workbookView xWindow="0" yWindow="0" windowWidth="0" windowHeight="0"/>
  </bookViews>
  <sheets>
    <sheet name="Rekapitulace zakázky" sheetId="1" r:id="rId1"/>
    <sheet name="HK_VD_X - XII 2024 - Opra..." sheetId="2" r:id="rId2"/>
    <sheet name="Lib_VD_X - XII 2024 - Opr..." sheetId="3" r:id="rId3"/>
    <sheet name="HK_VD_I - XII 2025 - Opra..." sheetId="4" r:id="rId4"/>
    <sheet name="Lib_VD_I - XII 2025 - Opr..." sheetId="5" r:id="rId5"/>
    <sheet name="HK_VD_I - XII 2026 - Opra..." sheetId="6" r:id="rId6"/>
    <sheet name="Lib_VD_I - XII 2026 - Opr..." sheetId="7" r:id="rId7"/>
  </sheets>
  <definedNames>
    <definedName name="_xlnm.Print_Area" localSheetId="0">'Rekapitulace zakázky'!$D$4:$AO$36,'Rekapitulace zakázky'!$C$42:$AQ$62</definedName>
    <definedName name="_xlnm.Print_Titles" localSheetId="0">'Rekapitulace zakázky'!$52:$52</definedName>
    <definedName name="_xlnm._FilterDatabase" localSheetId="1" hidden="1">'HK_VD_X - XII 2024 - Opra...'!$C$92:$K$205</definedName>
    <definedName name="_xlnm.Print_Area" localSheetId="1">'HK_VD_X - XII 2024 - Opra...'!$C$4:$J$41,'HK_VD_X - XII 2024 - Opra...'!$C$78:$K$205</definedName>
    <definedName name="_xlnm.Print_Titles" localSheetId="1">'HK_VD_X - XII 2024 - Opra...'!$92:$92</definedName>
    <definedName name="_xlnm._FilterDatabase" localSheetId="2" hidden="1">'Lib_VD_X - XII 2024 - Opr...'!$C$97:$K$280</definedName>
    <definedName name="_xlnm.Print_Area" localSheetId="2">'Lib_VD_X - XII 2024 - Opr...'!$C$4:$J$41,'Lib_VD_X - XII 2024 - Opr...'!$C$83:$K$280</definedName>
    <definedName name="_xlnm.Print_Titles" localSheetId="2">'Lib_VD_X - XII 2024 - Opr...'!$97:$97</definedName>
    <definedName name="_xlnm._FilterDatabase" localSheetId="3" hidden="1">'HK_VD_I - XII 2025 - Opra...'!$C$97:$K$417</definedName>
    <definedName name="_xlnm.Print_Area" localSheetId="3">'HK_VD_I - XII 2025 - Opra...'!$C$4:$J$41,'HK_VD_I - XII 2025 - Opra...'!$C$83:$K$417</definedName>
    <definedName name="_xlnm.Print_Titles" localSheetId="3">'HK_VD_I - XII 2025 - Opra...'!$97:$97</definedName>
    <definedName name="_xlnm._FilterDatabase" localSheetId="4" hidden="1">'Lib_VD_I - XII 2025 - Opr...'!$C$97:$K$594</definedName>
    <definedName name="_xlnm.Print_Area" localSheetId="4">'Lib_VD_I - XII 2025 - Opr...'!$C$4:$J$41,'Lib_VD_I - XII 2025 - Opr...'!$C$83:$K$594</definedName>
    <definedName name="_xlnm.Print_Titles" localSheetId="4">'Lib_VD_I - XII 2025 - Opr...'!$97:$97</definedName>
    <definedName name="_xlnm._FilterDatabase" localSheetId="5" hidden="1">'HK_VD_I - XII 2026 - Opra...'!$C$96:$K$359</definedName>
    <definedName name="_xlnm.Print_Area" localSheetId="5">'HK_VD_I - XII 2026 - Opra...'!$C$4:$J$41,'HK_VD_I - XII 2026 - Opra...'!$C$82:$K$359</definedName>
    <definedName name="_xlnm.Print_Titles" localSheetId="5">'HK_VD_I - XII 2026 - Opra...'!$96:$96</definedName>
    <definedName name="_xlnm._FilterDatabase" localSheetId="6" hidden="1">'Lib_VD_I - XII 2026 - Opr...'!$C$97:$K$600</definedName>
    <definedName name="_xlnm.Print_Area" localSheetId="6">'Lib_VD_I - XII 2026 - Opr...'!$C$4:$J$41,'Lib_VD_I - XII 2026 - Opr...'!$C$83:$K$600</definedName>
    <definedName name="_xlnm.Print_Titles" localSheetId="6">'Lib_VD_I - XII 2026 - Opr...'!$97:$97</definedName>
  </definedNames>
  <calcPr/>
</workbook>
</file>

<file path=xl/calcChain.xml><?xml version="1.0" encoding="utf-8"?>
<calcChain xmlns="http://schemas.openxmlformats.org/spreadsheetml/2006/main">
  <c i="7" l="1" r="J39"/>
  <c r="J38"/>
  <c i="1" r="AY61"/>
  <c i="7" r="J37"/>
  <c i="1" r="AX61"/>
  <c i="7" r="BI598"/>
  <c r="BH598"/>
  <c r="BG598"/>
  <c r="BF598"/>
  <c r="T598"/>
  <c r="T597"/>
  <c r="R598"/>
  <c r="R597"/>
  <c r="P598"/>
  <c r="P597"/>
  <c r="BI594"/>
  <c r="BH594"/>
  <c r="BG594"/>
  <c r="BF594"/>
  <c r="T594"/>
  <c r="R594"/>
  <c r="P594"/>
  <c r="BI591"/>
  <c r="BH591"/>
  <c r="BG591"/>
  <c r="BF591"/>
  <c r="T591"/>
  <c r="R591"/>
  <c r="P591"/>
  <c r="BI588"/>
  <c r="BH588"/>
  <c r="BG588"/>
  <c r="BF588"/>
  <c r="T588"/>
  <c r="R588"/>
  <c r="P588"/>
  <c r="BI585"/>
  <c r="BH585"/>
  <c r="BG585"/>
  <c r="BF585"/>
  <c r="T585"/>
  <c r="R585"/>
  <c r="P585"/>
  <c r="BI582"/>
  <c r="BH582"/>
  <c r="BG582"/>
  <c r="BF582"/>
  <c r="T582"/>
  <c r="R582"/>
  <c r="P582"/>
  <c r="BI579"/>
  <c r="BH579"/>
  <c r="BG579"/>
  <c r="BF579"/>
  <c r="T579"/>
  <c r="R579"/>
  <c r="P579"/>
  <c r="BI576"/>
  <c r="BH576"/>
  <c r="BG576"/>
  <c r="BF576"/>
  <c r="T576"/>
  <c r="R576"/>
  <c r="P576"/>
  <c r="BI573"/>
  <c r="BH573"/>
  <c r="BG573"/>
  <c r="BF573"/>
  <c r="T573"/>
  <c r="R573"/>
  <c r="P573"/>
  <c r="BI570"/>
  <c r="BH570"/>
  <c r="BG570"/>
  <c r="BF570"/>
  <c r="T570"/>
  <c r="R570"/>
  <c r="P570"/>
  <c r="BI567"/>
  <c r="BH567"/>
  <c r="BG567"/>
  <c r="BF567"/>
  <c r="T567"/>
  <c r="R567"/>
  <c r="P567"/>
  <c r="BI564"/>
  <c r="BH564"/>
  <c r="BG564"/>
  <c r="BF564"/>
  <c r="T564"/>
  <c r="R564"/>
  <c r="P564"/>
  <c r="BI561"/>
  <c r="BH561"/>
  <c r="BG561"/>
  <c r="BF561"/>
  <c r="T561"/>
  <c r="R561"/>
  <c r="P561"/>
  <c r="BI558"/>
  <c r="BH558"/>
  <c r="BG558"/>
  <c r="BF558"/>
  <c r="T558"/>
  <c r="R558"/>
  <c r="P558"/>
  <c r="BI555"/>
  <c r="BH555"/>
  <c r="BG555"/>
  <c r="BF555"/>
  <c r="T555"/>
  <c r="R555"/>
  <c r="P555"/>
  <c r="BI552"/>
  <c r="BH552"/>
  <c r="BG552"/>
  <c r="BF552"/>
  <c r="T552"/>
  <c r="R552"/>
  <c r="P552"/>
  <c r="BI549"/>
  <c r="BH549"/>
  <c r="BG549"/>
  <c r="BF549"/>
  <c r="T549"/>
  <c r="R549"/>
  <c r="P549"/>
  <c r="BI545"/>
  <c r="BH545"/>
  <c r="BG545"/>
  <c r="BF545"/>
  <c r="T545"/>
  <c r="R545"/>
  <c r="P545"/>
  <c r="BI542"/>
  <c r="BH542"/>
  <c r="BG542"/>
  <c r="BF542"/>
  <c r="T542"/>
  <c r="R542"/>
  <c r="P542"/>
  <c r="BI539"/>
  <c r="BH539"/>
  <c r="BG539"/>
  <c r="BF539"/>
  <c r="T539"/>
  <c r="R539"/>
  <c r="P539"/>
  <c r="BI536"/>
  <c r="BH536"/>
  <c r="BG536"/>
  <c r="BF536"/>
  <c r="T536"/>
  <c r="R536"/>
  <c r="P536"/>
  <c r="BI533"/>
  <c r="BH533"/>
  <c r="BG533"/>
  <c r="BF533"/>
  <c r="T533"/>
  <c r="R533"/>
  <c r="P533"/>
  <c r="BI530"/>
  <c r="BH530"/>
  <c r="BG530"/>
  <c r="BF530"/>
  <c r="T530"/>
  <c r="R530"/>
  <c r="P530"/>
  <c r="BI527"/>
  <c r="BH527"/>
  <c r="BG527"/>
  <c r="BF527"/>
  <c r="T527"/>
  <c r="R527"/>
  <c r="P527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5"/>
  <c r="BH515"/>
  <c r="BG515"/>
  <c r="BF515"/>
  <c r="T515"/>
  <c r="R515"/>
  <c r="P515"/>
  <c r="BI510"/>
  <c r="BH510"/>
  <c r="BG510"/>
  <c r="BF510"/>
  <c r="T510"/>
  <c r="R510"/>
  <c r="P510"/>
  <c r="BI502"/>
  <c r="BH502"/>
  <c r="BG502"/>
  <c r="BF502"/>
  <c r="T502"/>
  <c r="T501"/>
  <c r="R502"/>
  <c r="R501"/>
  <c r="P502"/>
  <c r="P501"/>
  <c r="BI498"/>
  <c r="BH498"/>
  <c r="BG498"/>
  <c r="BF498"/>
  <c r="T498"/>
  <c r="T497"/>
  <c r="R498"/>
  <c r="R497"/>
  <c r="P498"/>
  <c r="P497"/>
  <c r="BI494"/>
  <c r="BH494"/>
  <c r="BG494"/>
  <c r="BF494"/>
  <c r="T494"/>
  <c r="R494"/>
  <c r="P494"/>
  <c r="BI491"/>
  <c r="BH491"/>
  <c r="BG491"/>
  <c r="BF491"/>
  <c r="T491"/>
  <c r="R491"/>
  <c r="P491"/>
  <c r="BI488"/>
  <c r="BH488"/>
  <c r="BG488"/>
  <c r="BF488"/>
  <c r="T488"/>
  <c r="R488"/>
  <c r="P488"/>
  <c r="BI485"/>
  <c r="BH485"/>
  <c r="BG485"/>
  <c r="BF485"/>
  <c r="T485"/>
  <c r="R485"/>
  <c r="P485"/>
  <c r="BI482"/>
  <c r="BH482"/>
  <c r="BG482"/>
  <c r="BF482"/>
  <c r="T482"/>
  <c r="R482"/>
  <c r="P482"/>
  <c r="BI479"/>
  <c r="BH479"/>
  <c r="BG479"/>
  <c r="BF479"/>
  <c r="T479"/>
  <c r="R479"/>
  <c r="P479"/>
  <c r="BI476"/>
  <c r="BH476"/>
  <c r="BG476"/>
  <c r="BF476"/>
  <c r="T476"/>
  <c r="R476"/>
  <c r="P476"/>
  <c r="BI473"/>
  <c r="BH473"/>
  <c r="BG473"/>
  <c r="BF473"/>
  <c r="T473"/>
  <c r="R473"/>
  <c r="P473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4"/>
  <c r="BH404"/>
  <c r="BG404"/>
  <c r="BF404"/>
  <c r="T404"/>
  <c r="R404"/>
  <c r="P404"/>
  <c r="BI401"/>
  <c r="BH401"/>
  <c r="BG401"/>
  <c r="BF401"/>
  <c r="T401"/>
  <c r="R401"/>
  <c r="P401"/>
  <c r="BI396"/>
  <c r="BH396"/>
  <c r="BG396"/>
  <c r="BF396"/>
  <c r="T396"/>
  <c r="R396"/>
  <c r="P396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79"/>
  <c r="BH379"/>
  <c r="BG379"/>
  <c r="BF379"/>
  <c r="T379"/>
  <c r="R379"/>
  <c r="P379"/>
  <c r="BI373"/>
  <c r="BH373"/>
  <c r="BG373"/>
  <c r="BF373"/>
  <c r="T373"/>
  <c r="R373"/>
  <c r="P373"/>
  <c r="BI366"/>
  <c r="BH366"/>
  <c r="BG366"/>
  <c r="BF366"/>
  <c r="T366"/>
  <c r="R366"/>
  <c r="P366"/>
  <c r="BI360"/>
  <c r="BH360"/>
  <c r="BG360"/>
  <c r="BF360"/>
  <c r="T360"/>
  <c r="R360"/>
  <c r="P360"/>
  <c r="BI357"/>
  <c r="BH357"/>
  <c r="BG357"/>
  <c r="BF357"/>
  <c r="T357"/>
  <c r="R357"/>
  <c r="P357"/>
  <c r="BI351"/>
  <c r="BH351"/>
  <c r="BG351"/>
  <c r="BF351"/>
  <c r="T351"/>
  <c r="R351"/>
  <c r="P351"/>
  <c r="BI344"/>
  <c r="BH344"/>
  <c r="BG344"/>
  <c r="BF344"/>
  <c r="T344"/>
  <c r="R344"/>
  <c r="P344"/>
  <c r="BI339"/>
  <c r="BH339"/>
  <c r="BG339"/>
  <c r="BF339"/>
  <c r="T339"/>
  <c r="R339"/>
  <c r="P339"/>
  <c r="BI332"/>
  <c r="BH332"/>
  <c r="BG332"/>
  <c r="BF332"/>
  <c r="T332"/>
  <c r="R332"/>
  <c r="P332"/>
  <c r="BI329"/>
  <c r="BH329"/>
  <c r="BG329"/>
  <c r="BF329"/>
  <c r="T329"/>
  <c r="R329"/>
  <c r="P329"/>
  <c r="BI321"/>
  <c r="BH321"/>
  <c r="BG321"/>
  <c r="BF321"/>
  <c r="T321"/>
  <c r="R321"/>
  <c r="P321"/>
  <c r="BI311"/>
  <c r="BH311"/>
  <c r="BG311"/>
  <c r="BF311"/>
  <c r="T311"/>
  <c r="R311"/>
  <c r="P311"/>
  <c r="BI303"/>
  <c r="BH303"/>
  <c r="BG303"/>
  <c r="BF303"/>
  <c r="T303"/>
  <c r="R303"/>
  <c r="P303"/>
  <c r="BI291"/>
  <c r="BH291"/>
  <c r="BG291"/>
  <c r="BF291"/>
  <c r="T291"/>
  <c r="R291"/>
  <c r="P291"/>
  <c r="BI278"/>
  <c r="BH278"/>
  <c r="BG278"/>
  <c r="BF278"/>
  <c r="T278"/>
  <c r="R278"/>
  <c r="P278"/>
  <c r="BI260"/>
  <c r="BH260"/>
  <c r="BG260"/>
  <c r="BF260"/>
  <c r="T260"/>
  <c r="R260"/>
  <c r="P260"/>
  <c r="BI250"/>
  <c r="BH250"/>
  <c r="BG250"/>
  <c r="BF250"/>
  <c r="T250"/>
  <c r="R250"/>
  <c r="P250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1"/>
  <c r="BH221"/>
  <c r="BG221"/>
  <c r="BF221"/>
  <c r="T221"/>
  <c r="R221"/>
  <c r="P221"/>
  <c r="BI216"/>
  <c r="BH216"/>
  <c r="BG216"/>
  <c r="BF216"/>
  <c r="T216"/>
  <c r="R216"/>
  <c r="P216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6"/>
  <c r="BH196"/>
  <c r="BG196"/>
  <c r="BF196"/>
  <c r="T196"/>
  <c r="R196"/>
  <c r="P196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36"/>
  <c r="BH136"/>
  <c r="BG136"/>
  <c r="BF136"/>
  <c r="T136"/>
  <c r="R136"/>
  <c r="P136"/>
  <c r="BI129"/>
  <c r="BH129"/>
  <c r="BG129"/>
  <c r="BF129"/>
  <c r="T129"/>
  <c r="R129"/>
  <c r="P129"/>
  <c r="BI123"/>
  <c r="BH123"/>
  <c r="BG123"/>
  <c r="BF123"/>
  <c r="T123"/>
  <c r="R123"/>
  <c r="P123"/>
  <c r="BI118"/>
  <c r="BH118"/>
  <c r="BG118"/>
  <c r="BF118"/>
  <c r="T118"/>
  <c r="R118"/>
  <c r="P118"/>
  <c r="BI113"/>
  <c r="BH113"/>
  <c r="BG113"/>
  <c r="BF113"/>
  <c r="T113"/>
  <c r="R113"/>
  <c r="P113"/>
  <c r="BI107"/>
  <c r="BH107"/>
  <c r="BG107"/>
  <c r="BF107"/>
  <c r="T107"/>
  <c r="R107"/>
  <c r="P107"/>
  <c r="BI101"/>
  <c r="BH101"/>
  <c r="BG101"/>
  <c r="BF101"/>
  <c r="T101"/>
  <c r="R101"/>
  <c r="P101"/>
  <c r="J95"/>
  <c r="J94"/>
  <c r="F94"/>
  <c r="F92"/>
  <c r="E90"/>
  <c r="J59"/>
  <c r="J58"/>
  <c r="F58"/>
  <c r="F56"/>
  <c r="E54"/>
  <c r="J20"/>
  <c r="E20"/>
  <c r="F95"/>
  <c r="J19"/>
  <c r="J14"/>
  <c r="J56"/>
  <c r="E7"/>
  <c r="E50"/>
  <c i="6" r="J39"/>
  <c r="J38"/>
  <c i="1" r="AY60"/>
  <c i="6" r="J37"/>
  <c i="1" r="AX60"/>
  <c i="6" r="BI357"/>
  <c r="BH357"/>
  <c r="BG357"/>
  <c r="BF357"/>
  <c r="T357"/>
  <c r="R357"/>
  <c r="P357"/>
  <c r="BI354"/>
  <c r="BH354"/>
  <c r="BG354"/>
  <c r="BF354"/>
  <c r="T354"/>
  <c r="R354"/>
  <c r="P354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2"/>
  <c r="BH312"/>
  <c r="BG312"/>
  <c r="BF312"/>
  <c r="T312"/>
  <c r="T311"/>
  <c r="R312"/>
  <c r="R311"/>
  <c r="P312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7"/>
  <c r="BH297"/>
  <c r="BG297"/>
  <c r="BF297"/>
  <c r="T297"/>
  <c r="R297"/>
  <c r="P297"/>
  <c r="BI294"/>
  <c r="BH294"/>
  <c r="BG294"/>
  <c r="BF294"/>
  <c r="T294"/>
  <c r="R294"/>
  <c r="P294"/>
  <c r="BI289"/>
  <c r="BH289"/>
  <c r="BG289"/>
  <c r="BF289"/>
  <c r="T289"/>
  <c r="R289"/>
  <c r="P289"/>
  <c r="BI280"/>
  <c r="BH280"/>
  <c r="BG280"/>
  <c r="BF280"/>
  <c r="T280"/>
  <c r="R280"/>
  <c r="P280"/>
  <c r="BI272"/>
  <c r="BH272"/>
  <c r="BG272"/>
  <c r="BF272"/>
  <c r="T272"/>
  <c r="R272"/>
  <c r="P272"/>
  <c r="BI267"/>
  <c r="BH267"/>
  <c r="BG267"/>
  <c r="BF267"/>
  <c r="T267"/>
  <c r="R267"/>
  <c r="P267"/>
  <c r="BI260"/>
  <c r="BH260"/>
  <c r="BG260"/>
  <c r="BF260"/>
  <c r="T260"/>
  <c r="R260"/>
  <c r="P260"/>
  <c r="BI255"/>
  <c r="BH255"/>
  <c r="BG255"/>
  <c r="BF255"/>
  <c r="T255"/>
  <c r="R255"/>
  <c r="P255"/>
  <c r="BI247"/>
  <c r="BH247"/>
  <c r="BG247"/>
  <c r="BF247"/>
  <c r="T247"/>
  <c r="R247"/>
  <c r="P247"/>
  <c r="BI237"/>
  <c r="BH237"/>
  <c r="BG237"/>
  <c r="BF237"/>
  <c r="T237"/>
  <c r="R237"/>
  <c r="P237"/>
  <c r="BI221"/>
  <c r="BH221"/>
  <c r="BG221"/>
  <c r="BF221"/>
  <c r="T221"/>
  <c r="R221"/>
  <c r="P221"/>
  <c r="BI204"/>
  <c r="BH204"/>
  <c r="BG204"/>
  <c r="BF204"/>
  <c r="T204"/>
  <c r="R204"/>
  <c r="P204"/>
  <c r="BI197"/>
  <c r="BH197"/>
  <c r="BG197"/>
  <c r="BF197"/>
  <c r="T197"/>
  <c r="R197"/>
  <c r="P197"/>
  <c r="BI191"/>
  <c r="BH191"/>
  <c r="BG191"/>
  <c r="BF191"/>
  <c r="T191"/>
  <c r="R191"/>
  <c r="P191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T122"/>
  <c r="R123"/>
  <c r="R122"/>
  <c r="P123"/>
  <c r="P122"/>
  <c r="BI117"/>
  <c r="BH117"/>
  <c r="BG117"/>
  <c r="BF117"/>
  <c r="T117"/>
  <c r="R117"/>
  <c r="P117"/>
  <c r="BI111"/>
  <c r="BH111"/>
  <c r="BG111"/>
  <c r="BF111"/>
  <c r="T111"/>
  <c r="R111"/>
  <c r="P111"/>
  <c r="BI105"/>
  <c r="BH105"/>
  <c r="BG105"/>
  <c r="BF105"/>
  <c r="T105"/>
  <c r="R105"/>
  <c r="P105"/>
  <c r="BI100"/>
  <c r="BH100"/>
  <c r="BG100"/>
  <c r="BF100"/>
  <c r="T100"/>
  <c r="R100"/>
  <c r="P100"/>
  <c r="J94"/>
  <c r="J93"/>
  <c r="F93"/>
  <c r="F91"/>
  <c r="E89"/>
  <c r="J59"/>
  <c r="J58"/>
  <c r="F58"/>
  <c r="F56"/>
  <c r="E54"/>
  <c r="J20"/>
  <c r="E20"/>
  <c r="F94"/>
  <c r="J19"/>
  <c r="J14"/>
  <c r="J56"/>
  <c r="E7"/>
  <c r="E85"/>
  <c i="5" r="J39"/>
  <c r="J38"/>
  <c i="1" r="AY59"/>
  <c i="5" r="J37"/>
  <c i="1" r="AX59"/>
  <c i="5" r="BI592"/>
  <c r="BH592"/>
  <c r="BG592"/>
  <c r="BF592"/>
  <c r="T592"/>
  <c r="T591"/>
  <c r="R592"/>
  <c r="R591"/>
  <c r="P592"/>
  <c r="P591"/>
  <c r="BI588"/>
  <c r="BH588"/>
  <c r="BG588"/>
  <c r="BF588"/>
  <c r="T588"/>
  <c r="R588"/>
  <c r="P588"/>
  <c r="BI585"/>
  <c r="BH585"/>
  <c r="BG585"/>
  <c r="BF585"/>
  <c r="T585"/>
  <c r="R585"/>
  <c r="P585"/>
  <c r="BI582"/>
  <c r="BH582"/>
  <c r="BG582"/>
  <c r="BF582"/>
  <c r="T582"/>
  <c r="R582"/>
  <c r="P582"/>
  <c r="BI579"/>
  <c r="BH579"/>
  <c r="BG579"/>
  <c r="BF579"/>
  <c r="T579"/>
  <c r="R579"/>
  <c r="P579"/>
  <c r="BI576"/>
  <c r="BH576"/>
  <c r="BG576"/>
  <c r="BF576"/>
  <c r="T576"/>
  <c r="R576"/>
  <c r="P576"/>
  <c r="BI573"/>
  <c r="BH573"/>
  <c r="BG573"/>
  <c r="BF573"/>
  <c r="T573"/>
  <c r="R573"/>
  <c r="P573"/>
  <c r="BI570"/>
  <c r="BH570"/>
  <c r="BG570"/>
  <c r="BF570"/>
  <c r="T570"/>
  <c r="R570"/>
  <c r="P570"/>
  <c r="BI567"/>
  <c r="BH567"/>
  <c r="BG567"/>
  <c r="BF567"/>
  <c r="T567"/>
  <c r="R567"/>
  <c r="P567"/>
  <c r="BI564"/>
  <c r="BH564"/>
  <c r="BG564"/>
  <c r="BF564"/>
  <c r="T564"/>
  <c r="R564"/>
  <c r="P564"/>
  <c r="BI561"/>
  <c r="BH561"/>
  <c r="BG561"/>
  <c r="BF561"/>
  <c r="T561"/>
  <c r="R561"/>
  <c r="P561"/>
  <c r="BI558"/>
  <c r="BH558"/>
  <c r="BG558"/>
  <c r="BF558"/>
  <c r="T558"/>
  <c r="R558"/>
  <c r="P558"/>
  <c r="BI555"/>
  <c r="BH555"/>
  <c r="BG555"/>
  <c r="BF555"/>
  <c r="T555"/>
  <c r="R555"/>
  <c r="P555"/>
  <c r="BI552"/>
  <c r="BH552"/>
  <c r="BG552"/>
  <c r="BF552"/>
  <c r="T552"/>
  <c r="R552"/>
  <c r="P552"/>
  <c r="BI549"/>
  <c r="BH549"/>
  <c r="BG549"/>
  <c r="BF549"/>
  <c r="T549"/>
  <c r="R549"/>
  <c r="P549"/>
  <c r="BI546"/>
  <c r="BH546"/>
  <c r="BG546"/>
  <c r="BF546"/>
  <c r="T546"/>
  <c r="R546"/>
  <c r="P546"/>
  <c r="BI542"/>
  <c r="BH542"/>
  <c r="BG542"/>
  <c r="BF542"/>
  <c r="T542"/>
  <c r="R542"/>
  <c r="P542"/>
  <c r="BI539"/>
  <c r="BH539"/>
  <c r="BG539"/>
  <c r="BF539"/>
  <c r="T539"/>
  <c r="R539"/>
  <c r="P539"/>
  <c r="BI536"/>
  <c r="BH536"/>
  <c r="BG536"/>
  <c r="BF536"/>
  <c r="T536"/>
  <c r="R536"/>
  <c r="P536"/>
  <c r="BI531"/>
  <c r="BH531"/>
  <c r="BG531"/>
  <c r="BF531"/>
  <c r="T531"/>
  <c r="R531"/>
  <c r="P531"/>
  <c r="BI528"/>
  <c r="BH528"/>
  <c r="BG528"/>
  <c r="BF528"/>
  <c r="T528"/>
  <c r="R528"/>
  <c r="P528"/>
  <c r="BI525"/>
  <c r="BH525"/>
  <c r="BG525"/>
  <c r="BF525"/>
  <c r="T525"/>
  <c r="R525"/>
  <c r="P525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13"/>
  <c r="BH513"/>
  <c r="BG513"/>
  <c r="BF513"/>
  <c r="T513"/>
  <c r="R513"/>
  <c r="P513"/>
  <c r="BI510"/>
  <c r="BH510"/>
  <c r="BG510"/>
  <c r="BF510"/>
  <c r="T510"/>
  <c r="R510"/>
  <c r="P510"/>
  <c r="BI507"/>
  <c r="BH507"/>
  <c r="BG507"/>
  <c r="BF507"/>
  <c r="T507"/>
  <c r="R507"/>
  <c r="P507"/>
  <c r="BI503"/>
  <c r="BH503"/>
  <c r="BG503"/>
  <c r="BF503"/>
  <c r="T503"/>
  <c r="T502"/>
  <c r="R503"/>
  <c r="R502"/>
  <c r="P503"/>
  <c r="P502"/>
  <c r="BI495"/>
  <c r="BH495"/>
  <c r="BG495"/>
  <c r="BF495"/>
  <c r="T495"/>
  <c r="T494"/>
  <c r="R495"/>
  <c r="R494"/>
  <c r="P495"/>
  <c r="P494"/>
  <c r="BI491"/>
  <c r="BH491"/>
  <c r="BG491"/>
  <c r="BF491"/>
  <c r="T491"/>
  <c r="R491"/>
  <c r="P491"/>
  <c r="BI488"/>
  <c r="BH488"/>
  <c r="BG488"/>
  <c r="BF488"/>
  <c r="T488"/>
  <c r="R488"/>
  <c r="P488"/>
  <c r="BI485"/>
  <c r="BH485"/>
  <c r="BG485"/>
  <c r="BF485"/>
  <c r="T485"/>
  <c r="R485"/>
  <c r="P485"/>
  <c r="BI482"/>
  <c r="BH482"/>
  <c r="BG482"/>
  <c r="BF482"/>
  <c r="T482"/>
  <c r="R482"/>
  <c r="P482"/>
  <c r="BI479"/>
  <c r="BH479"/>
  <c r="BG479"/>
  <c r="BF479"/>
  <c r="T479"/>
  <c r="R479"/>
  <c r="P479"/>
  <c r="BI476"/>
  <c r="BH476"/>
  <c r="BG476"/>
  <c r="BF476"/>
  <c r="T476"/>
  <c r="R476"/>
  <c r="P476"/>
  <c r="BI473"/>
  <c r="BH473"/>
  <c r="BG473"/>
  <c r="BF473"/>
  <c r="T473"/>
  <c r="R473"/>
  <c r="P473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1"/>
  <c r="BH401"/>
  <c r="BG401"/>
  <c r="BF401"/>
  <c r="T401"/>
  <c r="R401"/>
  <c r="P401"/>
  <c r="BI398"/>
  <c r="BH398"/>
  <c r="BG398"/>
  <c r="BF398"/>
  <c r="T398"/>
  <c r="R398"/>
  <c r="P398"/>
  <c r="BI393"/>
  <c r="BH393"/>
  <c r="BG393"/>
  <c r="BF393"/>
  <c r="T393"/>
  <c r="R393"/>
  <c r="P393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6"/>
  <c r="BH376"/>
  <c r="BG376"/>
  <c r="BF376"/>
  <c r="T376"/>
  <c r="R376"/>
  <c r="P376"/>
  <c r="BI369"/>
  <c r="BH369"/>
  <c r="BG369"/>
  <c r="BF369"/>
  <c r="T369"/>
  <c r="R369"/>
  <c r="P369"/>
  <c r="BI363"/>
  <c r="BH363"/>
  <c r="BG363"/>
  <c r="BF363"/>
  <c r="T363"/>
  <c r="R363"/>
  <c r="P363"/>
  <c r="BI357"/>
  <c r="BH357"/>
  <c r="BG357"/>
  <c r="BF357"/>
  <c r="T357"/>
  <c r="R357"/>
  <c r="P357"/>
  <c r="BI354"/>
  <c r="BH354"/>
  <c r="BG354"/>
  <c r="BF354"/>
  <c r="T354"/>
  <c r="R354"/>
  <c r="P354"/>
  <c r="BI348"/>
  <c r="BH348"/>
  <c r="BG348"/>
  <c r="BF348"/>
  <c r="T348"/>
  <c r="R348"/>
  <c r="P348"/>
  <c r="BI341"/>
  <c r="BH341"/>
  <c r="BG341"/>
  <c r="BF341"/>
  <c r="T341"/>
  <c r="R341"/>
  <c r="P341"/>
  <c r="BI335"/>
  <c r="BH335"/>
  <c r="BG335"/>
  <c r="BF335"/>
  <c r="T335"/>
  <c r="R335"/>
  <c r="P335"/>
  <c r="BI330"/>
  <c r="BH330"/>
  <c r="BG330"/>
  <c r="BF330"/>
  <c r="T330"/>
  <c r="R330"/>
  <c r="P330"/>
  <c r="BI327"/>
  <c r="BH327"/>
  <c r="BG327"/>
  <c r="BF327"/>
  <c r="T327"/>
  <c r="R327"/>
  <c r="P327"/>
  <c r="BI319"/>
  <c r="BH319"/>
  <c r="BG319"/>
  <c r="BF319"/>
  <c r="T319"/>
  <c r="R319"/>
  <c r="P319"/>
  <c r="BI309"/>
  <c r="BH309"/>
  <c r="BG309"/>
  <c r="BF309"/>
  <c r="T309"/>
  <c r="R309"/>
  <c r="P309"/>
  <c r="BI302"/>
  <c r="BH302"/>
  <c r="BG302"/>
  <c r="BF302"/>
  <c r="T302"/>
  <c r="R302"/>
  <c r="P302"/>
  <c r="BI291"/>
  <c r="BH291"/>
  <c r="BG291"/>
  <c r="BF291"/>
  <c r="T291"/>
  <c r="R291"/>
  <c r="P291"/>
  <c r="BI279"/>
  <c r="BH279"/>
  <c r="BG279"/>
  <c r="BF279"/>
  <c r="T279"/>
  <c r="R279"/>
  <c r="P279"/>
  <c r="BI260"/>
  <c r="BH260"/>
  <c r="BG260"/>
  <c r="BF260"/>
  <c r="T260"/>
  <c r="R260"/>
  <c r="P260"/>
  <c r="BI250"/>
  <c r="BH250"/>
  <c r="BG250"/>
  <c r="BF250"/>
  <c r="T250"/>
  <c r="R250"/>
  <c r="P250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4"/>
  <c r="BH224"/>
  <c r="BG224"/>
  <c r="BF224"/>
  <c r="T224"/>
  <c r="R224"/>
  <c r="P224"/>
  <c r="BI221"/>
  <c r="BH221"/>
  <c r="BG221"/>
  <c r="BF221"/>
  <c r="T221"/>
  <c r="R221"/>
  <c r="P221"/>
  <c r="BI216"/>
  <c r="BH216"/>
  <c r="BG216"/>
  <c r="BF216"/>
  <c r="T216"/>
  <c r="R216"/>
  <c r="P216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6"/>
  <c r="BH196"/>
  <c r="BG196"/>
  <c r="BF196"/>
  <c r="T196"/>
  <c r="R196"/>
  <c r="P196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38"/>
  <c r="BH138"/>
  <c r="BG138"/>
  <c r="BF138"/>
  <c r="T138"/>
  <c r="R138"/>
  <c r="P138"/>
  <c r="BI132"/>
  <c r="BH132"/>
  <c r="BG132"/>
  <c r="BF132"/>
  <c r="T132"/>
  <c r="R132"/>
  <c r="P132"/>
  <c r="BI126"/>
  <c r="BH126"/>
  <c r="BG126"/>
  <c r="BF126"/>
  <c r="T126"/>
  <c r="R126"/>
  <c r="P126"/>
  <c r="BI120"/>
  <c r="BH120"/>
  <c r="BG120"/>
  <c r="BF120"/>
  <c r="T120"/>
  <c r="R120"/>
  <c r="P120"/>
  <c r="BI114"/>
  <c r="BH114"/>
  <c r="BG114"/>
  <c r="BF114"/>
  <c r="T114"/>
  <c r="R114"/>
  <c r="P114"/>
  <c r="BI107"/>
  <c r="BH107"/>
  <c r="BG107"/>
  <c r="BF107"/>
  <c r="T107"/>
  <c r="R107"/>
  <c r="P107"/>
  <c r="BI101"/>
  <c r="BH101"/>
  <c r="BG101"/>
  <c r="BF101"/>
  <c r="T101"/>
  <c r="R101"/>
  <c r="P101"/>
  <c r="J95"/>
  <c r="J94"/>
  <c r="F94"/>
  <c r="F92"/>
  <c r="E90"/>
  <c r="J59"/>
  <c r="J58"/>
  <c r="F58"/>
  <c r="F56"/>
  <c r="E54"/>
  <c r="J20"/>
  <c r="E20"/>
  <c r="F59"/>
  <c r="J19"/>
  <c r="J14"/>
  <c r="J56"/>
  <c r="E7"/>
  <c r="E50"/>
  <c i="4" r="J39"/>
  <c r="J38"/>
  <c i="1" r="AY58"/>
  <c i="4" r="J37"/>
  <c i="1" r="AX58"/>
  <c i="4" r="BI415"/>
  <c r="BH415"/>
  <c r="BG415"/>
  <c r="BF415"/>
  <c r="T415"/>
  <c r="R415"/>
  <c r="P415"/>
  <c r="BI412"/>
  <c r="BH412"/>
  <c r="BG412"/>
  <c r="BF412"/>
  <c r="T412"/>
  <c r="R412"/>
  <c r="P412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3"/>
  <c r="BH363"/>
  <c r="BG363"/>
  <c r="BF363"/>
  <c r="T363"/>
  <c r="T362"/>
  <c r="R363"/>
  <c r="R362"/>
  <c r="P363"/>
  <c r="P362"/>
  <c r="BI356"/>
  <c r="BH356"/>
  <c r="BG356"/>
  <c r="BF356"/>
  <c r="T356"/>
  <c r="T355"/>
  <c r="R356"/>
  <c r="R355"/>
  <c r="P356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7"/>
  <c r="BH287"/>
  <c r="BG287"/>
  <c r="BF287"/>
  <c r="T287"/>
  <c r="R287"/>
  <c r="P287"/>
  <c r="BI284"/>
  <c r="BH284"/>
  <c r="BG284"/>
  <c r="BF284"/>
  <c r="T284"/>
  <c r="R284"/>
  <c r="P284"/>
  <c r="BI279"/>
  <c r="BH279"/>
  <c r="BG279"/>
  <c r="BF279"/>
  <c r="T279"/>
  <c r="R279"/>
  <c r="P279"/>
  <c r="BI271"/>
  <c r="BH271"/>
  <c r="BG271"/>
  <c r="BF271"/>
  <c r="T271"/>
  <c r="R271"/>
  <c r="P271"/>
  <c r="BI262"/>
  <c r="BH262"/>
  <c r="BG262"/>
  <c r="BF262"/>
  <c r="T262"/>
  <c r="R262"/>
  <c r="P262"/>
  <c r="BI257"/>
  <c r="BH257"/>
  <c r="BG257"/>
  <c r="BF257"/>
  <c r="T257"/>
  <c r="R257"/>
  <c r="P257"/>
  <c r="BI252"/>
  <c r="BH252"/>
  <c r="BG252"/>
  <c r="BF252"/>
  <c r="T252"/>
  <c r="R252"/>
  <c r="P252"/>
  <c r="BI249"/>
  <c r="BH249"/>
  <c r="BG249"/>
  <c r="BF249"/>
  <c r="T249"/>
  <c r="R249"/>
  <c r="P249"/>
  <c r="BI239"/>
  <c r="BH239"/>
  <c r="BG239"/>
  <c r="BF239"/>
  <c r="T239"/>
  <c r="R239"/>
  <c r="P239"/>
  <c r="BI229"/>
  <c r="BH229"/>
  <c r="BG229"/>
  <c r="BF229"/>
  <c r="T229"/>
  <c r="R229"/>
  <c r="P229"/>
  <c r="BI213"/>
  <c r="BH213"/>
  <c r="BG213"/>
  <c r="BF213"/>
  <c r="T213"/>
  <c r="R213"/>
  <c r="P213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2"/>
  <c r="BH182"/>
  <c r="BG182"/>
  <c r="BF182"/>
  <c r="T182"/>
  <c r="R182"/>
  <c r="P182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T121"/>
  <c r="R122"/>
  <c r="R121"/>
  <c r="P122"/>
  <c r="P121"/>
  <c r="BI116"/>
  <c r="BH116"/>
  <c r="BG116"/>
  <c r="BF116"/>
  <c r="T116"/>
  <c r="R116"/>
  <c r="P116"/>
  <c r="BI110"/>
  <c r="BH110"/>
  <c r="BG110"/>
  <c r="BF110"/>
  <c r="T110"/>
  <c r="R110"/>
  <c r="P110"/>
  <c r="BI107"/>
  <c r="BH107"/>
  <c r="BG107"/>
  <c r="BF107"/>
  <c r="T107"/>
  <c r="R107"/>
  <c r="P107"/>
  <c r="BI101"/>
  <c r="BH101"/>
  <c r="BG101"/>
  <c r="BF101"/>
  <c r="T101"/>
  <c r="R101"/>
  <c r="P101"/>
  <c r="J95"/>
  <c r="J94"/>
  <c r="F94"/>
  <c r="F92"/>
  <c r="E90"/>
  <c r="J59"/>
  <c r="J58"/>
  <c r="F58"/>
  <c r="F56"/>
  <c r="E54"/>
  <c r="J20"/>
  <c r="E20"/>
  <c r="F59"/>
  <c r="J19"/>
  <c r="J14"/>
  <c r="J56"/>
  <c r="E7"/>
  <c r="E86"/>
  <c i="3" r="J237"/>
  <c r="J39"/>
  <c r="J38"/>
  <c i="1" r="AY57"/>
  <c i="3" r="J37"/>
  <c i="1" r="AX57"/>
  <c i="3" r="BI278"/>
  <c r="BH278"/>
  <c r="BG278"/>
  <c r="BF278"/>
  <c r="T278"/>
  <c r="T277"/>
  <c r="R278"/>
  <c r="R277"/>
  <c r="P278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T238"/>
  <c r="R239"/>
  <c r="R238"/>
  <c r="P239"/>
  <c r="P238"/>
  <c r="J72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5"/>
  <c r="BH205"/>
  <c r="BG205"/>
  <c r="BF205"/>
  <c r="T205"/>
  <c r="R205"/>
  <c r="P205"/>
  <c r="BI198"/>
  <c r="BH198"/>
  <c r="BG198"/>
  <c r="BF198"/>
  <c r="T198"/>
  <c r="R198"/>
  <c r="P198"/>
  <c r="BI193"/>
  <c r="BH193"/>
  <c r="BG193"/>
  <c r="BF193"/>
  <c r="T193"/>
  <c r="R193"/>
  <c r="P193"/>
  <c r="BI182"/>
  <c r="BH182"/>
  <c r="BG182"/>
  <c r="BF182"/>
  <c r="T182"/>
  <c r="R182"/>
  <c r="P182"/>
  <c r="BI173"/>
  <c r="BH173"/>
  <c r="BG173"/>
  <c r="BF173"/>
  <c r="T173"/>
  <c r="R173"/>
  <c r="P173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T125"/>
  <c r="R126"/>
  <c r="R125"/>
  <c r="P126"/>
  <c r="P125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J95"/>
  <c r="J94"/>
  <c r="F94"/>
  <c r="F92"/>
  <c r="E90"/>
  <c r="J59"/>
  <c r="J58"/>
  <c r="F58"/>
  <c r="F56"/>
  <c r="E54"/>
  <c r="J20"/>
  <c r="E20"/>
  <c r="F95"/>
  <c r="J19"/>
  <c r="J14"/>
  <c r="J92"/>
  <c r="E7"/>
  <c r="E86"/>
  <c i="2" r="J39"/>
  <c r="J38"/>
  <c i="1" r="AY56"/>
  <c i="2" r="J37"/>
  <c i="1" r="AX56"/>
  <c i="2" r="BI203"/>
  <c r="BH203"/>
  <c r="BG203"/>
  <c r="BF203"/>
  <c r="T203"/>
  <c r="T202"/>
  <c r="R203"/>
  <c r="R202"/>
  <c r="P203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6"/>
  <c r="BH166"/>
  <c r="BG166"/>
  <c r="BF166"/>
  <c r="T166"/>
  <c r="R166"/>
  <c r="P166"/>
  <c r="BI160"/>
  <c r="BH160"/>
  <c r="BG160"/>
  <c r="BF160"/>
  <c r="T160"/>
  <c r="R160"/>
  <c r="P160"/>
  <c r="BI151"/>
  <c r="BH151"/>
  <c r="BG151"/>
  <c r="BF151"/>
  <c r="T151"/>
  <c r="R151"/>
  <c r="P151"/>
  <c r="BI138"/>
  <c r="BH138"/>
  <c r="BG138"/>
  <c r="BF138"/>
  <c r="T138"/>
  <c r="R138"/>
  <c r="P138"/>
  <c r="BI131"/>
  <c r="BH131"/>
  <c r="BG131"/>
  <c r="BF131"/>
  <c r="T131"/>
  <c r="T121"/>
  <c r="R131"/>
  <c r="R121"/>
  <c r="P131"/>
  <c r="P121"/>
  <c r="BI125"/>
  <c r="BH125"/>
  <c r="BG125"/>
  <c r="BF125"/>
  <c r="T125"/>
  <c r="R125"/>
  <c r="P125"/>
  <c r="BI122"/>
  <c r="BH122"/>
  <c r="BG122"/>
  <c r="BF122"/>
  <c r="T122"/>
  <c r="R122"/>
  <c r="P122"/>
  <c r="BI116"/>
  <c r="BH116"/>
  <c r="BG116"/>
  <c r="BF116"/>
  <c r="T116"/>
  <c r="T115"/>
  <c r="R116"/>
  <c r="R115"/>
  <c r="P116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59"/>
  <c r="J19"/>
  <c r="J14"/>
  <c r="J87"/>
  <c r="E7"/>
  <c r="E81"/>
  <c i="1" r="L50"/>
  <c r="AM50"/>
  <c r="AM49"/>
  <c r="L49"/>
  <c r="AM47"/>
  <c r="L47"/>
  <c r="L45"/>
  <c r="L44"/>
  <c i="2" r="BK199"/>
  <c r="BK193"/>
  <c r="BK185"/>
  <c r="BK160"/>
  <c r="BK125"/>
  <c r="BK112"/>
  <c r="J112"/>
  <c r="J131"/>
  <c i="3" r="BK246"/>
  <c r="J255"/>
  <c r="J278"/>
  <c r="BK219"/>
  <c r="BK142"/>
  <c r="J246"/>
  <c r="J205"/>
  <c r="J115"/>
  <c r="BK112"/>
  <c i="4" r="BK319"/>
  <c r="BK331"/>
  <c r="BK144"/>
  <c r="BK380"/>
  <c r="BK262"/>
  <c r="J163"/>
  <c r="BK412"/>
  <c r="J363"/>
  <c r="BK257"/>
  <c r="J349"/>
  <c r="BK271"/>
  <c r="BK188"/>
  <c r="BK304"/>
  <c r="J328"/>
  <c r="BK141"/>
  <c r="BK279"/>
  <c r="J129"/>
  <c r="J340"/>
  <c r="BK252"/>
  <c r="J144"/>
  <c i="5" r="J592"/>
  <c r="BK555"/>
  <c r="BK464"/>
  <c r="BK570"/>
  <c r="BK437"/>
  <c r="J172"/>
  <c r="J558"/>
  <c r="BK513"/>
  <c r="BK107"/>
  <c r="J250"/>
  <c r="J188"/>
  <c i="6" r="J260"/>
  <c r="BK247"/>
  <c r="J308"/>
  <c r="J325"/>
  <c r="BK340"/>
  <c r="J173"/>
  <c r="J344"/>
  <c r="BK337"/>
  <c r="BK161"/>
  <c r="BK204"/>
  <c r="J331"/>
  <c r="BK188"/>
  <c i="7" r="J585"/>
  <c r="BK458"/>
  <c r="J291"/>
  <c r="J561"/>
  <c r="BK234"/>
  <c r="BK545"/>
  <c r="J419"/>
  <c r="J201"/>
  <c r="J470"/>
  <c r="J181"/>
  <c r="J542"/>
  <c r="BK387"/>
  <c r="J118"/>
  <c r="J449"/>
  <c r="J136"/>
  <c r="BK208"/>
  <c r="J458"/>
  <c r="J321"/>
  <c r="BK570"/>
  <c r="BK384"/>
  <c r="J184"/>
  <c i="2" r="F37"/>
  <c r="BK171"/>
  <c i="3" r="J274"/>
  <c r="BK227"/>
  <c r="BK258"/>
  <c r="J149"/>
  <c r="BK274"/>
  <c r="J231"/>
  <c r="BK182"/>
  <c r="J104"/>
  <c i="4" r="BK322"/>
  <c r="J257"/>
  <c r="J386"/>
  <c r="J325"/>
  <c r="BK154"/>
  <c r="J408"/>
  <c r="BK386"/>
  <c r="BK295"/>
  <c r="J346"/>
  <c r="BK213"/>
  <c r="J319"/>
  <c r="J331"/>
  <c r="J138"/>
  <c r="J295"/>
  <c r="BK107"/>
  <c r="J188"/>
  <c i="5" r="BK592"/>
  <c r="BK561"/>
  <c r="J485"/>
  <c r="BK576"/>
  <c r="BK488"/>
  <c r="J354"/>
  <c r="BK154"/>
  <c r="J549"/>
  <c r="J570"/>
  <c r="BK539"/>
  <c r="J519"/>
  <c r="J495"/>
  <c r="J455"/>
  <c r="BK461"/>
  <c r="BK201"/>
  <c r="J416"/>
  <c r="BK236"/>
  <c r="J178"/>
  <c r="J114"/>
  <c r="BK455"/>
  <c r="J384"/>
  <c r="BK495"/>
  <c r="BK467"/>
  <c r="J440"/>
  <c r="J302"/>
  <c r="J181"/>
  <c r="J126"/>
  <c r="J449"/>
  <c r="BK416"/>
  <c r="BK384"/>
  <c r="BK369"/>
  <c r="J309"/>
  <c r="BK193"/>
  <c r="J154"/>
  <c r="BK144"/>
  <c r="J422"/>
  <c r="BK309"/>
  <c r="BK160"/>
  <c r="BK291"/>
  <c r="J437"/>
  <c r="BK181"/>
  <c i="6" r="J100"/>
  <c r="J267"/>
  <c r="BK142"/>
  <c r="BK154"/>
  <c r="J154"/>
  <c r="BK289"/>
  <c r="BK127"/>
  <c r="J142"/>
  <c r="BK237"/>
  <c r="J347"/>
  <c r="BK322"/>
  <c r="J158"/>
  <c i="7" r="BK573"/>
  <c r="J351"/>
  <c r="BK160"/>
  <c r="BK431"/>
  <c r="BK564"/>
  <c r="BK425"/>
  <c r="BK129"/>
  <c r="BK467"/>
  <c r="J178"/>
  <c r="BK390"/>
  <c r="J169"/>
  <c r="BK485"/>
  <c r="BK163"/>
  <c r="BK404"/>
  <c r="BK479"/>
  <c r="J188"/>
  <c r="BK591"/>
  <c r="BK482"/>
  <c r="J144"/>
  <c r="BK539"/>
  <c r="BK230"/>
  <c r="BK434"/>
  <c r="BK205"/>
  <c i="2" r="J190"/>
  <c r="J116"/>
  <c r="J166"/>
  <c i="3" r="J252"/>
  <c r="BK271"/>
  <c r="J182"/>
  <c r="J262"/>
  <c r="BK156"/>
  <c r="BK164"/>
  <c r="J146"/>
  <c r="BK130"/>
  <c r="BK126"/>
  <c r="BK146"/>
  <c r="BK104"/>
  <c r="J210"/>
  <c i="4" r="J356"/>
  <c r="J399"/>
  <c r="J151"/>
  <c r="J389"/>
  <c r="BK337"/>
  <c r="J229"/>
  <c r="J141"/>
  <c r="BK392"/>
  <c r="BK334"/>
  <c r="BK195"/>
  <c r="J310"/>
  <c r="BK126"/>
  <c r="BK356"/>
  <c r="BK182"/>
  <c r="BK343"/>
  <c r="J132"/>
  <c r="J101"/>
  <c r="J169"/>
  <c r="BK116"/>
  <c i="5" r="J579"/>
  <c r="J531"/>
  <c r="J458"/>
  <c r="BK531"/>
  <c r="BK393"/>
  <c r="BK229"/>
  <c r="J564"/>
  <c r="J528"/>
  <c r="BK579"/>
  <c r="BK479"/>
  <c r="BK452"/>
  <c r="J425"/>
  <c r="J216"/>
  <c r="J464"/>
  <c r="BK302"/>
  <c r="BK196"/>
  <c r="BK126"/>
  <c r="J470"/>
  <c r="J398"/>
  <c r="J513"/>
  <c r="J473"/>
  <c r="BK443"/>
  <c r="J335"/>
  <c r="BK232"/>
  <c r="BK138"/>
  <c r="BK114"/>
  <c r="BK440"/>
  <c r="BK381"/>
  <c r="J341"/>
  <c r="J224"/>
  <c r="J205"/>
  <c r="BK163"/>
  <c r="BK431"/>
  <c r="J410"/>
  <c r="BK208"/>
  <c r="BK330"/>
  <c r="J157"/>
  <c r="J376"/>
  <c r="J163"/>
  <c i="6" r="J148"/>
  <c r="J237"/>
  <c r="J191"/>
  <c r="BK111"/>
  <c r="BK151"/>
  <c r="J322"/>
  <c r="BK139"/>
  <c r="BK148"/>
  <c r="J272"/>
  <c r="J139"/>
  <c r="BK331"/>
  <c r="J294"/>
  <c i="7" r="BK561"/>
  <c r="BK303"/>
  <c r="J175"/>
  <c r="BK549"/>
  <c r="BK188"/>
  <c r="J461"/>
  <c r="J216"/>
  <c r="BK502"/>
  <c r="J205"/>
  <c r="BK579"/>
  <c r="J485"/>
  <c r="BK107"/>
  <c r="J452"/>
  <c r="J303"/>
  <c r="BK518"/>
  <c r="J101"/>
  <c r="BK494"/>
  <c r="BK446"/>
  <c r="BK184"/>
  <c r="BK582"/>
  <c r="BK536"/>
  <c r="BK118"/>
  <c r="J533"/>
  <c r="BK291"/>
  <c r="J396"/>
  <c i="1" r="AS55"/>
  <c i="2" r="BK179"/>
  <c r="J138"/>
  <c r="BK122"/>
  <c r="BK99"/>
  <c r="J199"/>
  <c r="J179"/>
  <c r="BK138"/>
  <c r="J99"/>
  <c r="J151"/>
  <c i="3" r="BK213"/>
  <c r="BK262"/>
  <c r="J173"/>
  <c r="BK231"/>
  <c r="J130"/>
  <c r="J249"/>
  <c i="5" r="J576"/>
  <c r="J132"/>
  <c r="BK528"/>
  <c r="BK387"/>
  <c r="J166"/>
  <c r="J546"/>
  <c r="BK473"/>
  <c r="BK558"/>
  <c r="BK216"/>
  <c r="J201"/>
  <c r="J363"/>
  <c r="BK172"/>
  <c i="6" r="BK158"/>
  <c r="BK179"/>
  <c r="J183"/>
  <c r="BK312"/>
  <c r="BK357"/>
  <c r="J204"/>
  <c r="BK347"/>
  <c r="BK105"/>
  <c r="BK197"/>
  <c r="BK133"/>
  <c r="J328"/>
  <c r="BK173"/>
  <c i="7" r="BK588"/>
  <c r="J473"/>
  <c r="J344"/>
  <c r="BK151"/>
  <c r="J510"/>
  <c r="BK175"/>
  <c r="BK530"/>
  <c r="BK321"/>
  <c r="J479"/>
  <c r="J384"/>
  <c r="J570"/>
  <c r="BK413"/>
  <c r="BK166"/>
  <c r="J476"/>
  <c r="BK357"/>
  <c r="BK419"/>
  <c r="BK524"/>
  <c r="BK221"/>
  <c i="2" r="F39"/>
  <c r="J174"/>
  <c i="3" r="J222"/>
  <c r="BK249"/>
  <c r="BK193"/>
  <c r="J271"/>
  <c r="BK161"/>
  <c r="BK136"/>
  <c r="BK115"/>
  <c i="4" r="BK325"/>
  <c r="BK374"/>
  <c r="BK405"/>
  <c r="BK349"/>
  <c r="BK313"/>
  <c r="J147"/>
  <c r="J405"/>
  <c r="J371"/>
  <c r="J316"/>
  <c r="J154"/>
  <c r="BK284"/>
  <c r="BK129"/>
  <c r="J122"/>
  <c r="BK310"/>
  <c r="J110"/>
  <c r="J271"/>
  <c r="BK122"/>
  <c r="J249"/>
  <c r="BK163"/>
  <c i="5" r="J588"/>
  <c r="BK482"/>
  <c r="J431"/>
  <c r="BK510"/>
  <c r="J381"/>
  <c r="J525"/>
  <c r="J467"/>
  <c r="J482"/>
  <c r="J229"/>
  <c r="BK178"/>
  <c r="BK260"/>
  <c r="BK188"/>
  <c r="J107"/>
  <c r="BK407"/>
  <c r="BK341"/>
  <c r="J479"/>
  <c r="J446"/>
  <c r="J348"/>
  <c r="J160"/>
  <c r="BK132"/>
  <c r="J503"/>
  <c r="BK425"/>
  <c r="BK398"/>
  <c r="BK354"/>
  <c r="J291"/>
  <c r="J196"/>
  <c r="BK169"/>
  <c r="BK470"/>
  <c r="J413"/>
  <c r="BK250"/>
  <c r="J393"/>
  <c r="J221"/>
  <c r="BK335"/>
  <c r="J144"/>
  <c i="6" r="BK272"/>
  <c r="J111"/>
  <c r="J145"/>
  <c r="BK308"/>
  <c i="7" r="J422"/>
  <c r="BK311"/>
  <c r="BK476"/>
  <c r="BK360"/>
  <c r="BK555"/>
  <c r="J234"/>
  <c i="2" r="BK109"/>
  <c r="J109"/>
  <c i="3" r="BK118"/>
  <c r="J219"/>
  <c r="BK222"/>
  <c r="J152"/>
  <c r="BK268"/>
  <c r="J167"/>
  <c r="BK101"/>
  <c r="BK149"/>
  <c i="4" r="J352"/>
  <c r="BK363"/>
  <c r="J396"/>
  <c r="J374"/>
  <c r="BK298"/>
  <c r="J191"/>
  <c r="J415"/>
  <c r="BK340"/>
  <c r="J107"/>
  <c r="J279"/>
  <c r="BK101"/>
  <c r="J334"/>
  <c r="J166"/>
  <c r="J284"/>
  <c r="J126"/>
  <c r="J262"/>
  <c r="BK173"/>
  <c i="5" r="BK588"/>
  <c r="BK519"/>
  <c r="J443"/>
  <c r="BK525"/>
  <c r="BK363"/>
  <c r="BK585"/>
  <c r="J542"/>
  <c r="BK582"/>
  <c r="J327"/>
  <c r="BK319"/>
  <c r="BK101"/>
  <c i="6" r="J305"/>
  <c r="BK319"/>
  <c i="7" r="BK172"/>
  <c r="BK416"/>
  <c r="BK521"/>
  <c r="J410"/>
  <c r="J154"/>
  <c r="BK410"/>
  <c r="J539"/>
  <c r="J446"/>
  <c r="J360"/>
  <c r="BK585"/>
  <c r="J558"/>
  <c r="J482"/>
  <c r="J329"/>
  <c r="J576"/>
  <c r="J467"/>
  <c r="J221"/>
  <c r="BK351"/>
  <c i="2" r="F38"/>
  <c i="3" r="J216"/>
  <c r="J142"/>
  <c r="BK205"/>
  <c r="J112"/>
  <c r="BK243"/>
  <c r="J133"/>
  <c r="BK152"/>
  <c i="4" r="J402"/>
  <c r="BK292"/>
  <c r="J322"/>
  <c r="BK408"/>
  <c r="BK377"/>
  <c r="BK287"/>
  <c r="J173"/>
  <c r="BK415"/>
  <c r="BK396"/>
  <c i="5" r="BK542"/>
  <c r="BK401"/>
  <c r="J193"/>
  <c r="J567"/>
  <c r="J539"/>
  <c r="BK458"/>
  <c r="J151"/>
  <c r="BK413"/>
  <c r="BK151"/>
  <c i="6" r="BK280"/>
  <c r="BK130"/>
  <c i="7" r="J390"/>
  <c r="J151"/>
  <c r="J339"/>
  <c r="J488"/>
  <c r="J196"/>
  <c r="BK339"/>
  <c r="BK113"/>
  <c r="J416"/>
  <c r="J598"/>
  <c r="BK227"/>
  <c r="BK464"/>
  <c r="J311"/>
  <c r="BK157"/>
  <c r="J549"/>
  <c r="BK449"/>
  <c r="J579"/>
  <c r="J379"/>
  <c r="BK437"/>
  <c r="BK278"/>
  <c i="2" r="F36"/>
  <c r="J125"/>
  <c i="3" r="J198"/>
  <c r="J193"/>
  <c r="BK252"/>
  <c r="J161"/>
  <c r="BK265"/>
  <c i="5" r="BK507"/>
  <c r="J582"/>
  <c r="BK552"/>
  <c r="BK476"/>
  <c r="J279"/>
  <c r="J101"/>
  <c r="BK205"/>
  <c i="6" r="BK123"/>
  <c r="BK255"/>
  <c i="7" r="BK136"/>
  <c r="BK473"/>
  <c r="J107"/>
  <c r="BK396"/>
  <c r="BK178"/>
  <c r="J437"/>
  <c r="J582"/>
  <c r="BK422"/>
  <c r="J147"/>
  <c r="J464"/>
  <c r="J366"/>
  <c r="J434"/>
  <c r="BK527"/>
  <c r="J172"/>
  <c r="J573"/>
  <c r="J502"/>
  <c r="J227"/>
  <c r="J527"/>
  <c r="BK461"/>
  <c r="BK344"/>
  <c i="2" r="BK203"/>
  <c r="J196"/>
  <c r="BK190"/>
  <c r="J171"/>
  <c r="BK131"/>
  <c r="BK116"/>
  <c r="J96"/>
  <c r="BK196"/>
  <c r="BK174"/>
  <c r="J122"/>
  <c r="BK96"/>
  <c r="BK102"/>
  <c i="3" r="BK210"/>
  <c r="J234"/>
  <c r="J126"/>
  <c i="5" r="J120"/>
  <c r="BK419"/>
  <c r="BK175"/>
  <c i="6" r="BK325"/>
  <c r="J105"/>
  <c r="BK294"/>
  <c r="J130"/>
  <c r="J179"/>
  <c r="J337"/>
  <c r="BK167"/>
  <c r="J334"/>
  <c r="BK344"/>
  <c r="BK191"/>
  <c r="BK334"/>
  <c r="BK350"/>
  <c r="J247"/>
  <c r="J117"/>
  <c i="7" r="J567"/>
  <c r="BK455"/>
  <c r="BK196"/>
  <c r="J515"/>
  <c r="BK147"/>
  <c r="J387"/>
  <c r="BK154"/>
  <c r="J357"/>
  <c r="BK533"/>
  <c r="J250"/>
  <c r="J498"/>
  <c r="J413"/>
  <c r="J588"/>
  <c r="BK201"/>
  <c r="J491"/>
  <c r="J113"/>
  <c r="J536"/>
  <c r="J521"/>
  <c r="J208"/>
  <c i="3" r="BK167"/>
  <c r="J139"/>
  <c r="BK239"/>
  <c r="J213"/>
  <c r="BK139"/>
  <c r="BK216"/>
  <c i="4" r="J380"/>
  <c r="J182"/>
  <c r="J412"/>
  <c r="BK371"/>
  <c r="BK316"/>
  <c r="J195"/>
  <c r="J135"/>
  <c r="BK389"/>
  <c r="BK328"/>
  <c r="BK147"/>
  <c r="J307"/>
  <c r="J287"/>
  <c r="BK110"/>
  <c r="J157"/>
  <c r="J239"/>
  <c i="5" r="J585"/>
  <c r="J516"/>
  <c r="BK564"/>
  <c r="J419"/>
  <c r="BK327"/>
  <c r="BK573"/>
  <c r="BK536"/>
  <c r="BK485"/>
  <c r="J536"/>
  <c r="J522"/>
  <c r="J507"/>
  <c r="J476"/>
  <c r="J428"/>
  <c r="J232"/>
  <c r="J184"/>
  <c r="BK357"/>
  <c r="BK221"/>
  <c r="BK157"/>
  <c r="J491"/>
  <c r="BK449"/>
  <c r="J369"/>
  <c r="J488"/>
  <c r="J452"/>
  <c r="J357"/>
  <c r="J236"/>
  <c r="J147"/>
  <c r="BK120"/>
  <c r="BK446"/>
  <c r="BK410"/>
  <c r="BK376"/>
  <c r="J330"/>
  <c r="J208"/>
  <c r="J175"/>
  <c r="BK147"/>
  <c r="BK428"/>
  <c r="J407"/>
  <c r="BK166"/>
  <c r="BK422"/>
  <c r="BK184"/>
  <c r="BK279"/>
  <c r="J169"/>
  <c i="6" r="BK145"/>
  <c r="J221"/>
  <c r="J312"/>
  <c r="BK117"/>
  <c r="BK176"/>
  <c r="J197"/>
  <c r="J161"/>
  <c r="J302"/>
  <c r="J151"/>
  <c r="BK354"/>
  <c r="BK260"/>
  <c r="J127"/>
  <c i="7" r="BK542"/>
  <c r="BK260"/>
  <c r="J123"/>
  <c r="J193"/>
  <c r="BK552"/>
  <c r="BK329"/>
  <c r="BK123"/>
  <c r="J428"/>
  <c r="J594"/>
  <c r="BK488"/>
  <c r="J332"/>
  <c r="J552"/>
  <c r="BK440"/>
  <c r="J260"/>
  <c r="BK250"/>
  <c i="2" r="J203"/>
  <c r="J185"/>
  <c r="BK151"/>
  <c r="J102"/>
  <c i="3" r="J258"/>
  <c r="J156"/>
  <c r="J239"/>
  <c r="J265"/>
  <c r="BK173"/>
  <c r="BK278"/>
  <c r="BK234"/>
  <c r="J136"/>
  <c r="J118"/>
  <c r="J107"/>
  <c i="4" r="J252"/>
  <c r="BK160"/>
  <c r="J392"/>
  <c r="J343"/>
  <c r="BK249"/>
  <c r="BK138"/>
  <c r="BK399"/>
  <c r="BK346"/>
  <c r="BK229"/>
  <c r="J313"/>
  <c r="BK239"/>
  <c r="BK352"/>
  <c r="J337"/>
  <c r="J292"/>
  <c r="J116"/>
  <c r="J213"/>
  <c r="BK176"/>
  <c i="5" r="J573"/>
  <c r="BK522"/>
  <c r="J461"/>
  <c r="BK549"/>
  <c r="BK434"/>
  <c r="BK348"/>
  <c r="J561"/>
  <c r="J510"/>
  <c r="BK546"/>
  <c r="J319"/>
  <c r="BK224"/>
  <c i="6" r="BK328"/>
  <c r="J319"/>
  <c r="BK305"/>
  <c r="J289"/>
  <c r="J280"/>
  <c r="J123"/>
  <c r="J350"/>
  <c r="BK221"/>
  <c r="J340"/>
  <c r="J167"/>
  <c i="7" r="BK576"/>
  <c r="J443"/>
  <c r="BK193"/>
  <c r="J494"/>
  <c r="BK101"/>
  <c r="BK373"/>
  <c r="J163"/>
  <c r="J404"/>
  <c r="BK598"/>
  <c r="BK470"/>
  <c r="BK216"/>
  <c r="BK510"/>
  <c r="BK443"/>
  <c r="J160"/>
  <c r="J373"/>
  <c r="BK498"/>
  <c r="J440"/>
  <c r="J166"/>
  <c r="J545"/>
  <c r="BK366"/>
  <c r="BK558"/>
  <c r="J555"/>
  <c r="J431"/>
  <c r="J157"/>
  <c i="2" r="BK106"/>
  <c r="J193"/>
  <c r="BK166"/>
  <c r="J106"/>
  <c r="J160"/>
  <c i="3" r="BK255"/>
  <c r="J164"/>
  <c r="J243"/>
  <c r="J268"/>
  <c r="BK198"/>
  <c r="J101"/>
  <c r="BK107"/>
  <c r="J227"/>
  <c r="BK133"/>
  <c i="4" r="J377"/>
  <c r="BK132"/>
  <c r="BK169"/>
  <c r="J383"/>
  <c r="J301"/>
  <c r="BK166"/>
  <c r="BK402"/>
  <c r="BK383"/>
  <c r="J304"/>
  <c r="BK157"/>
  <c r="BK135"/>
  <c r="BK191"/>
  <c r="BK151"/>
  <c r="BK307"/>
  <c r="J160"/>
  <c r="BK301"/>
  <c r="J298"/>
  <c r="J176"/>
  <c i="5" r="BK567"/>
  <c r="BK491"/>
  <c r="J434"/>
  <c r="BK516"/>
  <c r="J260"/>
  <c r="J555"/>
  <c r="BK503"/>
  <c r="J552"/>
  <c r="J401"/>
  <c r="J387"/>
  <c r="J138"/>
  <c i="6" r="BK297"/>
  <c r="J176"/>
  <c r="J133"/>
  <c r="BK267"/>
  <c r="J136"/>
  <c r="J255"/>
  <c r="J357"/>
  <c r="J354"/>
  <c r="J297"/>
  <c r="BK136"/>
  <c r="J188"/>
  <c r="BK302"/>
  <c r="BK183"/>
  <c r="BK100"/>
  <c i="7" r="J564"/>
  <c r="J278"/>
  <c r="J129"/>
  <c r="J425"/>
  <c r="BK144"/>
  <c r="BK332"/>
  <c r="BK594"/>
  <c r="BK401"/>
  <c r="J591"/>
  <c r="BK452"/>
  <c r="J230"/>
  <c r="BK491"/>
  <c r="J401"/>
  <c r="BK515"/>
  <c r="J530"/>
  <c r="J455"/>
  <c r="BK169"/>
  <c r="BK567"/>
  <c r="BK379"/>
  <c r="J518"/>
  <c r="J524"/>
  <c r="BK428"/>
  <c r="BK181"/>
  <c i="2" r="J36"/>
  <c l="1" r="T95"/>
  <c i="3" r="BK100"/>
  <c r="J100"/>
  <c r="J65"/>
  <c r="R129"/>
  <c r="P145"/>
  <c r="BK230"/>
  <c r="J230"/>
  <c r="J71"/>
  <c r="R261"/>
  <c i="4" r="T125"/>
  <c r="R150"/>
  <c r="P172"/>
  <c r="BK395"/>
  <c r="J395"/>
  <c r="J75"/>
  <c i="5" r="P150"/>
  <c r="BK187"/>
  <c r="J187"/>
  <c r="J68"/>
  <c r="R187"/>
  <c r="T204"/>
  <c r="R506"/>
  <c i="6" r="T203"/>
  <c r="R353"/>
  <c i="7" r="BK150"/>
  <c r="J150"/>
  <c r="J67"/>
  <c r="R187"/>
  <c i="2" r="P95"/>
  <c i="3" r="P172"/>
  <c r="R242"/>
  <c i="4" r="T278"/>
  <c r="P395"/>
  <c i="5" r="P100"/>
  <c r="P143"/>
  <c r="BK392"/>
  <c r="J392"/>
  <c r="J71"/>
  <c i="6" r="R126"/>
  <c r="P182"/>
  <c r="P318"/>
  <c i="7" r="BK143"/>
  <c r="J143"/>
  <c r="J66"/>
  <c r="P143"/>
  <c r="P187"/>
  <c r="P204"/>
  <c i="2" r="R105"/>
  <c r="P184"/>
  <c i="3" r="T172"/>
  <c r="T261"/>
  <c i="4" r="P278"/>
  <c r="R395"/>
  <c i="5" r="BK150"/>
  <c r="J150"/>
  <c r="J67"/>
  <c r="P392"/>
  <c i="6" r="P126"/>
  <c r="BK182"/>
  <c r="J182"/>
  <c r="J69"/>
  <c r="R288"/>
  <c r="BK343"/>
  <c r="J343"/>
  <c r="J74"/>
  <c i="7" r="T100"/>
  <c r="T143"/>
  <c r="BK204"/>
  <c r="J204"/>
  <c r="J69"/>
  <c r="T204"/>
  <c i="2" r="P137"/>
  <c i="3" r="BK129"/>
  <c r="J129"/>
  <c r="J67"/>
  <c r="T155"/>
  <c r="P242"/>
  <c i="4" r="T100"/>
  <c r="R278"/>
  <c r="BK411"/>
  <c r="J411"/>
  <c r="J76"/>
  <c i="5" r="P235"/>
  <c r="BK506"/>
  <c r="J506"/>
  <c r="J74"/>
  <c i="6" r="BK203"/>
  <c r="J203"/>
  <c r="J70"/>
  <c r="R318"/>
  <c i="7" r="BK100"/>
  <c r="J100"/>
  <c r="J65"/>
  <c r="P233"/>
  <c i="2" r="R137"/>
  <c i="3" r="T100"/>
  <c r="P155"/>
  <c r="T242"/>
  <c i="4" r="BK100"/>
  <c r="T194"/>
  <c r="BK370"/>
  <c r="J370"/>
  <c r="J74"/>
  <c r="P411"/>
  <c i="5" r="BK235"/>
  <c r="J235"/>
  <c r="J70"/>
  <c r="P545"/>
  <c i="6" r="BK157"/>
  <c r="J157"/>
  <c r="J68"/>
  <c r="T182"/>
  <c r="BK318"/>
  <c r="J318"/>
  <c r="J73"/>
  <c r="BK353"/>
  <c r="J353"/>
  <c r="J75"/>
  <c i="7" r="R100"/>
  <c r="R143"/>
  <c r="BK395"/>
  <c r="J395"/>
  <c r="J71"/>
  <c i="2" r="P105"/>
  <c i="3" r="T129"/>
  <c r="T145"/>
  <c r="R230"/>
  <c r="P261"/>
  <c i="4" r="BK278"/>
  <c r="J278"/>
  <c r="J71"/>
  <c r="T395"/>
  <c i="5" r="BK143"/>
  <c r="J143"/>
  <c r="J66"/>
  <c r="T143"/>
  <c r="T392"/>
  <c r="R545"/>
  <c i="6" r="BK126"/>
  <c r="J126"/>
  <c r="J67"/>
  <c i="7" r="P150"/>
  <c r="T187"/>
  <c r="R204"/>
  <c r="R509"/>
  <c i="2" r="BK105"/>
  <c r="J105"/>
  <c r="J66"/>
  <c r="T184"/>
  <c i="3" r="R172"/>
  <c i="4" r="BK194"/>
  <c r="J194"/>
  <c r="J70"/>
  <c i="5" r="R235"/>
  <c r="P506"/>
  <c i="6" r="P203"/>
  <c r="T343"/>
  <c i="7" r="R233"/>
  <c r="T509"/>
  <c i="2" r="R184"/>
  <c i="3" r="BK172"/>
  <c r="J172"/>
  <c r="J70"/>
  <c i="4" r="R100"/>
  <c r="P194"/>
  <c r="R370"/>
  <c i="5" r="T100"/>
  <c r="R143"/>
  <c r="R392"/>
  <c r="T545"/>
  <c i="6" r="R99"/>
  <c r="P157"/>
  <c r="P288"/>
  <c r="P353"/>
  <c i="7" r="T233"/>
  <c r="P509"/>
  <c i="2" r="BK137"/>
  <c r="J137"/>
  <c r="J69"/>
  <c i="3" r="R100"/>
  <c r="BK145"/>
  <c r="J145"/>
  <c r="J68"/>
  <c r="R145"/>
  <c r="T230"/>
  <c i="4" r="R125"/>
  <c r="T150"/>
  <c r="T172"/>
  <c r="P370"/>
  <c i="5" r="BK100"/>
  <c r="J100"/>
  <c r="J65"/>
  <c i="6" r="BK99"/>
  <c r="J99"/>
  <c r="J65"/>
  <c r="T126"/>
  <c r="R182"/>
  <c r="T318"/>
  <c i="7" r="P100"/>
  <c r="BK187"/>
  <c r="J187"/>
  <c r="J68"/>
  <c r="R395"/>
  <c r="T548"/>
  <c i="2" r="R95"/>
  <c r="R94"/>
  <c r="R93"/>
  <c r="BK184"/>
  <c r="J184"/>
  <c r="J70"/>
  <c i="3" r="P100"/>
  <c r="R155"/>
  <c r="BK242"/>
  <c r="J242"/>
  <c r="J74"/>
  <c i="4" r="BK125"/>
  <c r="J125"/>
  <c r="J67"/>
  <c r="BK150"/>
  <c r="J150"/>
  <c r="J68"/>
  <c r="R172"/>
  <c r="T411"/>
  <c i="5" r="R100"/>
  <c r="T150"/>
  <c r="BK204"/>
  <c r="J204"/>
  <c r="J69"/>
  <c r="P204"/>
  <c i="6" r="P99"/>
  <c r="R157"/>
  <c r="BK288"/>
  <c r="J288"/>
  <c r="J71"/>
  <c r="T353"/>
  <c i="7" r="R150"/>
  <c r="P395"/>
  <c r="BK548"/>
  <c r="J548"/>
  <c r="J75"/>
  <c i="2" r="T105"/>
  <c i="3" r="BK155"/>
  <c r="J155"/>
  <c r="J69"/>
  <c r="P230"/>
  <c r="BK261"/>
  <c r="J261"/>
  <c r="J75"/>
  <c i="4" r="P125"/>
  <c r="P150"/>
  <c r="BK172"/>
  <c r="J172"/>
  <c r="J69"/>
  <c r="R411"/>
  <c i="5" r="R150"/>
  <c r="P187"/>
  <c r="T187"/>
  <c r="R204"/>
  <c r="BK545"/>
  <c r="J545"/>
  <c r="J75"/>
  <c i="6" r="T99"/>
  <c r="T157"/>
  <c r="T288"/>
  <c r="R343"/>
  <c i="7" r="BK233"/>
  <c r="J233"/>
  <c r="J70"/>
  <c r="BK509"/>
  <c r="J509"/>
  <c r="J74"/>
  <c r="R548"/>
  <c i="2" r="BK95"/>
  <c r="J95"/>
  <c r="J65"/>
  <c r="T137"/>
  <c i="3" r="P129"/>
  <c i="4" r="P100"/>
  <c r="P99"/>
  <c r="P98"/>
  <c i="1" r="AU58"/>
  <c i="4" r="R194"/>
  <c r="T370"/>
  <c i="5" r="T235"/>
  <c r="T506"/>
  <c i="6" r="R203"/>
  <c r="P343"/>
  <c i="7" r="T150"/>
  <c r="T395"/>
  <c r="P548"/>
  <c i="4" r="BK121"/>
  <c r="J121"/>
  <c r="J66"/>
  <c i="5" r="BK591"/>
  <c r="J591"/>
  <c r="J76"/>
  <c r="BK502"/>
  <c r="J502"/>
  <c r="J73"/>
  <c i="6" r="BK122"/>
  <c r="J122"/>
  <c r="J66"/>
  <c i="3" r="BK238"/>
  <c r="J238"/>
  <c r="J73"/>
  <c r="BK277"/>
  <c r="J277"/>
  <c r="J76"/>
  <c i="4" r="BK362"/>
  <c r="J362"/>
  <c r="J73"/>
  <c i="6" r="BK311"/>
  <c r="J311"/>
  <c r="J72"/>
  <c i="7" r="BK497"/>
  <c r="J497"/>
  <c r="J72"/>
  <c i="2" r="BK121"/>
  <c r="J121"/>
  <c r="J68"/>
  <c i="7" r="BK597"/>
  <c r="J597"/>
  <c r="J76"/>
  <c i="2" r="BK202"/>
  <c r="J202"/>
  <c r="J71"/>
  <c r="BK115"/>
  <c r="J115"/>
  <c r="J67"/>
  <c i="5" r="BK494"/>
  <c r="J494"/>
  <c r="J72"/>
  <c i="3" r="BK125"/>
  <c r="J125"/>
  <c r="J66"/>
  <c i="4" r="BK355"/>
  <c r="J355"/>
  <c r="J72"/>
  <c i="7" r="BK501"/>
  <c r="J501"/>
  <c r="J73"/>
  <c r="BE118"/>
  <c r="BE169"/>
  <c r="BE216"/>
  <c r="BE291"/>
  <c r="BE303"/>
  <c r="BE422"/>
  <c r="BE467"/>
  <c r="BE476"/>
  <c r="BE527"/>
  <c r="BE558"/>
  <c r="BE208"/>
  <c r="BE250"/>
  <c r="BE321"/>
  <c r="BE332"/>
  <c r="BE360"/>
  <c r="BE425"/>
  <c r="BE452"/>
  <c r="BE464"/>
  <c r="BE123"/>
  <c r="BE329"/>
  <c r="BE396"/>
  <c r="BE416"/>
  <c r="BE440"/>
  <c r="BE458"/>
  <c r="BE461"/>
  <c r="BE470"/>
  <c r="BE485"/>
  <c r="BE491"/>
  <c r="BE588"/>
  <c i="6" r="BK98"/>
  <c r="J98"/>
  <c r="J64"/>
  <c i="7" r="BE147"/>
  <c r="BE193"/>
  <c r="BE196"/>
  <c r="BE379"/>
  <c r="BE413"/>
  <c r="BE502"/>
  <c r="BE515"/>
  <c r="BE518"/>
  <c r="BE533"/>
  <c r="BE539"/>
  <c r="BE561"/>
  <c r="BE585"/>
  <c r="BE107"/>
  <c r="BE154"/>
  <c r="BE160"/>
  <c r="BE181"/>
  <c r="BE278"/>
  <c r="BE311"/>
  <c r="BE390"/>
  <c r="BE437"/>
  <c r="BE530"/>
  <c r="BE542"/>
  <c r="BE576"/>
  <c r="BE594"/>
  <c r="J92"/>
  <c r="BE166"/>
  <c r="BE188"/>
  <c r="BE230"/>
  <c r="BE234"/>
  <c r="BE351"/>
  <c r="BE373"/>
  <c r="BE384"/>
  <c r="BE404"/>
  <c r="BE419"/>
  <c r="E86"/>
  <c r="BE129"/>
  <c r="BE151"/>
  <c r="BE172"/>
  <c r="BE205"/>
  <c r="BE260"/>
  <c r="BE344"/>
  <c r="BE366"/>
  <c r="BE536"/>
  <c r="BE545"/>
  <c r="BE564"/>
  <c r="BE598"/>
  <c r="BE144"/>
  <c r="BE184"/>
  <c r="BE387"/>
  <c r="BE431"/>
  <c r="BE455"/>
  <c r="BE473"/>
  <c r="BE482"/>
  <c r="BE498"/>
  <c r="BE524"/>
  <c r="BE555"/>
  <c r="BE570"/>
  <c r="BE591"/>
  <c r="BE101"/>
  <c r="BE227"/>
  <c r="BE401"/>
  <c r="BE410"/>
  <c r="BE428"/>
  <c r="BE443"/>
  <c r="BE113"/>
  <c r="BE136"/>
  <c r="BE157"/>
  <c r="BE175"/>
  <c r="BE178"/>
  <c r="BE221"/>
  <c r="BE479"/>
  <c r="BE494"/>
  <c r="BE510"/>
  <c r="BE552"/>
  <c r="BE567"/>
  <c r="BE573"/>
  <c r="BE582"/>
  <c r="BE163"/>
  <c r="BE339"/>
  <c r="BE357"/>
  <c r="BE434"/>
  <c r="BE449"/>
  <c r="BE488"/>
  <c r="BE521"/>
  <c r="F59"/>
  <c r="BE201"/>
  <c r="BE446"/>
  <c r="BE549"/>
  <c r="BE579"/>
  <c i="6" r="F59"/>
  <c r="BE191"/>
  <c r="BE322"/>
  <c r="BE337"/>
  <c r="BE344"/>
  <c r="E50"/>
  <c r="BE176"/>
  <c r="BE204"/>
  <c r="BE305"/>
  <c r="BE312"/>
  <c r="BE340"/>
  <c r="BE347"/>
  <c r="BE357"/>
  <c r="BE117"/>
  <c r="BE179"/>
  <c r="BE188"/>
  <c r="BE260"/>
  <c r="BE325"/>
  <c i="5" r="BK99"/>
  <c r="J99"/>
  <c r="J64"/>
  <c i="6" r="BE158"/>
  <c r="BE183"/>
  <c r="BE308"/>
  <c r="BE331"/>
  <c r="BE334"/>
  <c r="BE350"/>
  <c r="BE354"/>
  <c r="BE142"/>
  <c r="BE145"/>
  <c r="BE167"/>
  <c r="BE221"/>
  <c r="BE237"/>
  <c r="BE272"/>
  <c r="BE294"/>
  <c r="BE302"/>
  <c r="BE319"/>
  <c r="J91"/>
  <c r="BE139"/>
  <c r="BE148"/>
  <c r="BE173"/>
  <c r="BE197"/>
  <c r="BE247"/>
  <c r="BE280"/>
  <c r="BE297"/>
  <c r="BE127"/>
  <c r="BE100"/>
  <c r="BE123"/>
  <c r="BE133"/>
  <c r="BE151"/>
  <c r="BE154"/>
  <c r="BE161"/>
  <c r="BE255"/>
  <c r="BE328"/>
  <c r="BE111"/>
  <c r="BE289"/>
  <c r="BE136"/>
  <c r="BE267"/>
  <c r="BE105"/>
  <c r="BE130"/>
  <c i="5" r="BE166"/>
  <c r="BE216"/>
  <c r="BE221"/>
  <c r="BE260"/>
  <c r="BE369"/>
  <c r="BE440"/>
  <c r="BE151"/>
  <c r="BE163"/>
  <c r="BE169"/>
  <c r="BE172"/>
  <c r="BE178"/>
  <c r="BE224"/>
  <c r="BE229"/>
  <c r="BE348"/>
  <c r="BE387"/>
  <c r="BE410"/>
  <c r="BE416"/>
  <c r="BE419"/>
  <c r="BE132"/>
  <c r="BE147"/>
  <c r="BE181"/>
  <c r="BE196"/>
  <c r="BE201"/>
  <c r="BE443"/>
  <c r="BE473"/>
  <c r="E86"/>
  <c r="BE357"/>
  <c r="BE363"/>
  <c r="BE413"/>
  <c r="BE431"/>
  <c r="BE458"/>
  <c r="BE479"/>
  <c i="4" r="J100"/>
  <c r="J65"/>
  <c i="5" r="J92"/>
  <c r="BE101"/>
  <c r="BE154"/>
  <c r="BE291"/>
  <c r="BE319"/>
  <c r="BE327"/>
  <c r="BE376"/>
  <c r="BE384"/>
  <c r="BE482"/>
  <c r="BE330"/>
  <c r="BE335"/>
  <c r="BE354"/>
  <c r="BE381"/>
  <c r="BE428"/>
  <c r="BE461"/>
  <c r="BE485"/>
  <c r="BE138"/>
  <c r="BE144"/>
  <c r="BE208"/>
  <c r="BE250"/>
  <c r="BE393"/>
  <c r="BE398"/>
  <c r="BE401"/>
  <c r="BE407"/>
  <c r="BE425"/>
  <c r="BE437"/>
  <c r="BE452"/>
  <c r="BE467"/>
  <c r="BE175"/>
  <c r="BE193"/>
  <c r="BE434"/>
  <c r="BE464"/>
  <c r="BE470"/>
  <c r="BE446"/>
  <c r="BE488"/>
  <c r="BE491"/>
  <c r="BE522"/>
  <c r="BE525"/>
  <c r="BE539"/>
  <c r="BE546"/>
  <c r="BE561"/>
  <c r="BE564"/>
  <c r="BE585"/>
  <c r="BE114"/>
  <c r="BE449"/>
  <c r="BE455"/>
  <c r="BE495"/>
  <c r="BE516"/>
  <c r="BE519"/>
  <c r="BE531"/>
  <c r="BE567"/>
  <c r="BE573"/>
  <c r="BE576"/>
  <c r="BE579"/>
  <c r="F95"/>
  <c r="BE107"/>
  <c r="BE120"/>
  <c r="BE126"/>
  <c r="BE157"/>
  <c r="BE160"/>
  <c r="BE184"/>
  <c r="BE188"/>
  <c r="BE205"/>
  <c r="BE232"/>
  <c r="BE236"/>
  <c r="BE279"/>
  <c r="BE302"/>
  <c r="BE309"/>
  <c r="BE341"/>
  <c r="BE422"/>
  <c r="BE555"/>
  <c r="BE476"/>
  <c r="BE503"/>
  <c r="BE507"/>
  <c r="BE510"/>
  <c r="BE513"/>
  <c r="BE528"/>
  <c r="BE536"/>
  <c r="BE542"/>
  <c r="BE549"/>
  <c r="BE552"/>
  <c r="BE558"/>
  <c r="BE570"/>
  <c r="BE582"/>
  <c r="BE588"/>
  <c r="BE592"/>
  <c i="3" r="BK99"/>
  <c r="BK98"/>
  <c r="J98"/>
  <c r="J63"/>
  <c i="4" r="J92"/>
  <c r="BE116"/>
  <c r="BE126"/>
  <c r="BE157"/>
  <c r="BE195"/>
  <c r="BE169"/>
  <c r="BE176"/>
  <c r="BE135"/>
  <c r="BE151"/>
  <c r="BE279"/>
  <c r="E50"/>
  <c r="F95"/>
  <c r="BE101"/>
  <c r="BE110"/>
  <c r="BE129"/>
  <c r="BE144"/>
  <c r="BE147"/>
  <c r="BE182"/>
  <c r="BE191"/>
  <c r="BE239"/>
  <c r="BE295"/>
  <c r="BE304"/>
  <c r="BE346"/>
  <c r="BE163"/>
  <c r="BE173"/>
  <c r="BE229"/>
  <c r="BE252"/>
  <c r="BE301"/>
  <c r="BE122"/>
  <c r="BE287"/>
  <c r="BE313"/>
  <c r="BE188"/>
  <c r="BE292"/>
  <c r="BE307"/>
  <c r="BE325"/>
  <c r="BE334"/>
  <c r="BE343"/>
  <c r="BE138"/>
  <c r="BE166"/>
  <c r="BE249"/>
  <c r="BE328"/>
  <c r="BE331"/>
  <c r="BE340"/>
  <c r="BE141"/>
  <c r="BE262"/>
  <c r="BE319"/>
  <c r="BE322"/>
  <c r="BE356"/>
  <c r="BE374"/>
  <c r="BE396"/>
  <c r="BE408"/>
  <c r="BE412"/>
  <c r="BE415"/>
  <c r="BE160"/>
  <c r="BE284"/>
  <c r="BE352"/>
  <c r="BE363"/>
  <c r="BE107"/>
  <c r="BE132"/>
  <c r="BE154"/>
  <c r="BE213"/>
  <c r="BE316"/>
  <c r="BE371"/>
  <c r="BE377"/>
  <c r="BE380"/>
  <c r="BE386"/>
  <c r="BE392"/>
  <c r="BE402"/>
  <c r="BE257"/>
  <c r="BE271"/>
  <c r="BE298"/>
  <c r="BE310"/>
  <c r="BE337"/>
  <c r="BE349"/>
  <c r="BE383"/>
  <c r="BE389"/>
  <c r="BE399"/>
  <c r="BE405"/>
  <c i="2" r="BK94"/>
  <c r="BK93"/>
  <c r="J93"/>
  <c i="3" r="J56"/>
  <c r="BE210"/>
  <c r="BE222"/>
  <c r="BE136"/>
  <c r="BE156"/>
  <c r="BE182"/>
  <c r="BE213"/>
  <c r="BE130"/>
  <c r="BE142"/>
  <c r="BE149"/>
  <c r="BE139"/>
  <c r="BE146"/>
  <c r="BE152"/>
  <c r="BE173"/>
  <c r="BE198"/>
  <c r="BE101"/>
  <c r="BE112"/>
  <c r="BE161"/>
  <c r="BE107"/>
  <c r="BE118"/>
  <c r="BE164"/>
  <c r="BE219"/>
  <c r="E50"/>
  <c r="BE205"/>
  <c r="BE227"/>
  <c r="F59"/>
  <c r="BE115"/>
  <c r="BE193"/>
  <c r="BE216"/>
  <c r="BE255"/>
  <c r="BE258"/>
  <c r="BE234"/>
  <c r="BE243"/>
  <c r="BE246"/>
  <c r="BE252"/>
  <c r="BE271"/>
  <c r="BE278"/>
  <c r="BE104"/>
  <c r="BE231"/>
  <c r="BE265"/>
  <c r="BE126"/>
  <c r="BE133"/>
  <c r="BE167"/>
  <c r="BE239"/>
  <c r="BE249"/>
  <c r="BE262"/>
  <c r="BE268"/>
  <c r="BE274"/>
  <c i="2" r="BE179"/>
  <c r="F90"/>
  <c r="BE109"/>
  <c r="BE112"/>
  <c r="BE116"/>
  <c r="E50"/>
  <c r="BE106"/>
  <c r="BE131"/>
  <c r="BE151"/>
  <c r="BE160"/>
  <c r="BE166"/>
  <c r="BE171"/>
  <c r="BE203"/>
  <c r="J56"/>
  <c r="BE96"/>
  <c r="BE99"/>
  <c r="BE102"/>
  <c r="BE122"/>
  <c r="BE125"/>
  <c r="BE138"/>
  <c r="BE174"/>
  <c r="BE185"/>
  <c r="BE190"/>
  <c r="BE193"/>
  <c r="BE196"/>
  <c r="BE199"/>
  <c i="1" r="BA56"/>
  <c r="BC56"/>
  <c r="AW56"/>
  <c r="BB56"/>
  <c r="BD56"/>
  <c i="3" r="F38"/>
  <c i="1" r="BC57"/>
  <c i="5" r="F37"/>
  <c i="1" r="BB59"/>
  <c i="7" r="F39"/>
  <c i="1" r="BD61"/>
  <c i="3" r="F39"/>
  <c i="1" r="BD57"/>
  <c i="6" r="F39"/>
  <c i="1" r="BD60"/>
  <c i="6" r="J36"/>
  <c i="1" r="AW60"/>
  <c i="4" r="J36"/>
  <c i="1" r="AW58"/>
  <c i="6" r="F37"/>
  <c i="1" r="BB60"/>
  <c i="4" r="F39"/>
  <c i="1" r="BD58"/>
  <c i="6" r="F36"/>
  <c i="1" r="BA60"/>
  <c i="2" r="J32"/>
  <c i="5" r="F36"/>
  <c i="1" r="BA59"/>
  <c i="7" r="F36"/>
  <c i="1" r="BA61"/>
  <c i="3" r="J36"/>
  <c i="1" r="AW57"/>
  <c i="5" r="F38"/>
  <c i="1" r="BC59"/>
  <c i="3" r="F37"/>
  <c i="1" r="BB57"/>
  <c i="5" r="F39"/>
  <c i="1" r="BD59"/>
  <c i="4" r="F38"/>
  <c i="1" r="BC58"/>
  <c i="7" r="F38"/>
  <c i="1" r="BC61"/>
  <c i="4" r="F36"/>
  <c i="1" r="BA58"/>
  <c i="7" r="J36"/>
  <c i="1" r="AW61"/>
  <c r="AS54"/>
  <c i="4" r="F37"/>
  <c i="1" r="BB58"/>
  <c i="7" r="F37"/>
  <c i="1" r="BB61"/>
  <c i="3" r="F36"/>
  <c i="1" r="BA57"/>
  <c i="5" r="J36"/>
  <c i="1" r="AW59"/>
  <c i="6" r="F38"/>
  <c i="1" r="BC60"/>
  <c i="3" l="1" r="R99"/>
  <c r="R98"/>
  <c i="6" r="T98"/>
  <c r="T97"/>
  <c r="P98"/>
  <c r="P97"/>
  <c i="1" r="AU60"/>
  <c i="6" r="R98"/>
  <c r="R97"/>
  <c i="4" r="T99"/>
  <c r="T98"/>
  <c i="5" r="P99"/>
  <c r="P98"/>
  <c i="1" r="AU59"/>
  <c i="7" r="P99"/>
  <c r="P98"/>
  <c i="1" r="AU61"/>
  <c i="4" r="R99"/>
  <c r="R98"/>
  <c i="5" r="R99"/>
  <c r="R98"/>
  <c r="T99"/>
  <c r="T98"/>
  <c i="7" r="T99"/>
  <c r="T98"/>
  <c i="3" r="P99"/>
  <c r="P98"/>
  <c i="1" r="AU57"/>
  <c i="7" r="R99"/>
  <c r="R98"/>
  <c i="4" r="BK99"/>
  <c r="J99"/>
  <c r="J64"/>
  <c i="2" r="P94"/>
  <c r="P93"/>
  <c i="1" r="AU56"/>
  <c i="3" r="T99"/>
  <c r="T98"/>
  <c i="2" r="T94"/>
  <c r="T93"/>
  <c i="7" r="BK99"/>
  <c r="BK98"/>
  <c r="J98"/>
  <c i="6" r="BK97"/>
  <c r="J97"/>
  <c r="J63"/>
  <c i="5" r="BK98"/>
  <c r="J98"/>
  <c i="3" r="J99"/>
  <c r="J64"/>
  <c i="1" r="AG56"/>
  <c i="2" r="J63"/>
  <c r="J94"/>
  <c r="J64"/>
  <c i="7" r="J32"/>
  <c i="1" r="AG61"/>
  <c i="5" r="J35"/>
  <c i="1" r="AV59"/>
  <c r="AT59"/>
  <c i="3" r="J35"/>
  <c i="1" r="AV57"/>
  <c r="AT57"/>
  <c i="2" r="F35"/>
  <c i="1" r="AZ56"/>
  <c i="7" r="F35"/>
  <c i="1" r="AZ61"/>
  <c i="4" r="F35"/>
  <c i="1" r="AZ58"/>
  <c i="2" r="J35"/>
  <c i="1" r="AV56"/>
  <c r="AT56"/>
  <c r="AN56"/>
  <c i="7" r="J35"/>
  <c i="1" r="AV61"/>
  <c r="AT61"/>
  <c r="AN61"/>
  <c i="3" r="J32"/>
  <c i="1" r="AG57"/>
  <c i="5" r="F35"/>
  <c i="1" r="AZ59"/>
  <c i="3" r="F35"/>
  <c i="1" r="AZ57"/>
  <c r="BD55"/>
  <c r="BD54"/>
  <c r="W33"/>
  <c i="4" r="J35"/>
  <c i="1" r="AV58"/>
  <c r="AT58"/>
  <c i="5" r="J32"/>
  <c i="1" r="AG59"/>
  <c i="6" r="F35"/>
  <c i="1" r="AZ60"/>
  <c i="6" r="J35"/>
  <c i="1" r="AV60"/>
  <c r="AT60"/>
  <c r="BC55"/>
  <c r="BC54"/>
  <c r="AY54"/>
  <c r="BA55"/>
  <c r="AW55"/>
  <c r="BB55"/>
  <c r="AX55"/>
  <c i="7" l="1" r="J63"/>
  <c r="J99"/>
  <c r="J64"/>
  <c i="4" r="BK98"/>
  <c r="J98"/>
  <c r="J63"/>
  <c i="7" r="J41"/>
  <c i="1" r="AN59"/>
  <c i="5" r="J63"/>
  <c r="J41"/>
  <c i="1" r="AN57"/>
  <c i="3" r="J41"/>
  <c i="2" r="J41"/>
  <c i="1" r="AU55"/>
  <c r="AU54"/>
  <c r="AY55"/>
  <c i="6" r="J32"/>
  <c i="1" r="AG60"/>
  <c r="AN60"/>
  <c r="BB54"/>
  <c r="AX54"/>
  <c r="W32"/>
  <c r="BA54"/>
  <c r="AW54"/>
  <c r="AK30"/>
  <c r="AZ55"/>
  <c r="AV55"/>
  <c r="AT55"/>
  <c i="6" l="1" r="J41"/>
  <c i="4" r="J32"/>
  <c i="1" r="AG58"/>
  <c r="AN58"/>
  <c r="W30"/>
  <c r="AZ54"/>
  <c r="AV54"/>
  <c r="AK29"/>
  <c r="W31"/>
  <c i="4" l="1" r="J41"/>
  <c i="1" r="AG55"/>
  <c r="AG54"/>
  <c r="AK26"/>
  <c r="AK35"/>
  <c r="W29"/>
  <c r="AT54"/>
  <c l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<sst xmlns="http://schemas.openxmlformats.org/spreadsheetml/2006/main">
  <si>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</si>
  <si>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</si>
  <si>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</si>
  <si>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</si>
  <si>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</si>
  <si>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{63785596-7536-4dab-9b37-2d5a5620dd9e}</t>
  </si>
  <si>
    <t xml:space="preserve">&gt;&gt;  skryté sloupce  &lt;&lt;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</si>
  <si>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</si>
  <si>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</si>
  <si>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</si>
  <si>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</si>
  <si>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</si>
  <si>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</si>
  <si>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</si>
  <si>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</si>
  <si>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RD03_2024-2026_KR_HK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</si>
  <si>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</si>
  <si>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</si>
  <si>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a oprava výměnných dílů zabezpečovacího zařízení v obvodu SSZT HKR 2024 - 2026</t>
  </si>
  <si>
    <t>KSO:</t>
  </si>
  <si>
    <t>824</t>
  </si>
  <si>
    <t>CC-CZ:</t>
  </si>
  <si>
    <t>21219</t>
  </si>
  <si>
    <t>Místo:</t>
  </si>
  <si>
    <t>Obvod SSZT HKR</t>
  </si>
  <si>
    <t>Datum:</t>
  </si>
  <si>
    <t>6. 5. 2024</t>
  </si>
  <si>
    <t>CZ-CPV:</t>
  </si>
  <si>
    <t>50220000-3</t>
  </si>
  <si>
    <t>CZ-CPA:</t>
  </si>
  <si>
    <t>33.14</t>
  </si>
  <si>
    <t>Zadavatel:</t>
  </si>
  <si>
    <t>IČ:</t>
  </si>
  <si>
    <t>0,1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</si>
  <si>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</si>
  <si>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</si>
  <si>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</si>
  <si>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</si>
  <si>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</si>
  <si>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</si>
  <si>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</si>
  <si>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</si>
  <si>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 xml:space="preserve">Soupis prací je sestaven s využitím Cenové soustavy ÚOŽI a ÚRS. Položky, které pochází z cenové soustavy ÚOŽI, jsou ve sloupci 'Cenová soustava' označeny popisem 'ÚOŽI' a  položky, které pochází z cenové soustavy ÚRS, jsou ve sloupci 'Cenová soustava' označeny popisem'CS ÚRS'a úrovní příslušného kalendářního pololetí. škeré další informace vymezující popis a podmínky použití těchto položek z Cenových soustav, které nejsou uvedeny přímo v soupisu prací, jsou neomezeně dálkově k dispozici na https://www.sfdi.cz/pravidla-metodiky-a-ceniky/cenove-databaze/ a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</si>
  <si>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</si>
  <si>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</si>
  <si>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</si>
  <si>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</si>
  <si>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</si>
  <si>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</si>
  <si>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</si>
  <si>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</si>
  <si>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</si>
  <si>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</si>
  <si>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</si>
  <si>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</si>
  <si>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</si>
  <si>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</si>
  <si>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</si>
  <si>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</si>
  <si>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</si>
  <si>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</si>
  <si>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</si>
  <si>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</si>
  <si>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</si>
  <si>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</si>
  <si>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</si>
  <si>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</si>
  <si>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</si>
  <si>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</si>
  <si>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</si>
  <si>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</si>
  <si>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</si>
  <si>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</si>
  <si>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</si>
  <si>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</si>
  <si>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</si>
  <si>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</si>
  <si>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</si>
  <si>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</si>
  <si>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</si>
  <si>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</si>
  <si>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VD 2024/26</t>
  </si>
  <si>
    <t>ING</t>
  </si>
  <si>
    <t>1</t>
  </si>
  <si>
    <t>{1a070f7c-a07c-42b6-8884-2eb13ddf7360}</t>
  </si>
  <si>
    <t>2</t>
  </si>
  <si>
    <t>/</t>
  </si>
  <si>
    <t>HK_VD_X - XII 2024</t>
  </si>
  <si>
    <t>Opravy výměnných dílů</t>
  </si>
  <si>
    <t>Soupis</t>
  </si>
  <si>
    <t>{101b2d5f-ccc8-4f13-a928-2781a7a7fa6b}</t>
  </si>
  <si>
    <t>Lib_VD_X - XII 2024</t>
  </si>
  <si>
    <t>{6548bc81-c344-4239-a451-3fa9c0abacba}</t>
  </si>
  <si>
    <t>HK_VD_I - XII 2025</t>
  </si>
  <si>
    <t>{c14f125e-56fa-4a07-bf9c-03c070b545dd}</t>
  </si>
  <si>
    <t>Lib_VD_I - XII 2025</t>
  </si>
  <si>
    <t>{7c6a65e4-77af-456e-891e-7b416fbe1c39}</t>
  </si>
  <si>
    <t>HK_VD_I - XII 2026</t>
  </si>
  <si>
    <t>{74152d59-3638-496c-8ae9-7b1acdd8e8fc}</t>
  </si>
  <si>
    <t>Lib_VD_I - XII 2026</t>
  </si>
  <si>
    <t>{abce0e18-727e-4f25-9587-179692c02f10}</t>
  </si>
  <si>
    <t>KRYCÍ LIST SOUPISU PRACÍ</t>
  </si>
  <si>
    <t>Objekt:</t>
  </si>
  <si>
    <t>VD 2024/26 - Údržba a oprava výměnných dílů zabezpečovacího zařízení v obvodu SSZT HKR 2024 - 2026</t>
  </si>
  <si>
    <t>Soupis:</t>
  </si>
  <si>
    <t>HK_VD_X - XII 2024 - Opravy výměnných dílů</t>
  </si>
  <si>
    <t>REKAPITULACE ČLENĚNÍ SOUPISU PRACÍ</t>
  </si>
  <si>
    <t>Kód dílu - Popis</t>
  </si>
  <si>
    <t>Cena celkem [CZK]</t>
  </si>
  <si>
    <t>-1</t>
  </si>
  <si>
    <t>VD - Oprava výměnných dílů</t>
  </si>
  <si>
    <t xml:space="preserve">    VRR - Velkorozměrová relé</t>
  </si>
  <si>
    <t xml:space="preserve">    RB - Reléové bloky</t>
  </si>
  <si>
    <t xml:space="preserve">    KR - Klasická relé</t>
  </si>
  <si>
    <t xml:space="preserve">    KaČS - Kodéry a časové soubory</t>
  </si>
  <si>
    <t xml:space="preserve">    MRR - Malorozměrová relé</t>
  </si>
  <si>
    <t xml:space="preserve">    VÚD - VÚD</t>
  </si>
  <si>
    <t xml:space="preserve">    VÚD a VKO - Dvouletá prohlídka PZS typu VÚD a PZS s VKO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</si>
  <si>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</si>
  <si>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</si>
  <si>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</si>
  <si>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</si>
  <si>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</si>
  <si>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</si>
  <si>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</si>
  <si>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</si>
  <si>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</si>
  <si>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</si>
  <si>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</si>
  <si>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</si>
  <si>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</si>
  <si>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VD</t>
  </si>
  <si>
    <t>Oprava výměnných dílů</t>
  </si>
  <si>
    <t>4</t>
  </si>
  <si>
    <t>ROZPOCET</t>
  </si>
  <si>
    <t>VRR</t>
  </si>
  <si>
    <t>Velkorozměrová relé</t>
  </si>
  <si>
    <t>K</t>
  </si>
  <si>
    <t>7593333320</t>
  </si>
  <si>
    <t>Oprava relé indukčního DSŠ - oprava se provádí podle přidružených předpisů k předpisu SŽDC (ČD) T115, pokud není popsána, pak podle technických podmínek výrobku</t>
  </si>
  <si>
    <t>kus</t>
  </si>
  <si>
    <t>Sborník UOŽI 01 2024</t>
  </si>
  <si>
    <t>512</t>
  </si>
  <si>
    <t>-2131956250</t>
  </si>
  <si>
    <t>VV</t>
  </si>
  <si>
    <t>Hradec Králové</t>
  </si>
  <si>
    <t>1"DSŠ-12S</t>
  </si>
  <si>
    <t>7593333323</t>
  </si>
  <si>
    <t>Oprava relé indukčního DSŠ včetně výměny krytu - oprava se provádí podle přidružených předpisů k předpisu SŽDC (ČD) T115, pokud není popsána, pak podle technických podmínek výrobku</t>
  </si>
  <si>
    <t>-565798494</t>
  </si>
  <si>
    <t>2"DSŠ-12S</t>
  </si>
  <si>
    <t>3</t>
  </si>
  <si>
    <t>7593333050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</si>
  <si>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</si>
  <si>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1902441737</t>
  </si>
  <si>
    <t>2"KŠ1-600</t>
  </si>
  <si>
    <t>RB</t>
  </si>
  <si>
    <t>Reléové bloky</t>
  </si>
  <si>
    <t>7593333556</t>
  </si>
  <si>
    <t>Oprava reléové sady J - oprava se provádí podle přidružených předpisů k předpisu SŽDC (ČD) T115, pokud není popsána, pak podle technických podmínek výrobku</t>
  </si>
  <si>
    <t>168915479</t>
  </si>
  <si>
    <t>1"J</t>
  </si>
  <si>
    <t>5</t>
  </si>
  <si>
    <t>7593333565</t>
  </si>
  <si>
    <t>Oprava reléové sady Q - oprava se provádí podle přidružených předpisů k předpisu SŽDC (ČD) T115, pokud není popsána, pak podle technických podmínek výrobku</t>
  </si>
  <si>
    <t>1693398010</t>
  </si>
  <si>
    <t>1"Q</t>
  </si>
  <si>
    <t>6</t>
  </si>
  <si>
    <t>7593333569</t>
  </si>
  <si>
    <t>Oprava reléové sady V, VT - oprava se provádí podle přidružených předpisů k předpisu SŽDC (ČD) T115, pokud není popsána, pak podle technických podmínek výrobku</t>
  </si>
  <si>
    <t>-1777161151</t>
  </si>
  <si>
    <t>6"V</t>
  </si>
  <si>
    <t>KR</t>
  </si>
  <si>
    <t>Klasická relé</t>
  </si>
  <si>
    <t>7</t>
  </si>
  <si>
    <t>7593333095</t>
  </si>
  <si>
    <t>Oprava relé neutrálního NR2-2, NR2-40, NR2-60/1000, NR2-60/450, NR2-900, NR2-1000 - oprava se provádí podle přidružených předpisů k předpisu SŽDC (ČD) T115, pokud není popsána, pak podle technických podmínek výrobku</t>
  </si>
  <si>
    <t>-486304256</t>
  </si>
  <si>
    <t>1"NR2-1000</t>
  </si>
  <si>
    <t>1"NR2-900</t>
  </si>
  <si>
    <t>Součet</t>
  </si>
  <si>
    <t>KaČS</t>
  </si>
  <si>
    <t>Kodéry a časové soubory</t>
  </si>
  <si>
    <t>8</t>
  </si>
  <si>
    <t>7593333190</t>
  </si>
  <si>
    <t>Oprava časového souboru TM-10, TU-60, RTS-61, TK-11 - oprava se provádí podle přidružených předpisů k předpisu SŽDC (ČD) T115, pokud není popsána, pak podle technických podmínek výrobku</t>
  </si>
  <si>
    <t>-1305080840</t>
  </si>
  <si>
    <t>2"TM-10 220/24SS 6´</t>
  </si>
  <si>
    <t>9</t>
  </si>
  <si>
    <t>7593333240</t>
  </si>
  <si>
    <t>Oprava relé TAZ-1, TAZ-1A, TAZ-2 - oprava se provádí podle přidružených předpisů k předpisu SŽDC (ČD) T115, pokud není popsána, pak podle technických podmínek výrobku</t>
  </si>
  <si>
    <t>1742436115</t>
  </si>
  <si>
    <t>3"TAZ-1</t>
  </si>
  <si>
    <t>1"TAZ-2</t>
  </si>
  <si>
    <t>1"rel. kmitač K1K</t>
  </si>
  <si>
    <t>10</t>
  </si>
  <si>
    <t>7593333241</t>
  </si>
  <si>
    <t>Oprava relé TAZ-1, TAZ-1A, TAZ-2 včetně výměny kontaktového svazku - oprava se provádí podle přidružených předpisů k předpisu SŽDC (ČD) T115, pokud není popsána, pak podle technických podmínek výrobku</t>
  </si>
  <si>
    <t>-442520720</t>
  </si>
  <si>
    <t>1"TAZ-1</t>
  </si>
  <si>
    <t>MRR</t>
  </si>
  <si>
    <t>Malorozměrová relé</t>
  </si>
  <si>
    <t>11</t>
  </si>
  <si>
    <t>7593333120</t>
  </si>
  <si>
    <t>Oprava relé malorozměrového NMŠ(M)1 - oprava se provádí podle přidružených předpisů k předpisu SŽDC (ČD) T115, pokud není popsána, pak podle technických podmínek výrobku</t>
  </si>
  <si>
    <t>1402804681</t>
  </si>
  <si>
    <t>3"NMŠ1-0,25/0,7</t>
  </si>
  <si>
    <t>12"NMŠ1-0,25/0,7 B</t>
  </si>
  <si>
    <t>5"NMŠ1-3,4 B</t>
  </si>
  <si>
    <t>88"NMŠ1-2000</t>
  </si>
  <si>
    <t>108"NMŠ1-2000 B</t>
  </si>
  <si>
    <t>24"NMŠ1-2000 C</t>
  </si>
  <si>
    <t>1"NMŠM1-750 B</t>
  </si>
  <si>
    <t>2"NMŠM1-1500</t>
  </si>
  <si>
    <t>31"NMŠM1-1500 B</t>
  </si>
  <si>
    <t>17"NMŠM1-1500 C</t>
  </si>
  <si>
    <t>7593333122</t>
  </si>
  <si>
    <t>Oprava relé malorozměrového NMŠ(M)1 včetně výměny kontaktového svazku - oprava se provádí podle přidružených předpisů k předpisu SŽDC (ČD) T115, pokud není popsána, pak podle technických podmínek výrobku</t>
  </si>
  <si>
    <t>-847427713</t>
  </si>
  <si>
    <t>5"NMŠ1-0,25/0,7 B</t>
  </si>
  <si>
    <t>5"NMŠ1-2000</t>
  </si>
  <si>
    <t>20"NMŠ1-2000 B</t>
  </si>
  <si>
    <t>5"NMŠ1-2000 C</t>
  </si>
  <si>
    <t>20"NMŠM1-1500 B</t>
  </si>
  <si>
    <t>10"NMŠM1-1500 C</t>
  </si>
  <si>
    <t>13</t>
  </si>
  <si>
    <t>7593333125</t>
  </si>
  <si>
    <t>Oprava relé malorozměrového NMŠ(M)2, OMŠ-74 RUS, OMŠ2-63 RUS, OMŠ2-60, AŠ2, ANŠ2, AŠ5, OMŠM-1 RUS - oprava se provádí podle přidružených předpisů k předpisu SŽDC (ČD) T115, pokud není popsána, pak podle technických podmínek výrobku</t>
  </si>
  <si>
    <t>2038474450</t>
  </si>
  <si>
    <t>24"NMŠ2-4000</t>
  </si>
  <si>
    <t>37"NMŠ2-4000 B</t>
  </si>
  <si>
    <t>21"NMŠ2-60</t>
  </si>
  <si>
    <t>14</t>
  </si>
  <si>
    <t>7593333127</t>
  </si>
  <si>
    <t>Oprava relé malorozměrového NMŠ(M)2, OMŠ-74 RUS, OMŠ2-63 RUS, OMŠ2-60, včetně výměny kontaktového svazku - oprava se provádí podle přidružených předpisů k předpisu SŽDC (ČD) T115, pokud není popsána, pak podle technických podmínek výrobku</t>
  </si>
  <si>
    <t>-1071578690</t>
  </si>
  <si>
    <t>2"NMŠ2-4000 B</t>
  </si>
  <si>
    <t>1"NMŠM2-3500 B</t>
  </si>
  <si>
    <t>15</t>
  </si>
  <si>
    <t>7593333135</t>
  </si>
  <si>
    <t>Oprava relé malorozměrového NMŠ2G, NMVŠ2, ANVŠ2 - oprava se provádí podle přidružených předpisů k předpisu SŽDC (ČD) T115, pokud není popsána, pak podle technických podmínek výrobku</t>
  </si>
  <si>
    <t>1100563266</t>
  </si>
  <si>
    <t>3"NMVŠ2-1000/1000</t>
  </si>
  <si>
    <t>16</t>
  </si>
  <si>
    <t>7593333145</t>
  </si>
  <si>
    <t>Oprava relé malorozměrového NMPŠ - oprava se provádí podle přidružených předpisů k předpisu SŽDC (ČD) T115, pokud není popsána, pak podle technických podmínek výrobku</t>
  </si>
  <si>
    <t>-1627297280</t>
  </si>
  <si>
    <t>4"NMPŠ4-1000/200</t>
  </si>
  <si>
    <t>4"NMPŠ1-2000 B</t>
  </si>
  <si>
    <t>17</t>
  </si>
  <si>
    <t>7593333147</t>
  </si>
  <si>
    <t>Oprava relé malorozměrového NMPŠ včetně výměny kontaktového svazku - oprava se provádí podle přidružených předpisů k předpisu SŽDC (ČD) T115, pokud není popsána, pak podle technických podmínek výrobku</t>
  </si>
  <si>
    <t>-1345489179</t>
  </si>
  <si>
    <t>2"NMPŠ4-1000/200</t>
  </si>
  <si>
    <t>2"NMPŠ1-2000 B</t>
  </si>
  <si>
    <t>VÚD</t>
  </si>
  <si>
    <t>18</t>
  </si>
  <si>
    <t>7593333340</t>
  </si>
  <si>
    <t>Oprava dílu VÚD PSS, PST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</si>
  <si>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-1708393653</t>
  </si>
  <si>
    <t>2"PSS</t>
  </si>
  <si>
    <t>1"PST</t>
  </si>
  <si>
    <t>19</t>
  </si>
  <si>
    <t>7593333345</t>
  </si>
  <si>
    <t>Oprava dílu VÚD VKO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</si>
  <si>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-1513722770</t>
  </si>
  <si>
    <t>1"VKO</t>
  </si>
  <si>
    <t>20</t>
  </si>
  <si>
    <t>7593333398</t>
  </si>
  <si>
    <t>Oprava reléové jednotky VÚD BL1 - BL2 - oprava se provádí podle přidružených předpisů k předpisu SŽDC (ČD) T115; pokud není popsána, pak podle technických podmínek výrobku</t>
  </si>
  <si>
    <t>-1664921431</t>
  </si>
  <si>
    <t>1"BL1 - BL2 W</t>
  </si>
  <si>
    <t>7593333450</t>
  </si>
  <si>
    <t>Oprava reléové jednotky VÚD ND - oprava se provádí podle přidružených předpisů k předpisu SŽDC (ČD) T115; pokud není popsána, pak podle technických podmínek výrobku</t>
  </si>
  <si>
    <t>-1123994857</t>
  </si>
  <si>
    <t>1"ND W</t>
  </si>
  <si>
    <t>22</t>
  </si>
  <si>
    <t>7593333514</t>
  </si>
  <si>
    <t>Oprava reléové jednotky VÚD OBL-ON - oprava se provádí podle přidružených předpisů k předpisu SŽDC (ČD) T115; pokud není popsána, pak podle technických podmínek výrobku</t>
  </si>
  <si>
    <t>-1931284754</t>
  </si>
  <si>
    <t>1"OBL-ON W</t>
  </si>
  <si>
    <t>VÚD a VKO</t>
  </si>
  <si>
    <t>Dvouletá prohlídka PZS typu VÚD a PZS s VKO</t>
  </si>
  <si>
    <t>23</t>
  </si>
  <si>
    <t>7598095533</t>
  </si>
  <si>
    <t>Dvouletá komplexní prohlídka ventilových kolejových obvodů VKO u PZS - dle T120 a T126, včetně výměny dílů a vyhotovení protokolu</t>
  </si>
  <si>
    <t>171610567</t>
  </si>
  <si>
    <t>1"ks</t>
  </si>
  <si>
    <t>Lib_VD_X - XII 2024 - Opravy výměnných dílů</t>
  </si>
  <si>
    <t xml:space="preserve">    RJ - Relé jiná</t>
  </si>
  <si>
    <t xml:space="preserve">    VZ - Vlakový zabezpečovač</t>
  </si>
  <si>
    <t xml:space="preserve">    SKO - ASE</t>
  </si>
  <si>
    <t xml:space="preserve">    POJ - Pojistky a kmitače, PORUCHY</t>
  </si>
  <si>
    <t xml:space="preserve">    VDN - Relé v impulzním režimu po ukončení životnosti</t>
  </si>
  <si>
    <t>-1157805053</t>
  </si>
  <si>
    <t>Liberec</t>
  </si>
  <si>
    <t>2"DSŠ-12</t>
  </si>
  <si>
    <t>7593333322</t>
  </si>
  <si>
    <t>Oprava relé indukčního DSŠ včetně výměny cívky - oprava se provádí podle přidružených předpisů k předpisu SŽDC (ČD) T115, pokud není popsána, pak podle technických podmínek výrobku</t>
  </si>
  <si>
    <t>-161883424</t>
  </si>
  <si>
    <t>343149161</t>
  </si>
  <si>
    <t>1"DSŠ-12</t>
  </si>
  <si>
    <t>1"DSŠ-12 S</t>
  </si>
  <si>
    <t>7593333321</t>
  </si>
  <si>
    <t>Oprava relé indukčního DSŠ včetně výměny výseče - oprava se provádí podle přidružených předpisů k předpisu SŽDC (ČD) T115, pokud není popsána, pak podle technických podmínek výrobku</t>
  </si>
  <si>
    <t>-979761564</t>
  </si>
  <si>
    <t>7593333324</t>
  </si>
  <si>
    <t>Oprava relé indukčního DSŠ včetně výměny osového šroubu - oprava se provádí podle přidružených předpisů k předpisu SŽDC (ČD) T115, pokud není popsána, pak podle technických podmínek výrobku</t>
  </si>
  <si>
    <t>520298813</t>
  </si>
  <si>
    <t>1944898795</t>
  </si>
  <si>
    <t>1"KŠ1-80</t>
  </si>
  <si>
    <t>1"KŠ1-600</t>
  </si>
  <si>
    <t>1"KŠ1-1000</t>
  </si>
  <si>
    <t>1"KŠ1M-400</t>
  </si>
  <si>
    <t>RJ</t>
  </si>
  <si>
    <t>Relé jiná</t>
  </si>
  <si>
    <t>7593333521</t>
  </si>
  <si>
    <t>Oprava reléové jednotky VÚD 1K1K až 2K2K - oprava se provádí podle přidružených předpisů k předpisu SŽDC (ČD) T115; pokud není popsána, pak podle technických podmínek výrobku</t>
  </si>
  <si>
    <t>296252663</t>
  </si>
  <si>
    <t>1"1K1K až 2K2K</t>
  </si>
  <si>
    <t>7593333551</t>
  </si>
  <si>
    <t>Oprava reléové sady C - oprava se provádí podle přidružených předpisů k předpisu SŽDC (ČD) T115, pokud není popsána, pak podle technických podmínek výrobku</t>
  </si>
  <si>
    <t>-1000237096</t>
  </si>
  <si>
    <t>1"C</t>
  </si>
  <si>
    <t>7593333553</t>
  </si>
  <si>
    <t>Oprava reléové sady D - oprava se provádí podle přidružených předpisů k předpisu SŽDC (ČD) T115, pokud není popsána, pak podle technických podmínek výrobku</t>
  </si>
  <si>
    <t>1472672139</t>
  </si>
  <si>
    <t>1"D</t>
  </si>
  <si>
    <t>7593333555</t>
  </si>
  <si>
    <t>Oprava reléové sady H - oprava se provádí podle přidružených předpisů k předpisu SŽDC (ČD) T115, pokud není popsána, pak podle technických podmínek výrobku</t>
  </si>
  <si>
    <t>1325713619</t>
  </si>
  <si>
    <t>2"H</t>
  </si>
  <si>
    <t>7593333568</t>
  </si>
  <si>
    <t>Oprava reléové sady S - oprava se provádí podle přidružených předpisů k předpisu SŽDC (ČD) T115, pokud není popsána, pak podle technických podmínek výrobku</t>
  </si>
  <si>
    <t>1705150360</t>
  </si>
  <si>
    <t>2"S</t>
  </si>
  <si>
    <t>1026361579</t>
  </si>
  <si>
    <t>5"V</t>
  </si>
  <si>
    <t>7593333030</t>
  </si>
  <si>
    <t>Oprava relé kombinovaného KR1-1000, KR1-24, KR1-60, KR1-600 - oprava se provádí podle přidružených předpisů k předpisu SŽDC (ČD) T115, pokud není popsána, pak podle technických podmínek výrobku</t>
  </si>
  <si>
    <t>1606291987</t>
  </si>
  <si>
    <t>1"KR1-1000</t>
  </si>
  <si>
    <t>7593333105</t>
  </si>
  <si>
    <t>Oprava relé neutrálního NPR1, NPR2, NPR4 - oprava se provádí podle přidružených předpisů k předpisu SŽDC (ČD) T115, pokud není popsána, pak podle technických podmínek výrobku</t>
  </si>
  <si>
    <t>-492450112</t>
  </si>
  <si>
    <t>1"NPR4-150/300</t>
  </si>
  <si>
    <t>7593333220</t>
  </si>
  <si>
    <t>Oprava relé UKDR1, KDRŠ - oprava se provádí podle přidružených předpisů k předpisu SŽDC (ČD) T115, pokud není popsána, pak podle technických podmínek výrobku</t>
  </si>
  <si>
    <t>-1140236344</t>
  </si>
  <si>
    <t>2"KDRŠ 1</t>
  </si>
  <si>
    <t>-103161748</t>
  </si>
  <si>
    <t>7593333185</t>
  </si>
  <si>
    <t>Oprava relé tepelného TMŠ2 - oprava se provádí podle přidružených předpisů k předpisu SŽDC (ČD) T115, pokud není popsána, pak podle technických podmínek výrobku</t>
  </si>
  <si>
    <t>2064286801</t>
  </si>
  <si>
    <t>1"TMŠ-2 včetně výměny termodoteku</t>
  </si>
  <si>
    <t>-2095587315</t>
  </si>
  <si>
    <t>1"TM-10 220/220 30´</t>
  </si>
  <si>
    <t>7593333230</t>
  </si>
  <si>
    <t>Oprava relé KA1, RK 71 462, RK 71 931A(B) - oprava se provádí podle přidružených předpisů k předpisu SŽDC (ČD) T115, pokud není popsána, pak podle technických podmínek výrobku</t>
  </si>
  <si>
    <t>-605101480</t>
  </si>
  <si>
    <t>1" RK 71 462</t>
  </si>
  <si>
    <t>1" RK 71 931A</t>
  </si>
  <si>
    <t>-1088759907</t>
  </si>
  <si>
    <t>1"NMŠ1-0,25/0,7</t>
  </si>
  <si>
    <t>1"NMŠ1-10/3500</t>
  </si>
  <si>
    <t>2"NMŠ1-2000</t>
  </si>
  <si>
    <t>1"NMŠ1-2000 B</t>
  </si>
  <si>
    <t>1"NMŠM1-1500</t>
  </si>
  <si>
    <t>1"NMŠM1-750</t>
  </si>
  <si>
    <t>822508306</t>
  </si>
  <si>
    <t>3"NMŠ1-2000 B</t>
  </si>
  <si>
    <t>7"NMŠ1-2000 C</t>
  </si>
  <si>
    <t>1"NMŠ1-3,4</t>
  </si>
  <si>
    <t>1"NMŠM1-10</t>
  </si>
  <si>
    <t>4"NMŠM1-1500 B</t>
  </si>
  <si>
    <t>7"NMŠM1-1500 C</t>
  </si>
  <si>
    <t>7593333123</t>
  </si>
  <si>
    <t>Oprava relé malorozměrového NMŠ(M)1 včetně výměny krytu - oprava se provádí podle přidružených předpisů k předpisu SŽDC (ČD) T115, pokud není popsána, pak podle technických podmínek výrobku</t>
  </si>
  <si>
    <t>-275387876</t>
  </si>
  <si>
    <t>2"NMŠ1-2000 C</t>
  </si>
  <si>
    <t>2"NMŠM1-1500 C</t>
  </si>
  <si>
    <t>-806616566</t>
  </si>
  <si>
    <t>1"NMŠ2-4000</t>
  </si>
  <si>
    <t>1"NMŠ2-4000 B</t>
  </si>
  <si>
    <t>1"NMŠ2-60</t>
  </si>
  <si>
    <t>1"NMŠ2-60 B</t>
  </si>
  <si>
    <t>24</t>
  </si>
  <si>
    <t>868546467</t>
  </si>
  <si>
    <t>1"NMŠM2-3500</t>
  </si>
  <si>
    <t>25</t>
  </si>
  <si>
    <t>7593333130</t>
  </si>
  <si>
    <t>Oprava relé malorozměrového SMŠ2 - oprava se provádí podle přidružených předpisů k předpisu SŽDC (ČD) T115, pokud není popsána, pak podle technických podmínek výrobku</t>
  </si>
  <si>
    <t>-527666568</t>
  </si>
  <si>
    <t>1"SMŠ2-270/270 B</t>
  </si>
  <si>
    <t>26</t>
  </si>
  <si>
    <t>628666656</t>
  </si>
  <si>
    <t>1"NMVŠ2-1000/1000</t>
  </si>
  <si>
    <t>27</t>
  </si>
  <si>
    <t>7593333137</t>
  </si>
  <si>
    <t>Oprava relé malorozměrového NMŠ2G, NMVŠ2, včetně výměny kontaktového svazku - oprava se provádí podle přidružených předpisů k předpisu SŽDC (ČD) T115, pokud není popsána, pak podle technických podmínek výrobku</t>
  </si>
  <si>
    <t>1485115743</t>
  </si>
  <si>
    <t>1"NMŠ2G-3,4</t>
  </si>
  <si>
    <t>28</t>
  </si>
  <si>
    <t>-1619378544</t>
  </si>
  <si>
    <t>1"NMPŠ1-2000</t>
  </si>
  <si>
    <t>29</t>
  </si>
  <si>
    <t>1162153248</t>
  </si>
  <si>
    <t>1"NMPŠ4-1000/200</t>
  </si>
  <si>
    <t>1"NMPŠ4-1000/200 C</t>
  </si>
  <si>
    <t>30</t>
  </si>
  <si>
    <t>7593333151</t>
  </si>
  <si>
    <t>Oprava relé malorozměrového NMŠT včetně výměny termodoteku - oprava se provádí podle přidružených předpisů k předpisu SŽDC (ČD) T115, pokud není popsána, pak podle technických podmínek výrobku</t>
  </si>
  <si>
    <t>308000841</t>
  </si>
  <si>
    <t>1"NMŠT-1440 RUS</t>
  </si>
  <si>
    <t>31</t>
  </si>
  <si>
    <t>741744808</t>
  </si>
  <si>
    <t>1"BL1-BL2 W</t>
  </si>
  <si>
    <t>32</t>
  </si>
  <si>
    <t>-560048113</t>
  </si>
  <si>
    <t>Vlakový zabezpečovač</t>
  </si>
  <si>
    <t>SKO</t>
  </si>
  <si>
    <t>ASE</t>
  </si>
  <si>
    <t>33</t>
  </si>
  <si>
    <t>7593333620</t>
  </si>
  <si>
    <t>Oprava anulačního souboru ASE 2, 3, 4 - oprava se provádí podle přidruženého předpisu č. 4 k předpisu SŽDC (ČD) T115; pokud není popsána, pak podle technických podmínek výrobku</t>
  </si>
  <si>
    <t>1055198246</t>
  </si>
  <si>
    <t>1"ASE 3T</t>
  </si>
  <si>
    <t>POJ</t>
  </si>
  <si>
    <t>Pojistky a kmitače, PORUCHY</t>
  </si>
  <si>
    <t>34</t>
  </si>
  <si>
    <t>7593323010</t>
  </si>
  <si>
    <t>Oprava pojistky 0,16 A - dle SŽDC (ČSD) T 115/1</t>
  </si>
  <si>
    <t>1106361255</t>
  </si>
  <si>
    <t>2"ks</t>
  </si>
  <si>
    <t>35</t>
  </si>
  <si>
    <t>7593323012</t>
  </si>
  <si>
    <t>Oprava pojistky 0,5 A - dle SŽDC (ČSD) T 115/1</t>
  </si>
  <si>
    <t>-1174306768</t>
  </si>
  <si>
    <t>36</t>
  </si>
  <si>
    <t>7593323014</t>
  </si>
  <si>
    <t>Oprava pojistky 1 A - dle SŽDC (ČSD) T 115/1</t>
  </si>
  <si>
    <t>381446089</t>
  </si>
  <si>
    <t>37</t>
  </si>
  <si>
    <t>7593323016</t>
  </si>
  <si>
    <t>Oprava pojistky 2 A - dle SŽDC (ČSD) T 115/1</t>
  </si>
  <si>
    <t>-1974508322</t>
  </si>
  <si>
    <t>38</t>
  </si>
  <si>
    <t>7593323018</t>
  </si>
  <si>
    <t>Oprava pojistky 5 A - dle SŽDC (ČSD) T 115/1</t>
  </si>
  <si>
    <t>-388759887</t>
  </si>
  <si>
    <t>39</t>
  </si>
  <si>
    <t>7593323020</t>
  </si>
  <si>
    <t>Oprava pojistky 10 A - dle SŽDC (ČSD) T 115/1</t>
  </si>
  <si>
    <t>1588248209</t>
  </si>
  <si>
    <t>VDN</t>
  </si>
  <si>
    <t>Relé v impulzním režimu po ukončení životnosti</t>
  </si>
  <si>
    <t>40</t>
  </si>
  <si>
    <t>M</t>
  </si>
  <si>
    <t>7593330040</t>
  </si>
  <si>
    <t>Výměnné díly Relé NMŠ 1-2000 (HM0404221990407)</t>
  </si>
  <si>
    <t>128</t>
  </si>
  <si>
    <t>923958554</t>
  </si>
  <si>
    <t>1"ks relé</t>
  </si>
  <si>
    <t>41</t>
  </si>
  <si>
    <t>7593330070</t>
  </si>
  <si>
    <t>Výměnné díly Relé NMŠM 1-750 (HM0404221990410)</t>
  </si>
  <si>
    <t>1419940740</t>
  </si>
  <si>
    <t>42</t>
  </si>
  <si>
    <t>7593330120</t>
  </si>
  <si>
    <t>Výměnné díly Relé NMŠM 1-1500 (HM0404221990415)</t>
  </si>
  <si>
    <t>-1543638187</t>
  </si>
  <si>
    <t>1"NMŠM 1-1500</t>
  </si>
  <si>
    <t>43</t>
  </si>
  <si>
    <t>7593330160</t>
  </si>
  <si>
    <t>Výměnné díly Relé NMŠ 2-4000 (HM0404221990419)</t>
  </si>
  <si>
    <t>-1733565254</t>
  </si>
  <si>
    <t>44</t>
  </si>
  <si>
    <t>7593330300</t>
  </si>
  <si>
    <t>Výměnné díly Relé NMŠ 2-60 (HM0404221990433)</t>
  </si>
  <si>
    <t>1028897247</t>
  </si>
  <si>
    <t>45</t>
  </si>
  <si>
    <t>-445270706</t>
  </si>
  <si>
    <t>HK_VD_I - XII 2025 - Opravy výměnných dílů</t>
  </si>
  <si>
    <t xml:space="preserve">    SVD - Specifické výměnné díly</t>
  </si>
  <si>
    <t xml:space="preserve">    POJ - Pojistky a kmitače</t>
  </si>
  <si>
    <t>-1772770072</t>
  </si>
  <si>
    <t>5"DSŠ-12P</t>
  </si>
  <si>
    <t>9"DSŠ-12S</t>
  </si>
  <si>
    <t>-1907137471</t>
  </si>
  <si>
    <t>-694975902</t>
  </si>
  <si>
    <t>5"DSŠ-12 P</t>
  </si>
  <si>
    <t>10"DSŠ-12 S</t>
  </si>
  <si>
    <t>-307834509</t>
  </si>
  <si>
    <t>1"DSŠ-12 P</t>
  </si>
  <si>
    <t>1905211293</t>
  </si>
  <si>
    <t>6"1K1K až 2K2K</t>
  </si>
  <si>
    <t>7593333547</t>
  </si>
  <si>
    <t>Oprava reléové sady A - oprava se provádí podle přidružených předpisů k předpisu SŽDC (ČD) T115, pokud není popsána, pak podle technických podmínek výrobku</t>
  </si>
  <si>
    <t>1900852956</t>
  </si>
  <si>
    <t>2"A</t>
  </si>
  <si>
    <t>7593333549</t>
  </si>
  <si>
    <t>Oprava reléové sady B - oprava se provádí podle přidružených předpisů k předpisu SŽDC (ČD) T115, pokud není popsána, pak podle technických podmínek výrobku</t>
  </si>
  <si>
    <t>83147833</t>
  </si>
  <si>
    <t>1"B</t>
  </si>
  <si>
    <t>1061726550</t>
  </si>
  <si>
    <t>4"H</t>
  </si>
  <si>
    <t>7593333561</t>
  </si>
  <si>
    <t>Oprava reléové sady M - oprava se provádí podle přidružených předpisů k předpisu SŽDC (ČD) T115, pokud není popsána, pak podle technických podmínek výrobku</t>
  </si>
  <si>
    <t>1397489258</t>
  </si>
  <si>
    <t>4"M</t>
  </si>
  <si>
    <t>-1697073711</t>
  </si>
  <si>
    <t>2"Q</t>
  </si>
  <si>
    <t>7593333567</t>
  </si>
  <si>
    <t>Oprava reléové sady R - oprava se provádí podle přidružených předpisů k předpisu SŽDC (ČD) T115, pokud není popsána, pak podle technických podmínek výrobku</t>
  </si>
  <si>
    <t>-1259980085</t>
  </si>
  <si>
    <t>1"R</t>
  </si>
  <si>
    <t>206717738</t>
  </si>
  <si>
    <t>9"S</t>
  </si>
  <si>
    <t>-377375177</t>
  </si>
  <si>
    <t>53"V</t>
  </si>
  <si>
    <t>7593333090</t>
  </si>
  <si>
    <t>Oprava relé neutrálního NR1-2, NR1-40, NR1-400, NR1-1000, NR1-500/200 - oprava se provádí podle přidružených předpisů k předpisu SŽDC (ČD) T115, pokud není popsána, pak podle technických podmínek výrobku</t>
  </si>
  <si>
    <t>-665116627</t>
  </si>
  <si>
    <t>1"NR1-1000</t>
  </si>
  <si>
    <t>606731413</t>
  </si>
  <si>
    <t xml:space="preserve">3"NR2-1000 </t>
  </si>
  <si>
    <t>-2083015371</t>
  </si>
  <si>
    <t>2"NPR4-150/300</t>
  </si>
  <si>
    <t>7593333107</t>
  </si>
  <si>
    <t>Oprava relé neutrálního NTR1-750, NTR5-1000 - oprava se provádí podle přidružených předpisů k předpisu SŽDC (ČD) T115, pokud není popsána, pak podle technických podmínek výrobku</t>
  </si>
  <si>
    <t>-89256471</t>
  </si>
  <si>
    <t>2"NTR-5 (NRT-5)</t>
  </si>
  <si>
    <t>7593333110</t>
  </si>
  <si>
    <t>Oprava relé neutrálního NVR-250, NVR-1000, KNR5 s usměrňovačem - oprava se provádí podle přidružených předpisů k předpisu SŽDC (ČD) T115, pokud není popsána, pak podle technických podmínek výrobku</t>
  </si>
  <si>
    <t>-1935648985</t>
  </si>
  <si>
    <t>1"NVR1-1000 (NRV1-1000)</t>
  </si>
  <si>
    <t>-1186056040</t>
  </si>
  <si>
    <t>6"KDRŠ 1</t>
  </si>
  <si>
    <t>7593333380</t>
  </si>
  <si>
    <t>Oprava relé střídavého OR1-80, AR1-2,65, UNR-3 - oprava se provádí podle přidružených předpisů k předpisu SŽDC (ČD) T115, pokud není popsána, pak podle technických podmínek výrobku</t>
  </si>
  <si>
    <t>903423981</t>
  </si>
  <si>
    <t>1"AR-1</t>
  </si>
  <si>
    <t>-1265151060</t>
  </si>
  <si>
    <t>1"TU-60 220/220</t>
  </si>
  <si>
    <t>1748737223</t>
  </si>
  <si>
    <t>8"TAZ-1</t>
  </si>
  <si>
    <t>6"TAZ-2</t>
  </si>
  <si>
    <t>10"rel. kmitač K1K</t>
  </si>
  <si>
    <t>2039883419</t>
  </si>
  <si>
    <t>4"TAZ-1</t>
  </si>
  <si>
    <t>4"TAZ-2</t>
  </si>
  <si>
    <t>4"rel. kmitač K1K</t>
  </si>
  <si>
    <t>7593333275</t>
  </si>
  <si>
    <t>Oprava kodéru SMMS 1 - oprava se provádí podle přidružených předpisů k předpisu SŽDC (ČD) T115, pokud není popsána, pak podle technických podmínek výrobku</t>
  </si>
  <si>
    <t>-1015373550</t>
  </si>
  <si>
    <t>3"SMMS 1</t>
  </si>
  <si>
    <t>7593333295</t>
  </si>
  <si>
    <t>Oprava kodéru MK1, MK2, MK3, UMK-1 - oprava se provádí podle přidružených předpisů k předpisu SŽDC (ČD) T115, pokud není popsána, pak podle technických podmínek výrobku</t>
  </si>
  <si>
    <t>1986722579</t>
  </si>
  <si>
    <t>1"MK-1</t>
  </si>
  <si>
    <t>752190479</t>
  </si>
  <si>
    <t>9"NMŠ1-0,25/0,7</t>
  </si>
  <si>
    <t>60"NMŠ1-0,25/0,7 B</t>
  </si>
  <si>
    <t>3"NMŠ1-10/3500</t>
  </si>
  <si>
    <t>4"NMŠ1-10/3500 B</t>
  </si>
  <si>
    <t>303"NMŠ1-2000</t>
  </si>
  <si>
    <t>208"NMŠ1-2000 B</t>
  </si>
  <si>
    <t>90"NMŠ1-2000 C</t>
  </si>
  <si>
    <t>3"NMŠ1-3,4</t>
  </si>
  <si>
    <t>1"NMŠ1-7000</t>
  </si>
  <si>
    <t>1"NMŠM1-10 B</t>
  </si>
  <si>
    <t>10"NMŠM1-750</t>
  </si>
  <si>
    <t>10"NMŠM1-750 B</t>
  </si>
  <si>
    <t>59"NMŠM1-1500</t>
  </si>
  <si>
    <t>26"NMŠM1-1500 B</t>
  </si>
  <si>
    <t>50"NMŠM1-1500 C</t>
  </si>
  <si>
    <t>1267102497</t>
  </si>
  <si>
    <t>2"NMŠ1-0,25/0,7</t>
  </si>
  <si>
    <t>15"NMŠ1-0,25/0,7 B</t>
  </si>
  <si>
    <t>173"NMŠ1-2000</t>
  </si>
  <si>
    <t>88"NMŠ1-2000 B</t>
  </si>
  <si>
    <t>16"NMŠ1-2000 C</t>
  </si>
  <si>
    <t>2"NMŠM1-750</t>
  </si>
  <si>
    <t>8"NMŠM1-750 B</t>
  </si>
  <si>
    <t>102"NMŠM1-1500</t>
  </si>
  <si>
    <t>105"NMŠM1-1500 B</t>
  </si>
  <si>
    <t>43"NMŠM1-1500 C</t>
  </si>
  <si>
    <t>-1674285538</t>
  </si>
  <si>
    <t>30"NMŠ2-4000</t>
  </si>
  <si>
    <t>102"NMŠ2-4000 B</t>
  </si>
  <si>
    <t>10"NMŠ2-4000 C</t>
  </si>
  <si>
    <t>50"NMŠ2-60</t>
  </si>
  <si>
    <t>20"NMŠ2-60 B</t>
  </si>
  <si>
    <t>6"NMŠM2-1,7</t>
  </si>
  <si>
    <t>7"NMŠM2-3500 B</t>
  </si>
  <si>
    <t>-929850738</t>
  </si>
  <si>
    <t>13"NMŠ2-4000</t>
  </si>
  <si>
    <t>44"NMŠ2-4000 B</t>
  </si>
  <si>
    <t>1"NMŠ2-4000 C</t>
  </si>
  <si>
    <t>17"NMŠ2-60</t>
  </si>
  <si>
    <t>16"NMŠ2-60 B</t>
  </si>
  <si>
    <t>1"NMŠM2-1,7</t>
  </si>
  <si>
    <t>2"NMŠM2-3500 B</t>
  </si>
  <si>
    <t>-1946449838</t>
  </si>
  <si>
    <t>-931328755</t>
  </si>
  <si>
    <t>15"NMVŠ2-1000/1000</t>
  </si>
  <si>
    <t>2"NMVŠ2-1000/1000 B</t>
  </si>
  <si>
    <t>247595929</t>
  </si>
  <si>
    <t>1"NMVŠ2-1000/1000 B</t>
  </si>
  <si>
    <t>-1977855964</t>
  </si>
  <si>
    <t>4"NMPŠ1-2000</t>
  </si>
  <si>
    <t>28"NMPŠ1-2000 B</t>
  </si>
  <si>
    <t>2"NMPŠ1-2000 C</t>
  </si>
  <si>
    <t>12"NMPŠ4-1000/200</t>
  </si>
  <si>
    <t>2"NMPŠ4-1000/200 B</t>
  </si>
  <si>
    <t>3"NMPŠ4-1000/200 C</t>
  </si>
  <si>
    <t>808225361</t>
  </si>
  <si>
    <t>5"NMPŠ1-2000 B</t>
  </si>
  <si>
    <t>-1694330110</t>
  </si>
  <si>
    <t>2"PST</t>
  </si>
  <si>
    <t>-1133720345</t>
  </si>
  <si>
    <t>2"VKO</t>
  </si>
  <si>
    <t>7593333352</t>
  </si>
  <si>
    <t>Oprava kmitače pro VÚD - oprava poškozených částí. Součástí opravy je případná úprava na současnou součástkovou základnu (pokud nebyla náhrada provedena v předchozím období)</t>
  </si>
  <si>
    <t>1877715492</t>
  </si>
  <si>
    <t>1"TRANZISTOROVÝ KMITAČ</t>
  </si>
  <si>
    <t>1"TYRISTOROVÝ KMITAČ</t>
  </si>
  <si>
    <t>7593333365</t>
  </si>
  <si>
    <t>Oprava rotačního měniče VÚD - oprava se provádí podle přidružených předpisů k předpisu SŽDC (ČD) T115, pokud není popsána, pak podle technických podmínek výrobku</t>
  </si>
  <si>
    <t>-935298166</t>
  </si>
  <si>
    <t>1"rot. měnič</t>
  </si>
  <si>
    <t>7593333390</t>
  </si>
  <si>
    <t>Oprava reléové jednotky VÚD A - oprava se provádí podle přidružených předpisů k předpisu SŽDC (ČD) T115; pokud není popsána, pak podle technických podmínek výrobku</t>
  </si>
  <si>
    <t>-578321271</t>
  </si>
  <si>
    <t>1"A</t>
  </si>
  <si>
    <t>7593333396</t>
  </si>
  <si>
    <t>Oprava reléové jednotky VÚD E-F - oprava se provádí podle přidružených předpisů k předpisu SŽDC (ČD) T115; pokud není popsána, pak podle technických podmínek výrobku</t>
  </si>
  <si>
    <t>-1083365376</t>
  </si>
  <si>
    <t>1"E-F</t>
  </si>
  <si>
    <t>-2088275725</t>
  </si>
  <si>
    <t>3"BL1 - BL2 W</t>
  </si>
  <si>
    <t>7593333402</t>
  </si>
  <si>
    <t>Oprava reléové jednotky VÚD BL1 - BL2 W včetně výměny svazku - oprava se provádí podle přidružených předpisů k předpisu SŽDC (ČD) T115; pokud není popsána, pak podle technických podmínek výrobku</t>
  </si>
  <si>
    <t>-566054987</t>
  </si>
  <si>
    <t>7593333422</t>
  </si>
  <si>
    <t>Oprava reléové jednotky VÚD OV - oprava se provádí podle přidružených předpisů k předpisu SŽDC (ČD) T115; pokud není popsána, pak podle technických podmínek výrobku</t>
  </si>
  <si>
    <t>1386262558</t>
  </si>
  <si>
    <t>1"OV</t>
  </si>
  <si>
    <t>7593333424</t>
  </si>
  <si>
    <t>Oprava reléové jednotky VÚD OB - oprava se provádí podle přidružených předpisů k předpisu SŽDC (ČD) T115; pokud není popsána, pak podle technických podmínek výrobku</t>
  </si>
  <si>
    <t>-1827524537</t>
  </si>
  <si>
    <t>1"OB</t>
  </si>
  <si>
    <t>7593333436</t>
  </si>
  <si>
    <t>Oprava reléové jednotky VÚD VO - oprava se provádí podle přidružených předpisů k předpisu SŽDC (ČD) T115; pokud není popsána, pak podle technických podmínek výrobku</t>
  </si>
  <si>
    <t>-907871644</t>
  </si>
  <si>
    <t>1"VO</t>
  </si>
  <si>
    <t>46</t>
  </si>
  <si>
    <t>7593333438</t>
  </si>
  <si>
    <t>Oprava reléové jednotky VÚD P - oprava se provádí podle přidružených předpisů k předpisu SŽDC (ČD) T115; pokud není popsána, pak podle technických podmínek výrobku</t>
  </si>
  <si>
    <t>-1882991676</t>
  </si>
  <si>
    <t>1"P</t>
  </si>
  <si>
    <t>47</t>
  </si>
  <si>
    <t>273873989</t>
  </si>
  <si>
    <t>3"ND W</t>
  </si>
  <si>
    <t>48</t>
  </si>
  <si>
    <t>7593333455</t>
  </si>
  <si>
    <t>Oprava reléové jednotky VÚD TH1,TH2 - oprava se provádí podle přidružených předpisů k předpisu SŽDC (ČD) T115; pokud není popsána, pak podle technických podmínek výrobku</t>
  </si>
  <si>
    <t>-345121444</t>
  </si>
  <si>
    <t>1"TH1, TH2</t>
  </si>
  <si>
    <t>49</t>
  </si>
  <si>
    <t>7593333474</t>
  </si>
  <si>
    <t>Oprava reléové jednotky VÚD B - C - oprava se provádí podle přidružených předpisů k předpisu SŽDC (ČD) T115; pokud není popsána, pak podle technických podmínek výrobku</t>
  </si>
  <si>
    <t>-736892720</t>
  </si>
  <si>
    <t>1"B-C</t>
  </si>
  <si>
    <t>50</t>
  </si>
  <si>
    <t>7593333490</t>
  </si>
  <si>
    <t>Oprava reléové jednotky VÚD O1 - oprava se provádí podle přidružených předpisů k předpisu SŽDC (ČD) T115; pokud není popsána, pak podle technických podmínek výrobku</t>
  </si>
  <si>
    <t>1534452152</t>
  </si>
  <si>
    <t>1"O1</t>
  </si>
  <si>
    <t>51</t>
  </si>
  <si>
    <t>7593333494</t>
  </si>
  <si>
    <t>Oprava reléové jednotky VÚD C1-OC1 - oprava se provádí podle přidružených předpisů k předpisu SŽDC (ČD) T115; pokud není popsána, pak podle technických podmínek výrobku</t>
  </si>
  <si>
    <t>1391385542</t>
  </si>
  <si>
    <t>1"C1-OC1</t>
  </si>
  <si>
    <t>52</t>
  </si>
  <si>
    <t>7593333496</t>
  </si>
  <si>
    <t>Oprava reléové jednotky VÚD A1-OA1 - oprava se provádí podle přidružených předpisů k předpisu SŽDC (ČD) T115; pokud není popsána, pak podle technických podmínek výrobku</t>
  </si>
  <si>
    <t>1776133418</t>
  </si>
  <si>
    <t>1"A1-OA1</t>
  </si>
  <si>
    <t>53</t>
  </si>
  <si>
    <t>7593333498</t>
  </si>
  <si>
    <t>Oprava reléové jednotky VÚD K-X - oprava se provádí podle přidružených předpisů k předpisu SŽDC (ČD) T115; pokud není popsána, pak podle technických podmínek výrobku</t>
  </si>
  <si>
    <t>-1803254392</t>
  </si>
  <si>
    <t>1"K-X</t>
  </si>
  <si>
    <t>54</t>
  </si>
  <si>
    <t>7593333506</t>
  </si>
  <si>
    <t>Oprava reléové jednotky VÚD A2 - oprava se provádí podle přidružených předpisů k předpisu SŽDC (ČD) T115; pokud není popsána, pak podle technických podmínek výrobku</t>
  </si>
  <si>
    <t>932334222</t>
  </si>
  <si>
    <t>1"A2</t>
  </si>
  <si>
    <t>55</t>
  </si>
  <si>
    <t>7593333508</t>
  </si>
  <si>
    <t>Oprava reléové jednotky VÚD C2 - oprava se provádí podle přidružených předpisů k předpisu SŽDC (ČD) T115; pokud není popsána, pak podle technických podmínek výrobku</t>
  </si>
  <si>
    <t>2125281578</t>
  </si>
  <si>
    <t>1"C2</t>
  </si>
  <si>
    <t>56</t>
  </si>
  <si>
    <t>7593333510</t>
  </si>
  <si>
    <t>Oprava reléové jednotky VÚD polariz. relé Y(Z) - oprava se provádí podle přidružených předpisů k předpisu SŽDC (ČD) T115; pokud není popsána, pak podle technických podmínek výrobku</t>
  </si>
  <si>
    <t>2091719796</t>
  </si>
  <si>
    <t>2"polarizované relé Y (Z)</t>
  </si>
  <si>
    <t>57</t>
  </si>
  <si>
    <t>7593333512</t>
  </si>
  <si>
    <t>Oprava reléové jednotky VÚD R-S - oprava se provádí podle přidružených předpisů k předpisu SŽDC (ČD) T115; pokud není popsána, pak podle technických podmínek výrobku</t>
  </si>
  <si>
    <t>1719138085</t>
  </si>
  <si>
    <t>1"R-S</t>
  </si>
  <si>
    <t>58</t>
  </si>
  <si>
    <t>1449483787</t>
  </si>
  <si>
    <t>3"OBL-ON W</t>
  </si>
  <si>
    <t>59</t>
  </si>
  <si>
    <t>1980670218</t>
  </si>
  <si>
    <t>Kradec Králové</t>
  </si>
  <si>
    <t>2"ASE 2T</t>
  </si>
  <si>
    <t>3"ASE 3T</t>
  </si>
  <si>
    <t>4"ASE 4</t>
  </si>
  <si>
    <t>SVD</t>
  </si>
  <si>
    <t>Specifické výměnné díly</t>
  </si>
  <si>
    <t>60</t>
  </si>
  <si>
    <t>7593333256</t>
  </si>
  <si>
    <t>Oprava relé kazeta světel - oprava se provádí podle přidružených předpisů k předpisu SŽDC (ČD) T115, pokud není popsána, pak podle technických podmínek výrobku</t>
  </si>
  <si>
    <t>-1099263804</t>
  </si>
  <si>
    <t>1"KAZETA PRUHŮ</t>
  </si>
  <si>
    <t>15"KAZETA UNIVERZÁLNÍ K-2002</t>
  </si>
  <si>
    <t>15"KAZETA SVĚTEL K-2002</t>
  </si>
  <si>
    <t>8"KAZETA VÝHYBKY</t>
  </si>
  <si>
    <t>Pojistky a kmitače</t>
  </si>
  <si>
    <t>61</t>
  </si>
  <si>
    <t>-1074837228</t>
  </si>
  <si>
    <t>100"ks</t>
  </si>
  <si>
    <t>62</t>
  </si>
  <si>
    <t>-1943720502</t>
  </si>
  <si>
    <t>63</t>
  </si>
  <si>
    <t>-1803437628</t>
  </si>
  <si>
    <t>50"ks</t>
  </si>
  <si>
    <t>64</t>
  </si>
  <si>
    <t>869576724</t>
  </si>
  <si>
    <t>65</t>
  </si>
  <si>
    <t>1180405969</t>
  </si>
  <si>
    <t>66</t>
  </si>
  <si>
    <t>1249149308</t>
  </si>
  <si>
    <t>67</t>
  </si>
  <si>
    <t>7593323022</t>
  </si>
  <si>
    <t>Oprava pojistky 20 A - dle SŽDC (ČSD) T 115/1</t>
  </si>
  <si>
    <t>1126827301</t>
  </si>
  <si>
    <t>20"ks</t>
  </si>
  <si>
    <t>68</t>
  </si>
  <si>
    <t>7593323024</t>
  </si>
  <si>
    <t>Oprava pojistky 30 A - dle SŽDC (ČSD) T 115/1</t>
  </si>
  <si>
    <t>-1561962871</t>
  </si>
  <si>
    <t>10"ks</t>
  </si>
  <si>
    <t>69</t>
  </si>
  <si>
    <t>1009180309</t>
  </si>
  <si>
    <t>2"ks relé</t>
  </si>
  <si>
    <t>70</t>
  </si>
  <si>
    <t>1129766895</t>
  </si>
  <si>
    <t>71</t>
  </si>
  <si>
    <t>581491584</t>
  </si>
  <si>
    <t>72</t>
  </si>
  <si>
    <t>1127225480</t>
  </si>
  <si>
    <t>73</t>
  </si>
  <si>
    <t>7593330350</t>
  </si>
  <si>
    <t>Výměnné díly Relé NMPŠ 1-2000 (HM0404221990438)</t>
  </si>
  <si>
    <t>147307676</t>
  </si>
  <si>
    <t>5"ks relé</t>
  </si>
  <si>
    <t>74</t>
  </si>
  <si>
    <t>7598095531</t>
  </si>
  <si>
    <t>Dvouletá komplexní prohlídka PZS typu VÚD včetně výměny a opravy dílů - dle T126, včetně prohlídky VKO</t>
  </si>
  <si>
    <t>1586879190</t>
  </si>
  <si>
    <t>4"PZS</t>
  </si>
  <si>
    <t>75</t>
  </si>
  <si>
    <t>-218084621</t>
  </si>
  <si>
    <t>Lib_VD_I - XII 2025 - Opravy výměnných dílů</t>
  </si>
  <si>
    <t>-1700577666</t>
  </si>
  <si>
    <t>7593333051</t>
  </si>
  <si>
    <t>Oprava relé kombinovaného KŠ1-40, KŠ1-80, KŠ1-600, KŠ1-1000, KŠ1M-400 včetně výměny pér. svazku - oprava se provádí podle přidružených předpisů k předpisu SŽDC (ČD) T115, pokud není popsána, pak podle technických podmínek výrobku</t>
  </si>
  <si>
    <t>1750477643</t>
  </si>
  <si>
    <t>2"KŠ1-80</t>
  </si>
  <si>
    <t>4"KŠ1-600</t>
  </si>
  <si>
    <t>2"KŠ1M-400</t>
  </si>
  <si>
    <t>-144574645</t>
  </si>
  <si>
    <t>7"DSŠ-12</t>
  </si>
  <si>
    <t>1"DSŠ-12P</t>
  </si>
  <si>
    <t>2102201217</t>
  </si>
  <si>
    <t>3"DSŠ-12</t>
  </si>
  <si>
    <t>1109584681</t>
  </si>
  <si>
    <t>4"DSŠ-12</t>
  </si>
  <si>
    <t>-683053657</t>
  </si>
  <si>
    <t>58"DSŠ-12S</t>
  </si>
  <si>
    <t>1832362524</t>
  </si>
  <si>
    <t>7593333520R</t>
  </si>
  <si>
    <t>Oprava reléové jednotky VÚD 1K1K až 2K2K včetně výměny kontaktového svazku W - oprava se provádí podle přidružených předpisů k předpisu SŽDC (ČD) T115; pokud není popsána, pak podle technických podmínek výrobku</t>
  </si>
  <si>
    <t>-1178159610</t>
  </si>
  <si>
    <t>4"1K1K až 2K2K</t>
  </si>
  <si>
    <t>120702873</t>
  </si>
  <si>
    <t>-1155697716</t>
  </si>
  <si>
    <t>2"B</t>
  </si>
  <si>
    <t>111036667</t>
  </si>
  <si>
    <t>2"C</t>
  </si>
  <si>
    <t>-1209095810</t>
  </si>
  <si>
    <t>-609203511</t>
  </si>
  <si>
    <t>3"H</t>
  </si>
  <si>
    <t>7593333557</t>
  </si>
  <si>
    <t>Oprava reléové sady K - oprava se provádí podle přidružených předpisů k předpisu SŽDC (ČD) T115, pokud není popsána, pak podle technických podmínek výrobku</t>
  </si>
  <si>
    <t>-1251297110</t>
  </si>
  <si>
    <t>1"K</t>
  </si>
  <si>
    <t>-305520887</t>
  </si>
  <si>
    <t>2"M</t>
  </si>
  <si>
    <t>886920872</t>
  </si>
  <si>
    <t>2113092249</t>
  </si>
  <si>
    <t>2"R</t>
  </si>
  <si>
    <t>926641872</t>
  </si>
  <si>
    <t>4"S</t>
  </si>
  <si>
    <t>310692457</t>
  </si>
  <si>
    <t>45"V</t>
  </si>
  <si>
    <t>7593333570</t>
  </si>
  <si>
    <t>Úprava reléové sady V - úprava se provádí dle Pokynu č. j. 870/97 - S14</t>
  </si>
  <si>
    <t>328715612</t>
  </si>
  <si>
    <t>1"úprava sady V, objednatel dodá relé NMP1-2000</t>
  </si>
  <si>
    <t>7593333575</t>
  </si>
  <si>
    <t>Oprava reléové sady W - oprava se provádí podle přidružených předpisů k předpisu SŽDC (ČD) T115, pokud není popsána, pak podle technických podmínek výrobku</t>
  </si>
  <si>
    <t>2136150617</t>
  </si>
  <si>
    <t>1"W</t>
  </si>
  <si>
    <t>-1220114419</t>
  </si>
  <si>
    <t>1"KR1-60</t>
  </si>
  <si>
    <t>2"KR1-1000</t>
  </si>
  <si>
    <t>839349912</t>
  </si>
  <si>
    <t>2"NR2-2</t>
  </si>
  <si>
    <t>-91990205</t>
  </si>
  <si>
    <t>3"NPR2-150</t>
  </si>
  <si>
    <t>1197849651</t>
  </si>
  <si>
    <t>14"KDRŠ 1</t>
  </si>
  <si>
    <t>301971568</t>
  </si>
  <si>
    <t>1678871173</t>
  </si>
  <si>
    <t>2"TM-10 220/220 30´</t>
  </si>
  <si>
    <t>1"TM-10 220/24SS 30´</t>
  </si>
  <si>
    <t>1"TU-60 220/24SS</t>
  </si>
  <si>
    <t>1"TK-72</t>
  </si>
  <si>
    <t>2073668110</t>
  </si>
  <si>
    <t>3"RK 71 462</t>
  </si>
  <si>
    <t>1"RK 71 931A</t>
  </si>
  <si>
    <t>2009458537</t>
  </si>
  <si>
    <t>1185481600</t>
  </si>
  <si>
    <t>7593333290</t>
  </si>
  <si>
    <t>Oprava kodéru KPT, KPTŠ, MT1-150 - oprava se provádí podle přidružených předpisů k předpisu SŽDC (ČD) T115, pokud není popsána, pak podle technických podmínek výrobku</t>
  </si>
  <si>
    <t>-1438362913</t>
  </si>
  <si>
    <t>1"MT1-150</t>
  </si>
  <si>
    <t>1053749987</t>
  </si>
  <si>
    <t>2"MK-1</t>
  </si>
  <si>
    <t>748160250</t>
  </si>
  <si>
    <t>4"NMŠ1-0,25/0,7 B</t>
  </si>
  <si>
    <t>1"NMŠ1-1200</t>
  </si>
  <si>
    <t>120"NMŠ1-2000</t>
  </si>
  <si>
    <t>44"NMŠ1-2000 B</t>
  </si>
  <si>
    <t>5"NMŠ1-3,4</t>
  </si>
  <si>
    <t>23"NMŠM1-1500</t>
  </si>
  <si>
    <t>2"NMŠM1-1500 B</t>
  </si>
  <si>
    <t>7593333121</t>
  </si>
  <si>
    <t>Oprava relé malorozměrového NMŠ(M)1 včetně výměny táhla - oprava se provádí podle přidružených předpisů k předpisu SŽDC (ČD) T115, pokud není popsána, pak podle technických podmínek výrobku</t>
  </si>
  <si>
    <t>-152866164</t>
  </si>
  <si>
    <t>6"NMŠ1-2000</t>
  </si>
  <si>
    <t>5"NMŠ1-2000 B</t>
  </si>
  <si>
    <t>1"NMŠM1-1500 B</t>
  </si>
  <si>
    <t>1004995040</t>
  </si>
  <si>
    <t>1"NMŠ1-0,25/0,7 B</t>
  </si>
  <si>
    <t>4"NMŠ1-3,4</t>
  </si>
  <si>
    <t>15"NMŠ1-2000</t>
  </si>
  <si>
    <t>22"NMŠ1-2000 B</t>
  </si>
  <si>
    <t>47"NMŠ1-2000 C</t>
  </si>
  <si>
    <t>1"NMŠ1-10/3500 B</t>
  </si>
  <si>
    <t>1"NMŠM1-750 C</t>
  </si>
  <si>
    <t>1"NMŠM1-1000</t>
  </si>
  <si>
    <t>7"NMŠM1-1500</t>
  </si>
  <si>
    <t>13"NMŠM1-1500 B</t>
  </si>
  <si>
    <t>29"NMŠM1-1500 C</t>
  </si>
  <si>
    <t>-1027294946</t>
  </si>
  <si>
    <t>11"NMŠ1-2000</t>
  </si>
  <si>
    <t>4"NMŠ1-2000 B</t>
  </si>
  <si>
    <t>1"NMŠ1-2000 C</t>
  </si>
  <si>
    <t>4"NMŠM1-1500</t>
  </si>
  <si>
    <t>1"NMŠM1-1500 C</t>
  </si>
  <si>
    <t>-949931411</t>
  </si>
  <si>
    <t>14"NMŠ2-4000</t>
  </si>
  <si>
    <t>11"NMŠ2-4000 B</t>
  </si>
  <si>
    <t>5"NMŠ2-60 B</t>
  </si>
  <si>
    <t>1"NMŠM2-1750</t>
  </si>
  <si>
    <t>1"OMŠ2-60</t>
  </si>
  <si>
    <t>7593333126</t>
  </si>
  <si>
    <t>Oprava relé malorozměrového NMŠ(M)2, OMŠ-74 RUS, OMŠ2-63 RUS, OMŠ2-60, včetně výměny táhla - oprava se provádí podle přidružených předpisů k předpisu SŽDC (ČD) T115, pokud není popsána, pak podle technických podmínek výrobku</t>
  </si>
  <si>
    <t>-208010293</t>
  </si>
  <si>
    <t>2"NMŠ2-4000</t>
  </si>
  <si>
    <t>-1994068072</t>
  </si>
  <si>
    <t>5"NMŠ2-4000</t>
  </si>
  <si>
    <t>7"NMŠ2-4000 B</t>
  </si>
  <si>
    <t>4"NMŠ2-60</t>
  </si>
  <si>
    <t>7593333128</t>
  </si>
  <si>
    <t>Oprava relé malorozměrového NMŠ(M)2, OMŠ-74 RUS, OMŠ2-63 RUS, OMŠ2-60, včetně výměny krytu - oprava se provádí podle přidružených předpisů k předpisu SŽDC (ČD) T115, pokud není popsána, pak podle technických podmínek výrobku</t>
  </si>
  <si>
    <t>-1099956879</t>
  </si>
  <si>
    <t>1471579280</t>
  </si>
  <si>
    <t>4"SMŠ2-270/270 B</t>
  </si>
  <si>
    <t>-2062208306</t>
  </si>
  <si>
    <t>4"NMVŠ2-1000/1000</t>
  </si>
  <si>
    <t>1"NMVŠ2-1000/1000 C</t>
  </si>
  <si>
    <t>7593333136</t>
  </si>
  <si>
    <t>Oprava relé malorozměrového NMŠ2G, NMVŠ2, včetně výměny táhla - oprava se provádí podle přidružených předpisů k předpisu SŽDC (ČD) T115, pokud není popsána, pak podle technických podmínek výrobku</t>
  </si>
  <si>
    <t>-433868988</t>
  </si>
  <si>
    <t>-466369360</t>
  </si>
  <si>
    <t>4"NMVŠ2-1000/1000 C</t>
  </si>
  <si>
    <t>7593333138</t>
  </si>
  <si>
    <t>Oprava relé malorozměrového NMŠ2G, NMVŠ2, včetně výměny krytu - oprava se provádí podle přidružených předpisů k předpisu SŽDC (ČD) T115, pokud není popsána, pak podle technických podmínek výrobku</t>
  </si>
  <si>
    <t>1840267869</t>
  </si>
  <si>
    <t>1"NMŠ2G -3,4</t>
  </si>
  <si>
    <t>7593333140</t>
  </si>
  <si>
    <t>Oprava relé malorozměrového NMŠ4 - oprava se provádí podle přidružených předpisů k předpisu SŽDC (ČD) T115, pokud není popsána, pak podle technických podmínek výrobku</t>
  </si>
  <si>
    <t>-873257654</t>
  </si>
  <si>
    <t>1"NMŠ4-90/1500</t>
  </si>
  <si>
    <t>1698361278</t>
  </si>
  <si>
    <t>3"NMPŠ1-2000 B</t>
  </si>
  <si>
    <t>7593333146</t>
  </si>
  <si>
    <t>Oprava relé malorozměrového NMPŠ včetně výměny táhla - oprava se provádí podle přidružených předpisů k předpisu SŽDC (ČD) T115, pokud není popsána, pak podle technických podmínek výrobku</t>
  </si>
  <si>
    <t>-727942659</t>
  </si>
  <si>
    <t>-1993007742</t>
  </si>
  <si>
    <t xml:space="preserve">2"NMPŠ1-2000 </t>
  </si>
  <si>
    <t>1"NMPŠ4-1000/200 B</t>
  </si>
  <si>
    <t>7593333148</t>
  </si>
  <si>
    <t>Oprava relé malorozměrového NMPŠ včetně výměny krytu - oprava se provádí podle přidružených předpisů k předpisu SŽDC (ČD) T115, pokud není popsána, pak podle technických podmínek výrobku</t>
  </si>
  <si>
    <t>-85540399</t>
  </si>
  <si>
    <t>7593333149R</t>
  </si>
  <si>
    <t>Oprava relé malorozměrového řada NMŠ5 - NMŠ5 - 60 C oprava se provádí podle přidružených předpisů k předpisu SŽDC (ČD) T115, pokud není popsána, pak podle technických podmínek výrobku</t>
  </si>
  <si>
    <t>1993715259</t>
  </si>
  <si>
    <t>1"NMŠ5-60 C</t>
  </si>
  <si>
    <t>-660851610</t>
  </si>
  <si>
    <t>7593333155</t>
  </si>
  <si>
    <t>Oprava relé malorozměrového TN, TT - oprava se provádí podle přidružených předpisů k předpisu SŽDC (ČD) T115, pokud není popsána, pak podle technických podmínek výrobku</t>
  </si>
  <si>
    <t>-2115511166</t>
  </si>
  <si>
    <t>5"TN1-1600</t>
  </si>
  <si>
    <t>5"TT1-600</t>
  </si>
  <si>
    <t>-1516685785</t>
  </si>
  <si>
    <t>1"PSS</t>
  </si>
  <si>
    <t>1961512995</t>
  </si>
  <si>
    <t>-1321793151</t>
  </si>
  <si>
    <t>1"KMITAČ VÚD-bílá</t>
  </si>
  <si>
    <t>1800268528</t>
  </si>
  <si>
    <t>1782729238</t>
  </si>
  <si>
    <t>7593333392</t>
  </si>
  <si>
    <t>Oprava reléové jednotky VÚD B - oprava se provádí podle přidružených předpisů k předpisu SŽDC (ČD) T115; pokud není popsána, pak podle technických podmínek výrobku</t>
  </si>
  <si>
    <t>-1256192745</t>
  </si>
  <si>
    <t>7593333394</t>
  </si>
  <si>
    <t>Oprava reléové jednotky VÚD C - oprava se provádí podle přidružených předpisů k předpisu SŽDC (ČD) T115; pokud není popsána, pak podle technických podmínek výrobku</t>
  </si>
  <si>
    <t>-654046510</t>
  </si>
  <si>
    <t>-756764614</t>
  </si>
  <si>
    <t>481761905</t>
  </si>
  <si>
    <t>-1056774393</t>
  </si>
  <si>
    <t>7593333410</t>
  </si>
  <si>
    <t>Oprava reléové jednotky VÚD L-Th. - oprava se provádí podle přidružených předpisů k předpisu SŽDC (ČD) T115; pokud není popsána, pak podle technických podmínek výrobku</t>
  </si>
  <si>
    <t>1422332304</t>
  </si>
  <si>
    <t>1"L-Th</t>
  </si>
  <si>
    <t>7593333416</t>
  </si>
  <si>
    <t>Oprava reléové jednotky VÚD A1, A2 (C1, C2) - oprava se provádí podle přidružených předpisů k předpisu SŽDC (ČD) T115; pokud není popsána, pak podle technických podmínek výrobku</t>
  </si>
  <si>
    <t>1259962317</t>
  </si>
  <si>
    <t>1"A1, A2 (C1, C2)</t>
  </si>
  <si>
    <t>-205913125</t>
  </si>
  <si>
    <t>-121781820</t>
  </si>
  <si>
    <t>7593333430</t>
  </si>
  <si>
    <t>Oprava reléové jednotky VÚD TP - oprava se provádí podle přidružených předpisů k předpisu SŽDC (ČD) T115; pokud není popsána, pak podle technických podmínek výrobku</t>
  </si>
  <si>
    <t>506691402</t>
  </si>
  <si>
    <t>1"TP</t>
  </si>
  <si>
    <t>1501399697</t>
  </si>
  <si>
    <t>1208644007</t>
  </si>
  <si>
    <t>2"P</t>
  </si>
  <si>
    <t>7593333448</t>
  </si>
  <si>
    <t>Oprava reléové jednotky VÚD Q - oprava se provádí podle přidružených předpisů k předpisu SŽDC (ČD) T115; pokud není popsána, pak podle technických podmínek výrobku</t>
  </si>
  <si>
    <t>1354139824</t>
  </si>
  <si>
    <t>-1681091221</t>
  </si>
  <si>
    <t>7593333453</t>
  </si>
  <si>
    <t>Oprava reléové jednotky VÚD ND W s výměnou kontaktového svazku - oprava se provádí podle přidružených předpisů k předpisu SŽDC (ČD) T115; pokud není popsána, pak podle technických podmínek výrobku</t>
  </si>
  <si>
    <t>-234654434</t>
  </si>
  <si>
    <t>2"ND</t>
  </si>
  <si>
    <t>1489560676</t>
  </si>
  <si>
    <t>2"TH1, TH2</t>
  </si>
  <si>
    <t>-869916011</t>
  </si>
  <si>
    <t>76</t>
  </si>
  <si>
    <t>1541420832</t>
  </si>
  <si>
    <t>77</t>
  </si>
  <si>
    <t>1308747196</t>
  </si>
  <si>
    <t>78</t>
  </si>
  <si>
    <t>1348302197</t>
  </si>
  <si>
    <t>79</t>
  </si>
  <si>
    <t>-870037085</t>
  </si>
  <si>
    <t>80</t>
  </si>
  <si>
    <t>7593333502</t>
  </si>
  <si>
    <t>Oprava reléové jednotky VÚD OT1-T1 - oprava se provádí podle přidružených předpisů k předpisu SŽDC (ČD) T115; pokud není popsána, pak podle technických podmínek výrobku</t>
  </si>
  <si>
    <t>2076142477</t>
  </si>
  <si>
    <t>1"OT1-T1</t>
  </si>
  <si>
    <t>81</t>
  </si>
  <si>
    <t>-979738626</t>
  </si>
  <si>
    <t>82</t>
  </si>
  <si>
    <t>579442445</t>
  </si>
  <si>
    <t>83</t>
  </si>
  <si>
    <t>-1584566429</t>
  </si>
  <si>
    <t>4"polarizované relé Y (Z)</t>
  </si>
  <si>
    <t>84</t>
  </si>
  <si>
    <t>1559678971</t>
  </si>
  <si>
    <t>85</t>
  </si>
  <si>
    <t>7593333519</t>
  </si>
  <si>
    <t>Oprava reléové jednotky VÚD QU - oprava se provádí podle přidružených předpisů k předpisu SŽDC (ČD) T115; pokud není popsána, pak podle technických podmínek výrobku</t>
  </si>
  <si>
    <t>1854577589</t>
  </si>
  <si>
    <t>1"QU</t>
  </si>
  <si>
    <t>86</t>
  </si>
  <si>
    <t>1944138536</t>
  </si>
  <si>
    <t>2"ASE 3T</t>
  </si>
  <si>
    <t>2"ASE 4</t>
  </si>
  <si>
    <t>2"ASE 5</t>
  </si>
  <si>
    <t>87</t>
  </si>
  <si>
    <t>7593333245</t>
  </si>
  <si>
    <t>Oprava relé kazety K, KVR, U - oprava se provádí podle přidružených předpisů k předpisu SŽDC (ČD) T115, pokud není popsána, pak podle technických podmínek výrobku</t>
  </si>
  <si>
    <t>727679620</t>
  </si>
  <si>
    <t>4"KVR</t>
  </si>
  <si>
    <t>88</t>
  </si>
  <si>
    <t>-1644500596</t>
  </si>
  <si>
    <t>35"ks</t>
  </si>
  <si>
    <t>89</t>
  </si>
  <si>
    <t>-1393333444</t>
  </si>
  <si>
    <t>90</t>
  </si>
  <si>
    <t>1972357665</t>
  </si>
  <si>
    <t>30"ks</t>
  </si>
  <si>
    <t>91</t>
  </si>
  <si>
    <t>-1421137240</t>
  </si>
  <si>
    <t>92</t>
  </si>
  <si>
    <t>2022622034</t>
  </si>
  <si>
    <t>93</t>
  </si>
  <si>
    <t>-1070145760</t>
  </si>
  <si>
    <t>94</t>
  </si>
  <si>
    <t>-725851758</t>
  </si>
  <si>
    <t>95</t>
  </si>
  <si>
    <t>1572476760</t>
  </si>
  <si>
    <t>96</t>
  </si>
  <si>
    <t>7593333531</t>
  </si>
  <si>
    <t>Oprava reléové sady BV4, BV5, BV11, BV12 - oprava se provádí podle přidružených předpisů k předpisu SŽDC (ČD) T115, pokud není popsána, pak podle technických podmínek výrobku</t>
  </si>
  <si>
    <t>-533885352</t>
  </si>
  <si>
    <t>1"BV-11</t>
  </si>
  <si>
    <t>1"BV-12</t>
  </si>
  <si>
    <t>97</t>
  </si>
  <si>
    <t>7593333539</t>
  </si>
  <si>
    <t>Oprava reléové sady CV2 - oprava se provádí podle přidružených předpisů k předpisu SŽDC (ČD) T115, pokud není popsána, pak podle technických podmínek výrobku</t>
  </si>
  <si>
    <t>1823268011</t>
  </si>
  <si>
    <t>1"CV2</t>
  </si>
  <si>
    <t>98</t>
  </si>
  <si>
    <t>7593333541</t>
  </si>
  <si>
    <t>Oprava reléové sady CV3 - oprava se provádí podle přidružených předpisů k předpisu SŽDC (ČD) T115, pokud není popsána, pak podle technických podmínek výrobku</t>
  </si>
  <si>
    <t>-559993142</t>
  </si>
  <si>
    <t>1"CV3</t>
  </si>
  <si>
    <t>99</t>
  </si>
  <si>
    <t>7593333545</t>
  </si>
  <si>
    <t>Oprava reléové sady CV4 - oprava se provádí podle přidružených předpisů k předpisu SŽDC (ČD) T115, pokud není popsána, pak podle technických podmínek výrobku</t>
  </si>
  <si>
    <t>37925183</t>
  </si>
  <si>
    <t>1"CV4</t>
  </si>
  <si>
    <t>100</t>
  </si>
  <si>
    <t>7593330030</t>
  </si>
  <si>
    <t>Výměnné díly Relé SMŠ 2-270/270 (HM0404221990350)</t>
  </si>
  <si>
    <t>-1400124074</t>
  </si>
  <si>
    <t>101</t>
  </si>
  <si>
    <t>1682244943</t>
  </si>
  <si>
    <t>102</t>
  </si>
  <si>
    <t>-2128632808</t>
  </si>
  <si>
    <t>103</t>
  </si>
  <si>
    <t>7593330100</t>
  </si>
  <si>
    <t>Výměnné díly Relé NMŠ 1-3,4 (HM0404221990413)</t>
  </si>
  <si>
    <t>-1697445919</t>
  </si>
  <si>
    <t>104</t>
  </si>
  <si>
    <t>319315551</t>
  </si>
  <si>
    <t>105</t>
  </si>
  <si>
    <t>7593330130</t>
  </si>
  <si>
    <t>Výměnné díly Relé NMŠ 1-1200 (HM0404221990416)</t>
  </si>
  <si>
    <t>-1864448519</t>
  </si>
  <si>
    <t>106</t>
  </si>
  <si>
    <t>-914453376</t>
  </si>
  <si>
    <t>107</t>
  </si>
  <si>
    <t>7593330170</t>
  </si>
  <si>
    <t>Výměnné díly Relé NMŠM 2-1750 (HM0404221990420)</t>
  </si>
  <si>
    <t>1474507435</t>
  </si>
  <si>
    <t>108</t>
  </si>
  <si>
    <t>7593330190</t>
  </si>
  <si>
    <t>Výměnné díly Relé NMŠM 2-3500 (HM0404221990422)</t>
  </si>
  <si>
    <t>1881799559</t>
  </si>
  <si>
    <t>109</t>
  </si>
  <si>
    <t>7593330210</t>
  </si>
  <si>
    <t>Výměnné díly Relé NMŠ 4-3,4 (HM0404221990424)</t>
  </si>
  <si>
    <t>1461824387</t>
  </si>
  <si>
    <t>110</t>
  </si>
  <si>
    <t>7593330290</t>
  </si>
  <si>
    <t>Výměnné díly Relé NMVŠ 2-1000/1000 (HM0404221990432)</t>
  </si>
  <si>
    <t>1399654131</t>
  </si>
  <si>
    <t>111</t>
  </si>
  <si>
    <t>1303085682</t>
  </si>
  <si>
    <t>112</t>
  </si>
  <si>
    <t>7593330310</t>
  </si>
  <si>
    <t>Výměnné díly Relé NMPŠ 4-1000/200 (HM0404221990434)</t>
  </si>
  <si>
    <t>-1061744865</t>
  </si>
  <si>
    <t>113</t>
  </si>
  <si>
    <t>7593330340</t>
  </si>
  <si>
    <t>Výměnné díly Relé NMŠ 1-0,25/0,7 (HM0404221990437)</t>
  </si>
  <si>
    <t>776951803</t>
  </si>
  <si>
    <t>114</t>
  </si>
  <si>
    <t>7593330655</t>
  </si>
  <si>
    <t>Výměnné díly Relé NMP 1-2000 (HM0404221990444)</t>
  </si>
  <si>
    <t>-2099713994</t>
  </si>
  <si>
    <t>115</t>
  </si>
  <si>
    <t>-2088937112</t>
  </si>
  <si>
    <t>5"PZS</t>
  </si>
  <si>
    <t>HK_VD_I - XII 2026 - Opravy výměnných dílů</t>
  </si>
  <si>
    <t>-412249159</t>
  </si>
  <si>
    <t>3"KŠ1-600</t>
  </si>
  <si>
    <t>-1996795873</t>
  </si>
  <si>
    <t>4"DSŠ-12P</t>
  </si>
  <si>
    <t>20"DSŠ-12S</t>
  </si>
  <si>
    <t>-1676723103</t>
  </si>
  <si>
    <t>3"DSŠ-12P</t>
  </si>
  <si>
    <t>50"DSŠ-12S</t>
  </si>
  <si>
    <t>-404427862</t>
  </si>
  <si>
    <t>653303241</t>
  </si>
  <si>
    <t>-1552018866</t>
  </si>
  <si>
    <t>-1577248804</t>
  </si>
  <si>
    <t>989261232</t>
  </si>
  <si>
    <t>1459998881</t>
  </si>
  <si>
    <t>5"K</t>
  </si>
  <si>
    <t>1862585787</t>
  </si>
  <si>
    <t>416732096</t>
  </si>
  <si>
    <t>5"Q</t>
  </si>
  <si>
    <t>56340805</t>
  </si>
  <si>
    <t>-497959117</t>
  </si>
  <si>
    <t>1235913680</t>
  </si>
  <si>
    <t>27"V</t>
  </si>
  <si>
    <t>-385498089</t>
  </si>
  <si>
    <t>3"W</t>
  </si>
  <si>
    <t>7593333040</t>
  </si>
  <si>
    <t>Oprava relé kombinovaného KR2-400, KR2-600 - oprava se provádí podle přidružených předpisů k předpisu SŽDC (ČD) T115, pokud není popsána, pak podle technických podmínek výrobku</t>
  </si>
  <si>
    <t>1463886827</t>
  </si>
  <si>
    <t>1"KR2-600</t>
  </si>
  <si>
    <t>1577800901</t>
  </si>
  <si>
    <t>2"NR1-1000</t>
  </si>
  <si>
    <t>-1922807581</t>
  </si>
  <si>
    <t xml:space="preserve">1"NPR1-150 </t>
  </si>
  <si>
    <t xml:space="preserve">1"NPR2-150 </t>
  </si>
  <si>
    <t>1"NPR4-150 /300</t>
  </si>
  <si>
    <t>-1197237157</t>
  </si>
  <si>
    <t>1"NTR-5 (NRT-5)</t>
  </si>
  <si>
    <t>648250120</t>
  </si>
  <si>
    <t>-1845608822</t>
  </si>
  <si>
    <t>9"KDRŠ 1</t>
  </si>
  <si>
    <t>-210256610</t>
  </si>
  <si>
    <t>1"TM-10 220/220 20´´</t>
  </si>
  <si>
    <t>-572567861</t>
  </si>
  <si>
    <t>2"RK 71 462</t>
  </si>
  <si>
    <t>-1948631695</t>
  </si>
  <si>
    <t>7"TAZ-1</t>
  </si>
  <si>
    <t>5"TAZ-2</t>
  </si>
  <si>
    <t>7"rel. kmitač K1K</t>
  </si>
  <si>
    <t>-780763585</t>
  </si>
  <si>
    <t>-921404770</t>
  </si>
  <si>
    <t>20"NMŠ1-0,25/0,7</t>
  </si>
  <si>
    <t>24"NMŠ1-0,25/0,7 B</t>
  </si>
  <si>
    <t>8"NMŠ1-3,4</t>
  </si>
  <si>
    <t>3"NMŠ1-3,4 B</t>
  </si>
  <si>
    <t>2"NMŠ1-10/3500 B</t>
  </si>
  <si>
    <t>205"NMŠ1-2000</t>
  </si>
  <si>
    <t>201"NMŠ1-2000 B</t>
  </si>
  <si>
    <t>57"NMŠ1-2000 C</t>
  </si>
  <si>
    <t>4"NMŠM1-1500/750</t>
  </si>
  <si>
    <t>1"NMŠM1-1000 B</t>
  </si>
  <si>
    <t>54"NMŠM1-1500</t>
  </si>
  <si>
    <t>-108517997</t>
  </si>
  <si>
    <t>10"NMŠ1-0,25/0,7</t>
  </si>
  <si>
    <t>10"NMŠ1-0,25/0,7 B</t>
  </si>
  <si>
    <t>1"NMŠ1-3,4 B</t>
  </si>
  <si>
    <t>168"NMŠ1-2000</t>
  </si>
  <si>
    <t>149"NMŠ1-2000 B</t>
  </si>
  <si>
    <t>50"NMŠ1-2000 C</t>
  </si>
  <si>
    <t>1"NMŠM1-500/750</t>
  </si>
  <si>
    <t>6"NMŠM1-750</t>
  </si>
  <si>
    <t>70"NMŠM1-1500</t>
  </si>
  <si>
    <t>-2046879526</t>
  </si>
  <si>
    <t>71"NMŠ2-4000</t>
  </si>
  <si>
    <t>30"NMŠ2-4000 B</t>
  </si>
  <si>
    <t>5"NMŠ2-4000 C</t>
  </si>
  <si>
    <t>10"NMŠ2-60</t>
  </si>
  <si>
    <t>6"NMŠ2-60 B</t>
  </si>
  <si>
    <t>-1909360725</t>
  </si>
  <si>
    <t>35"NMŠ2-4000</t>
  </si>
  <si>
    <t>24"NMŠ2-4000 B</t>
  </si>
  <si>
    <t>5"NMŠ2-60</t>
  </si>
  <si>
    <t>4"NMŠ2-60 B</t>
  </si>
  <si>
    <t>-305405641</t>
  </si>
  <si>
    <t>2"SMŠ2-270/270 B</t>
  </si>
  <si>
    <t>4"SMŠ2-280/280 B</t>
  </si>
  <si>
    <t>-1826687741</t>
  </si>
  <si>
    <t>10"NMVŠ2-1000/1000</t>
  </si>
  <si>
    <t>3"NMVŠ2-1000/1000 B</t>
  </si>
  <si>
    <t>2"NMVŠ2-1000/1000 C</t>
  </si>
  <si>
    <t>2"NMŠ2G-3,4</t>
  </si>
  <si>
    <t>-867019049</t>
  </si>
  <si>
    <t>1784215337</t>
  </si>
  <si>
    <t>6"NMPŠ1-2000 B</t>
  </si>
  <si>
    <t>10"NMPŠ1-2000 C</t>
  </si>
  <si>
    <t>3"NMPŠ4-1000/200 B</t>
  </si>
  <si>
    <t>8"NMPŠ4-1000/200 C</t>
  </si>
  <si>
    <t>-589599858</t>
  </si>
  <si>
    <t>-1039312382</t>
  </si>
  <si>
    <t>1394137384</t>
  </si>
  <si>
    <t>-859259706</t>
  </si>
  <si>
    <t>-1753826753</t>
  </si>
  <si>
    <t>4"BL1 - BL2 W</t>
  </si>
  <si>
    <t>1252643374</t>
  </si>
  <si>
    <t>4"ND W</t>
  </si>
  <si>
    <t>215590738</t>
  </si>
  <si>
    <t>-1862290782</t>
  </si>
  <si>
    <t>12"KAZETA UNIVERZÁLNÍ K-2002</t>
  </si>
  <si>
    <t>38"KAZETA SVĚTEL K-2002</t>
  </si>
  <si>
    <t>15"KAZETA VÝHYBKY</t>
  </si>
  <si>
    <t>-555171286</t>
  </si>
  <si>
    <t>150"ks</t>
  </si>
  <si>
    <t>1101738294</t>
  </si>
  <si>
    <t>265596607</t>
  </si>
  <si>
    <t>-72764742</t>
  </si>
  <si>
    <t>-1262575194</t>
  </si>
  <si>
    <t>540752988</t>
  </si>
  <si>
    <t>-1119542705</t>
  </si>
  <si>
    <t>363887320</t>
  </si>
  <si>
    <t>1999377903</t>
  </si>
  <si>
    <t>-462573924</t>
  </si>
  <si>
    <t>5"NMŠM 1-1500</t>
  </si>
  <si>
    <t>2004849657</t>
  </si>
  <si>
    <t>-70107283</t>
  </si>
  <si>
    <t>1"PZS</t>
  </si>
  <si>
    <t>-469789502</t>
  </si>
  <si>
    <t>Lib_VD_I - XII 2026 - Opravy výměnných dílů</t>
  </si>
  <si>
    <t>-1024792193</t>
  </si>
  <si>
    <t>-1159082594</t>
  </si>
  <si>
    <t>2123623532</t>
  </si>
  <si>
    <t>309607254</t>
  </si>
  <si>
    <t>34"DSŠ-12 S</t>
  </si>
  <si>
    <t>7126177</t>
  </si>
  <si>
    <t>-1237208334</t>
  </si>
  <si>
    <t>779115594</t>
  </si>
  <si>
    <t>4"KŠ1-80</t>
  </si>
  <si>
    <t>3"KŠ1M-400</t>
  </si>
  <si>
    <t>1832032805</t>
  </si>
  <si>
    <t>5"1K1K až 2K2K</t>
  </si>
  <si>
    <t>-539510049</t>
  </si>
  <si>
    <t>-296575249</t>
  </si>
  <si>
    <t>3"B</t>
  </si>
  <si>
    <t>-1478598978</t>
  </si>
  <si>
    <t>129257528</t>
  </si>
  <si>
    <t>17"D</t>
  </si>
  <si>
    <t>-1156942631</t>
  </si>
  <si>
    <t>-1775612611</t>
  </si>
  <si>
    <t>6"K</t>
  </si>
  <si>
    <t>1260432011</t>
  </si>
  <si>
    <t>5"M</t>
  </si>
  <si>
    <t>1720563858</t>
  </si>
  <si>
    <t>11"Q</t>
  </si>
  <si>
    <t>-1023784286</t>
  </si>
  <si>
    <t>-975267824</t>
  </si>
  <si>
    <t>1271116711</t>
  </si>
  <si>
    <t>50"V</t>
  </si>
  <si>
    <t>-1866990527</t>
  </si>
  <si>
    <t>-82386163</t>
  </si>
  <si>
    <t>-644304237</t>
  </si>
  <si>
    <t>3"KR1-60</t>
  </si>
  <si>
    <t>1503259293</t>
  </si>
  <si>
    <t>5"NR2-2</t>
  </si>
  <si>
    <t>-1393880684</t>
  </si>
  <si>
    <t>1"NPR2-150</t>
  </si>
  <si>
    <t>1774364888</t>
  </si>
  <si>
    <t>8"KDRŠ 1</t>
  </si>
  <si>
    <t>678701620</t>
  </si>
  <si>
    <t>1379372</t>
  </si>
  <si>
    <t>1"TU-60 220/24 SS</t>
  </si>
  <si>
    <t>-1828329313</t>
  </si>
  <si>
    <t>2" RK 71 462</t>
  </si>
  <si>
    <t>2" RK 71 931A</t>
  </si>
  <si>
    <t>-691314596</t>
  </si>
  <si>
    <t>6"TAZ-1</t>
  </si>
  <si>
    <t>3"TAZ-2</t>
  </si>
  <si>
    <t>1128119357</t>
  </si>
  <si>
    <t>-679339578</t>
  </si>
  <si>
    <t>2" MK-1</t>
  </si>
  <si>
    <t>-481969517</t>
  </si>
  <si>
    <t>12"NMŠ1-0,25/0,7</t>
  </si>
  <si>
    <t>2"NMŠ1-0,25/0,7 B</t>
  </si>
  <si>
    <t>37"NMŠ1-2000</t>
  </si>
  <si>
    <t>250"NMŠ1-2000 B</t>
  </si>
  <si>
    <t>39"NMŠM1-1500</t>
  </si>
  <si>
    <t>54"NMŠM1-1500 B</t>
  </si>
  <si>
    <t>-570247671</t>
  </si>
  <si>
    <t>11"NMŠ1-2000 B</t>
  </si>
  <si>
    <t>3"NMŠM1-1500</t>
  </si>
  <si>
    <t>339363289</t>
  </si>
  <si>
    <t>6"NMŠ1-0,25/0,7</t>
  </si>
  <si>
    <t>61"NMŠ1-2000 B</t>
  </si>
  <si>
    <t>40"NMŠ1-2000 C</t>
  </si>
  <si>
    <t>2"NMŠ1-3,4</t>
  </si>
  <si>
    <t>11"NMŠM1-1500</t>
  </si>
  <si>
    <t>27"NMŠM1-1500 B</t>
  </si>
  <si>
    <t>26"NMŠM1-1500 C</t>
  </si>
  <si>
    <t>3"NMŠM1-750</t>
  </si>
  <si>
    <t>3"NMŠM1-750 B</t>
  </si>
  <si>
    <t>1370743260</t>
  </si>
  <si>
    <t>8"NMŠ1-2000</t>
  </si>
  <si>
    <t>23"NMŠ1-2000 B</t>
  </si>
  <si>
    <t>5"NMŠM1-1500</t>
  </si>
  <si>
    <t>-1401412052</t>
  </si>
  <si>
    <t>12"NMŠ2-4000</t>
  </si>
  <si>
    <t>42"NMŠ2-4000 B</t>
  </si>
  <si>
    <t>15"NMŠ2-60</t>
  </si>
  <si>
    <t>31"NMŠ2-60 B</t>
  </si>
  <si>
    <t>3"OMŠ2-60</t>
  </si>
  <si>
    <t>1"NMŠM2-1750 B</t>
  </si>
  <si>
    <t>838042276</t>
  </si>
  <si>
    <t>2"NMŠ2-60 B</t>
  </si>
  <si>
    <t>-1393588302</t>
  </si>
  <si>
    <t>4"NMŠ2-4000</t>
  </si>
  <si>
    <t>3"NMŠ2-4000 C</t>
  </si>
  <si>
    <t>6"NMŠ2-60</t>
  </si>
  <si>
    <t>-660939254</t>
  </si>
  <si>
    <t>3"NMŠ2-4000 B</t>
  </si>
  <si>
    <t>3"NMŠ2-60 B</t>
  </si>
  <si>
    <t>1315497426</t>
  </si>
  <si>
    <t>3"SMŠ2-270/270 B</t>
  </si>
  <si>
    <t>370433794</t>
  </si>
  <si>
    <t>6"NMVŠ2-1000/1000</t>
  </si>
  <si>
    <t>2138912298</t>
  </si>
  <si>
    <t>2"NMVŠ2-1000/1000</t>
  </si>
  <si>
    <t>1305711989</t>
  </si>
  <si>
    <t>-783862541</t>
  </si>
  <si>
    <t>1054762816</t>
  </si>
  <si>
    <t>1162029835</t>
  </si>
  <si>
    <t>2"NMPŠ4-1000/200 C</t>
  </si>
  <si>
    <t>48957295</t>
  </si>
  <si>
    <t>9"NMPŠ4-1000/200 C</t>
  </si>
  <si>
    <t>958433429</t>
  </si>
  <si>
    <t>145988230</t>
  </si>
  <si>
    <t>-397524555</t>
  </si>
  <si>
    <t>621759130</t>
  </si>
  <si>
    <t>-1951663496</t>
  </si>
  <si>
    <t>-2067964490</t>
  </si>
  <si>
    <t>2058048359</t>
  </si>
  <si>
    <t>-45765743</t>
  </si>
  <si>
    <t>1"tranzistorový kmitač</t>
  </si>
  <si>
    <t>1"tyristorový kmitač</t>
  </si>
  <si>
    <t>1"kmitač - BÍLÁ</t>
  </si>
  <si>
    <t>737051205</t>
  </si>
  <si>
    <t>1"rotační měnič</t>
  </si>
  <si>
    <t>-935407193</t>
  </si>
  <si>
    <t>1780015228</t>
  </si>
  <si>
    <t>364156924</t>
  </si>
  <si>
    <t>-917176450</t>
  </si>
  <si>
    <t>1681465576</t>
  </si>
  <si>
    <t>889519026</t>
  </si>
  <si>
    <t>8"BL1-BL2 W</t>
  </si>
  <si>
    <t>1164277244</t>
  </si>
  <si>
    <t>1"L-Th.</t>
  </si>
  <si>
    <t>166183017</t>
  </si>
  <si>
    <t>1"A1, C1 (A2, C2)</t>
  </si>
  <si>
    <t>1615270353</t>
  </si>
  <si>
    <t>-1134434960</t>
  </si>
  <si>
    <t>1875851462</t>
  </si>
  <si>
    <t>-203177970</t>
  </si>
  <si>
    <t>-1317588791</t>
  </si>
  <si>
    <t>-356781320</t>
  </si>
  <si>
    <t>1591825575</t>
  </si>
  <si>
    <t>-110428466</t>
  </si>
  <si>
    <t>7"ND W</t>
  </si>
  <si>
    <t>-1426705977</t>
  </si>
  <si>
    <t>-1022635045</t>
  </si>
  <si>
    <t>1"B - C</t>
  </si>
  <si>
    <t>-709014352</t>
  </si>
  <si>
    <t>-1547449386</t>
  </si>
  <si>
    <t>574460129</t>
  </si>
  <si>
    <t>-1736602583</t>
  </si>
  <si>
    <t>1"K - X</t>
  </si>
  <si>
    <t>1662489147</t>
  </si>
  <si>
    <t>646761310</t>
  </si>
  <si>
    <t>-2121097498</t>
  </si>
  <si>
    <t>-811739133</t>
  </si>
  <si>
    <t>2"polarizované relé</t>
  </si>
  <si>
    <t>-1726657015</t>
  </si>
  <si>
    <t>1206026998</t>
  </si>
  <si>
    <t>1145189673</t>
  </si>
  <si>
    <t>2"KVR</t>
  </si>
  <si>
    <t>2086539599</t>
  </si>
  <si>
    <t>3"ASE 4</t>
  </si>
  <si>
    <t>42320703</t>
  </si>
  <si>
    <t>678720855</t>
  </si>
  <si>
    <t>1"CV-2</t>
  </si>
  <si>
    <t>-264267219</t>
  </si>
  <si>
    <t>1"CV-3</t>
  </si>
  <si>
    <t>1220395825</t>
  </si>
  <si>
    <t>1"CV-4</t>
  </si>
  <si>
    <t>1941096399</t>
  </si>
  <si>
    <t>2071752212</t>
  </si>
  <si>
    <t>1553375277</t>
  </si>
  <si>
    <t>1669722050</t>
  </si>
  <si>
    <t>-1407248222</t>
  </si>
  <si>
    <t>1886066312</t>
  </si>
  <si>
    <t>-553133389</t>
  </si>
  <si>
    <t>-1408368124</t>
  </si>
  <si>
    <t>-647639989</t>
  </si>
  <si>
    <t>-928758294</t>
  </si>
  <si>
    <t>-2069190286</t>
  </si>
  <si>
    <t>7593330080</t>
  </si>
  <si>
    <t>Výměnné díly Relé NMŠ 1-10/3500 (HM0404221990411)</t>
  </si>
  <si>
    <t>-536437484</t>
  </si>
  <si>
    <t>612332756</t>
  </si>
  <si>
    <t>-802097940</t>
  </si>
  <si>
    <t>7593330150</t>
  </si>
  <si>
    <t>Výměnné díly Relé NMŠM 1-10 (HM0404221990418)</t>
  </si>
  <si>
    <t>1419597999</t>
  </si>
  <si>
    <t>-697119306</t>
  </si>
  <si>
    <t>-1310832283</t>
  </si>
  <si>
    <t>847345081</t>
  </si>
  <si>
    <t>-1263408062</t>
  </si>
  <si>
    <t>1347321411</t>
  </si>
  <si>
    <t>10665467</t>
  </si>
  <si>
    <t>1052442194</t>
  </si>
  <si>
    <t>-89100821</t>
  </si>
  <si>
    <t>1083063492</t>
  </si>
  <si>
    <t>-2105778962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</si>
</sst>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7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16</v>
      </c>
      <c r="BS5" s="18" t="s">
        <v>7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7</v>
      </c>
    </row>
    <row r="7" s="1" customFormat="1" ht="12" customHeight="1">
      <c r="B7" s="21"/>
      <c r="D7" s="31" t="s">
        <v>19</v>
      </c>
      <c r="K7" s="26" t="s">
        <v>20</v>
      </c>
      <c r="AK7" s="31" t="s">
        <v>21</v>
      </c>
      <c r="AN7" s="26" t="s">
        <v>22</v>
      </c>
      <c r="AR7" s="21"/>
      <c r="BE7" s="30"/>
      <c r="BS7" s="18" t="s">
        <v>7</v>
      </c>
    </row>
    <row r="8" s="1" customFormat="1" ht="12" customHeight="1">
      <c r="B8" s="21"/>
      <c r="D8" s="31" t="s">
        <v>23</v>
      </c>
      <c r="K8" s="26" t="s">
        <v>24</v>
      </c>
      <c r="AK8" s="31" t="s">
        <v>25</v>
      </c>
      <c r="AN8" s="32" t="s">
        <v>26</v>
      </c>
      <c r="AR8" s="21"/>
      <c r="BE8" s="30"/>
      <c r="BS8" s="18" t="s">
        <v>7</v>
      </c>
    </row>
    <row r="9" s="1" customFormat="1" ht="29.28" customHeight="1">
      <c r="B9" s="21"/>
      <c r="D9" s="25" t="s">
        <v>27</v>
      </c>
      <c r="K9" s="33" t="s">
        <v>28</v>
      </c>
      <c r="AK9" s="25" t="s">
        <v>29</v>
      </c>
      <c r="AN9" s="33" t="s">
        <v>30</v>
      </c>
      <c r="AR9" s="21"/>
      <c r="BE9" s="30"/>
      <c r="BS9" s="18" t="s">
        <v>7</v>
      </c>
    </row>
    <row r="10" s="1" customFormat="1" ht="12" customHeight="1">
      <c r="B10" s="21"/>
      <c r="D10" s="31" t="s">
        <v>31</v>
      </c>
      <c r="AK10" s="31" t="s">
        <v>32</v>
      </c>
      <c r="AN10" s="26" t="s">
        <v>3</v>
      </c>
      <c r="AR10" s="21"/>
      <c r="BE10" s="30"/>
      <c r="BS10" s="18" t="s">
        <v>33</v>
      </c>
    </row>
    <row r="11" s="1" customFormat="1" ht="18.48" customHeight="1">
      <c r="B11" s="21"/>
      <c r="E11" s="26" t="s">
        <v>34</v>
      </c>
      <c r="AK11" s="31" t="s">
        <v>35</v>
      </c>
      <c r="AN11" s="26" t="s">
        <v>3</v>
      </c>
      <c r="AR11" s="21"/>
      <c r="BE11" s="30"/>
      <c r="BS11" s="18" t="s">
        <v>33</v>
      </c>
    </row>
    <row r="12" s="1" customFormat="1" ht="6.96" customHeight="1">
      <c r="B12" s="21"/>
      <c r="AR12" s="21"/>
      <c r="BE12" s="30"/>
      <c r="BS12" s="18" t="s">
        <v>33</v>
      </c>
    </row>
    <row r="13" s="1" customFormat="1" ht="12" customHeight="1">
      <c r="B13" s="21"/>
      <c r="D13" s="31" t="s">
        <v>36</v>
      </c>
      <c r="AK13" s="31" t="s">
        <v>32</v>
      </c>
      <c r="AN13" s="34" t="s">
        <v>37</v>
      </c>
      <c r="AR13" s="21"/>
      <c r="BE13" s="30"/>
      <c r="BS13" s="18" t="s">
        <v>33</v>
      </c>
    </row>
    <row r="14">
      <c r="B14" s="21"/>
      <c r="E14" s="34" t="s">
        <v>37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35</v>
      </c>
      <c r="AN14" s="34" t="s">
        <v>37</v>
      </c>
      <c r="AR14" s="21"/>
      <c r="BE14" s="30"/>
      <c r="BS14" s="18" t="s">
        <v>33</v>
      </c>
    </row>
    <row r="15" s="1" customFormat="1" ht="6.96" customHeight="1">
      <c r="B15" s="21"/>
      <c r="AR15" s="21"/>
      <c r="BE15" s="30"/>
      <c r="BS15" s="18" t="s">
        <v>4</v>
      </c>
    </row>
    <row r="16" s="1" customFormat="1" ht="12" customHeight="1">
      <c r="B16" s="21"/>
      <c r="D16" s="31" t="s">
        <v>38</v>
      </c>
      <c r="AK16" s="31" t="s">
        <v>32</v>
      </c>
      <c r="AN16" s="26" t="s">
        <v>3</v>
      </c>
      <c r="AR16" s="21"/>
      <c r="BE16" s="30"/>
      <c r="BS16" s="18" t="s">
        <v>4</v>
      </c>
    </row>
    <row r="17" s="1" customFormat="1" ht="18.48" customHeight="1">
      <c r="B17" s="21"/>
      <c r="E17" s="26" t="s">
        <v>34</v>
      </c>
      <c r="AK17" s="31" t="s">
        <v>35</v>
      </c>
      <c r="AN17" s="26" t="s">
        <v>3</v>
      </c>
      <c r="AR17" s="21"/>
      <c r="BE17" s="30"/>
      <c r="BS17" s="18" t="s">
        <v>39</v>
      </c>
    </row>
    <row r="18" s="1" customFormat="1" ht="6.96" customHeight="1">
      <c r="B18" s="21"/>
      <c r="AR18" s="21"/>
      <c r="BE18" s="30"/>
      <c r="BS18" s="18" t="s">
        <v>7</v>
      </c>
    </row>
    <row r="19" s="1" customFormat="1" ht="12" customHeight="1">
      <c r="B19" s="21"/>
      <c r="D19" s="31" t="s">
        <v>40</v>
      </c>
      <c r="AK19" s="31" t="s">
        <v>32</v>
      </c>
      <c r="AN19" s="26" t="s">
        <v>3</v>
      </c>
      <c r="AR19" s="21"/>
      <c r="BE19" s="30"/>
      <c r="BS19" s="18" t="s">
        <v>7</v>
      </c>
    </row>
    <row r="20" s="1" customFormat="1" ht="18.48" customHeight="1">
      <c r="B20" s="21"/>
      <c r="E20" s="26" t="s">
        <v>34</v>
      </c>
      <c r="AK20" s="31" t="s">
        <v>35</v>
      </c>
      <c r="AN20" s="26" t="s">
        <v>3</v>
      </c>
      <c r="AR20" s="21"/>
      <c r="BE20" s="30"/>
      <c r="BS20" s="18" t="s">
        <v>4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41</v>
      </c>
      <c r="AR22" s="21"/>
      <c r="BE22" s="30"/>
    </row>
    <row r="23" s="1" customFormat="1" ht="71.25" customHeight="1">
      <c r="B23" s="21"/>
      <c r="E23" s="36" t="s">
        <v>42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1"/>
      <c r="BE25" s="30"/>
    </row>
    <row r="26" s="2" customFormat="1" ht="25.92" customHeight="1">
      <c r="A26" s="38"/>
      <c r="B26" s="39"/>
      <c r="C26" s="38"/>
      <c r="D26" s="40" t="s">
        <v>43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8"/>
      <c r="AQ26" s="38"/>
      <c r="AR26" s="39"/>
      <c r="BE26" s="30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0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46</v>
      </c>
      <c r="AL28" s="43"/>
      <c r="AM28" s="43"/>
      <c r="AN28" s="43"/>
      <c r="AO28" s="43"/>
      <c r="AP28" s="38"/>
      <c r="AQ28" s="38"/>
      <c r="AR28" s="39"/>
      <c r="BE28" s="30"/>
    </row>
    <row r="29" s="3" customFormat="1" ht="14.4" customHeight="1">
      <c r="A29" s="3"/>
      <c r="B29" s="44"/>
      <c r="C29" s="3"/>
      <c r="D29" s="31" t="s">
        <v>47</v>
      </c>
      <c r="E29" s="3"/>
      <c r="F29" s="31" t="s">
        <v>48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ROUND(AV54,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1" t="s">
        <v>49</v>
      </c>
      <c r="G30" s="3"/>
      <c r="H30" s="3"/>
      <c r="I30" s="3"/>
      <c r="J30" s="3"/>
      <c r="K30" s="3"/>
      <c r="L30" s="4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ROUND(AW54,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1" t="s">
        <v>50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1" t="s">
        <v>51</v>
      </c>
      <c r="G32" s="3"/>
      <c r="H32" s="3"/>
      <c r="I32" s="3"/>
      <c r="J32" s="3"/>
      <c r="K32" s="3"/>
      <c r="L32" s="4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1" t="s">
        <v>52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3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8"/>
    </row>
    <row r="35" s="2" customFormat="1" ht="25.92" customHeight="1">
      <c r="A35" s="38"/>
      <c r="B35" s="39"/>
      <c r="C35" s="48"/>
      <c r="D35" s="49" t="s">
        <v>53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54</v>
      </c>
      <c r="U35" s="50"/>
      <c r="V35" s="50"/>
      <c r="W35" s="50"/>
      <c r="X35" s="52" t="s">
        <v>55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6.96" customHeight="1">
      <c r="A37" s="38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39"/>
      <c r="BE37" s="38"/>
    </row>
    <row r="41" s="2" customFormat="1" ht="6.96" customHeight="1">
      <c r="A41" s="38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39"/>
      <c r="BE41" s="38"/>
    </row>
    <row r="42" s="2" customFormat="1" ht="24.96" customHeight="1">
      <c r="A42" s="38"/>
      <c r="B42" s="39"/>
      <c r="C42" s="22" t="s">
        <v>56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9"/>
      <c r="BE42" s="38"/>
    </row>
    <row r="43" s="2" customFormat="1" ht="6.96" customHeight="1">
      <c r="A43" s="38"/>
      <c r="B43" s="39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9"/>
      <c r="BE43" s="38"/>
    </row>
    <row r="44" s="4" customFormat="1" ht="12" customHeight="1">
      <c r="A44" s="4"/>
      <c r="B44" s="59"/>
      <c r="C44" s="31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RD03_2024-2026_KR_HK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9"/>
      <c r="BE44" s="4"/>
    </row>
    <row r="45" s="5" customFormat="1" ht="36.96" customHeight="1">
      <c r="A45" s="5"/>
      <c r="B45" s="60"/>
      <c r="C45" s="61" t="s">
        <v>17</v>
      </c>
      <c r="D45" s="5"/>
      <c r="E45" s="5"/>
      <c r="F45" s="5"/>
      <c r="G45" s="5"/>
      <c r="H45" s="5"/>
      <c r="I45" s="5"/>
      <c r="J45" s="5"/>
      <c r="K45" s="5"/>
      <c r="L45" s="62" t="str">
        <f>K6</f>
        <v>Údržba a oprava výměnných dílů zabezpečovacího zařízení v obvodu SSZT HKR 2024 - 2026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0"/>
      <c r="BE45" s="5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9"/>
      <c r="BE46" s="38"/>
    </row>
    <row r="47" s="2" customFormat="1" ht="12" customHeight="1">
      <c r="A47" s="38"/>
      <c r="B47" s="39"/>
      <c r="C47" s="31" t="s">
        <v>23</v>
      </c>
      <c r="D47" s="38"/>
      <c r="E47" s="38"/>
      <c r="F47" s="38"/>
      <c r="G47" s="38"/>
      <c r="H47" s="38"/>
      <c r="I47" s="38"/>
      <c r="J47" s="38"/>
      <c r="K47" s="38"/>
      <c r="L47" s="63" t="str">
        <f>IF(K8="","",K8)</f>
        <v>Obvod SSZT HKR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25</v>
      </c>
      <c r="AJ47" s="38"/>
      <c r="AK47" s="38"/>
      <c r="AL47" s="38"/>
      <c r="AM47" s="64" t="str">
        <f>IF(AN8= "","",AN8)</f>
        <v>6. 5. 2024</v>
      </c>
      <c r="AN47" s="64"/>
      <c r="AO47" s="38"/>
      <c r="AP47" s="38"/>
      <c r="AQ47" s="38"/>
      <c r="AR47" s="39"/>
      <c r="BE47" s="38"/>
    </row>
    <row r="48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9"/>
      <c r="BE48" s="38"/>
    </row>
    <row r="49" s="2" customFormat="1" ht="15.15" customHeight="1">
      <c r="A49" s="38"/>
      <c r="B49" s="39"/>
      <c r="C49" s="31" t="s">
        <v>31</v>
      </c>
      <c r="D49" s="38"/>
      <c r="E49" s="38"/>
      <c r="F49" s="38"/>
      <c r="G49" s="38"/>
      <c r="H49" s="38"/>
      <c r="I49" s="38"/>
      <c r="J49" s="38"/>
      <c r="K49" s="38"/>
      <c r="L49" s="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38</v>
      </c>
      <c r="AJ49" s="38"/>
      <c r="AK49" s="38"/>
      <c r="AL49" s="38"/>
      <c r="AM49" s="65" t="str">
        <f>IF(E17="","",E17)</f>
        <v xml:space="preserve"> </v>
      </c>
      <c r="AN49" s="4"/>
      <c r="AO49" s="4"/>
      <c r="AP49" s="4"/>
      <c r="AQ49" s="38"/>
      <c r="AR49" s="39"/>
      <c r="AS49" s="66" t="s">
        <v>57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  <c r="BE49" s="38"/>
    </row>
    <row r="50" s="2" customFormat="1" ht="15.15" customHeight="1">
      <c r="A50" s="38"/>
      <c r="B50" s="39"/>
      <c r="C50" s="31" t="s">
        <v>36</v>
      </c>
      <c r="D50" s="38"/>
      <c r="E50" s="38"/>
      <c r="F50" s="38"/>
      <c r="G50" s="38"/>
      <c r="H50" s="38"/>
      <c r="I50" s="38"/>
      <c r="J50" s="38"/>
      <c r="K50" s="38"/>
      <c r="L50" s="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40</v>
      </c>
      <c r="AJ50" s="38"/>
      <c r="AK50" s="38"/>
      <c r="AL50" s="38"/>
      <c r="AM50" s="65" t="str">
        <f>IF(E20="","",E20)</f>
        <v xml:space="preserve"> </v>
      </c>
      <c r="AN50" s="4"/>
      <c r="AO50" s="4"/>
      <c r="AP50" s="4"/>
      <c r="AQ50" s="38"/>
      <c r="AR50" s="39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  <c r="BE50" s="38"/>
    </row>
    <row r="51" s="2" customFormat="1" ht="10.8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9"/>
      <c r="AS51" s="70"/>
      <c r="AT51" s="71"/>
      <c r="AU51" s="72"/>
      <c r="AV51" s="72"/>
      <c r="AW51" s="72"/>
      <c r="AX51" s="72"/>
      <c r="AY51" s="72"/>
      <c r="AZ51" s="72"/>
      <c r="BA51" s="72"/>
      <c r="BB51" s="72"/>
      <c r="BC51" s="72"/>
      <c r="BD51" s="73"/>
      <c r="BE51" s="38"/>
    </row>
    <row r="52" s="2" customFormat="1" ht="29.28" customHeight="1">
      <c r="A52" s="38"/>
      <c r="B52" s="39"/>
      <c r="C52" s="74" t="s">
        <v>58</v>
      </c>
      <c r="D52" s="75"/>
      <c r="E52" s="75"/>
      <c r="F52" s="75"/>
      <c r="G52" s="75"/>
      <c r="H52" s="76"/>
      <c r="I52" s="77" t="s">
        <v>59</v>
      </c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8" t="s">
        <v>60</v>
      </c>
      <c r="AH52" s="75"/>
      <c r="AI52" s="75"/>
      <c r="AJ52" s="75"/>
      <c r="AK52" s="75"/>
      <c r="AL52" s="75"/>
      <c r="AM52" s="75"/>
      <c r="AN52" s="77" t="s">
        <v>61</v>
      </c>
      <c r="AO52" s="75"/>
      <c r="AP52" s="75"/>
      <c r="AQ52" s="79" t="s">
        <v>62</v>
      </c>
      <c r="AR52" s="39"/>
      <c r="AS52" s="80" t="s">
        <v>63</v>
      </c>
      <c r="AT52" s="81" t="s">
        <v>64</v>
      </c>
      <c r="AU52" s="81" t="s">
        <v>65</v>
      </c>
      <c r="AV52" s="81" t="s">
        <v>66</v>
      </c>
      <c r="AW52" s="81" t="s">
        <v>67</v>
      </c>
      <c r="AX52" s="81" t="s">
        <v>68</v>
      </c>
      <c r="AY52" s="81" t="s">
        <v>69</v>
      </c>
      <c r="AZ52" s="81" t="s">
        <v>70</v>
      </c>
      <c r="BA52" s="81" t="s">
        <v>71</v>
      </c>
      <c r="BB52" s="81" t="s">
        <v>72</v>
      </c>
      <c r="BC52" s="81" t="s">
        <v>73</v>
      </c>
      <c r="BD52" s="82" t="s">
        <v>74</v>
      </c>
      <c r="BE52" s="38"/>
    </row>
    <row r="53" s="2" customFormat="1" ht="10.8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9"/>
      <c r="AS53" s="83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5"/>
      <c r="BE53" s="38"/>
    </row>
    <row r="54" s="6" customFormat="1" ht="32.4" customHeight="1">
      <c r="A54" s="6"/>
      <c r="B54" s="86"/>
      <c r="C54" s="87" t="s">
        <v>75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9">
        <f>ROUND(AG55,2)</f>
        <v>0</v>
      </c>
      <c r="AH54" s="89"/>
      <c r="AI54" s="89"/>
      <c r="AJ54" s="89"/>
      <c r="AK54" s="89"/>
      <c r="AL54" s="89"/>
      <c r="AM54" s="89"/>
      <c r="AN54" s="90">
        <f>SUM(AG54,AT54)</f>
        <v>0</v>
      </c>
      <c r="AO54" s="90"/>
      <c r="AP54" s="90"/>
      <c r="AQ54" s="91" t="s">
        <v>3</v>
      </c>
      <c r="AR54" s="86"/>
      <c r="AS54" s="92">
        <f>ROUND(AS55,2)</f>
        <v>0</v>
      </c>
      <c r="AT54" s="93">
        <f>ROUND(SUM(AV54:AW54),2)</f>
        <v>0</v>
      </c>
      <c r="AU54" s="94">
        <f>ROUND(AU55,5)</f>
        <v>0</v>
      </c>
      <c r="AV54" s="93">
        <f>ROUND(AZ54*L29,2)</f>
        <v>0</v>
      </c>
      <c r="AW54" s="93">
        <f>ROUND(BA54*L30,2)</f>
        <v>0</v>
      </c>
      <c r="AX54" s="93">
        <f>ROUND(BB54*L29,2)</f>
        <v>0</v>
      </c>
      <c r="AY54" s="93">
        <f>ROUND(BC54*L30,2)</f>
        <v>0</v>
      </c>
      <c r="AZ54" s="93">
        <f>ROUND(AZ55,2)</f>
        <v>0</v>
      </c>
      <c r="BA54" s="93">
        <f>ROUND(BA55,2)</f>
        <v>0</v>
      </c>
      <c r="BB54" s="93">
        <f>ROUND(BB55,2)</f>
        <v>0</v>
      </c>
      <c r="BC54" s="93">
        <f>ROUND(BC55,2)</f>
        <v>0</v>
      </c>
      <c r="BD54" s="95">
        <f>ROUND(BD55,2)</f>
        <v>0</v>
      </c>
      <c r="BE54" s="6"/>
      <c r="BS54" s="96" t="s">
        <v>76</v>
      </c>
      <c r="BT54" s="96" t="s">
        <v>77</v>
      </c>
      <c r="BU54" s="97" t="s">
        <v>78</v>
      </c>
      <c r="BV54" s="96" t="s">
        <v>79</v>
      </c>
      <c r="BW54" s="96" t="s">
        <v>5</v>
      </c>
      <c r="BX54" s="96" t="s">
        <v>80</v>
      </c>
      <c r="CL54" s="96" t="s">
        <v>20</v>
      </c>
    </row>
    <row r="55" s="7" customFormat="1" ht="37.5" customHeight="1">
      <c r="A55" s="7"/>
      <c r="B55" s="98"/>
      <c r="C55" s="99"/>
      <c r="D55" s="100" t="s">
        <v>81</v>
      </c>
      <c r="E55" s="100"/>
      <c r="F55" s="100"/>
      <c r="G55" s="100"/>
      <c r="H55" s="100"/>
      <c r="I55" s="101"/>
      <c r="J55" s="100" t="s">
        <v>18</v>
      </c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2">
        <f>ROUND(SUM(AG56:AG61),2)</f>
        <v>0</v>
      </c>
      <c r="AH55" s="101"/>
      <c r="AI55" s="101"/>
      <c r="AJ55" s="101"/>
      <c r="AK55" s="101"/>
      <c r="AL55" s="101"/>
      <c r="AM55" s="101"/>
      <c r="AN55" s="103">
        <f>SUM(AG55,AT55)</f>
        <v>0</v>
      </c>
      <c r="AO55" s="101"/>
      <c r="AP55" s="101"/>
      <c r="AQ55" s="104" t="s">
        <v>82</v>
      </c>
      <c r="AR55" s="98"/>
      <c r="AS55" s="105">
        <f>ROUND(SUM(AS56:AS61),2)</f>
        <v>0</v>
      </c>
      <c r="AT55" s="106">
        <f>ROUND(SUM(AV55:AW55),2)</f>
        <v>0</v>
      </c>
      <c r="AU55" s="107">
        <f>ROUND(SUM(AU56:AU61),5)</f>
        <v>0</v>
      </c>
      <c r="AV55" s="106">
        <f>ROUND(AZ55*L29,2)</f>
        <v>0</v>
      </c>
      <c r="AW55" s="106">
        <f>ROUND(BA55*L30,2)</f>
        <v>0</v>
      </c>
      <c r="AX55" s="106">
        <f>ROUND(BB55*L29,2)</f>
        <v>0</v>
      </c>
      <c r="AY55" s="106">
        <f>ROUND(BC55*L30,2)</f>
        <v>0</v>
      </c>
      <c r="AZ55" s="106">
        <f>ROUND(SUM(AZ56:AZ61),2)</f>
        <v>0</v>
      </c>
      <c r="BA55" s="106">
        <f>ROUND(SUM(BA56:BA61),2)</f>
        <v>0</v>
      </c>
      <c r="BB55" s="106">
        <f>ROUND(SUM(BB56:BB61),2)</f>
        <v>0</v>
      </c>
      <c r="BC55" s="106">
        <f>ROUND(SUM(BC56:BC61),2)</f>
        <v>0</v>
      </c>
      <c r="BD55" s="108">
        <f>ROUND(SUM(BD56:BD61),2)</f>
        <v>0</v>
      </c>
      <c r="BE55" s="7"/>
      <c r="BS55" s="109" t="s">
        <v>76</v>
      </c>
      <c r="BT55" s="109" t="s">
        <v>83</v>
      </c>
      <c r="BU55" s="109" t="s">
        <v>78</v>
      </c>
      <c r="BV55" s="109" t="s">
        <v>79</v>
      </c>
      <c r="BW55" s="109" t="s">
        <v>84</v>
      </c>
      <c r="BX55" s="109" t="s">
        <v>5</v>
      </c>
      <c r="CL55" s="109" t="s">
        <v>3</v>
      </c>
      <c r="CM55" s="109" t="s">
        <v>85</v>
      </c>
    </row>
    <row r="56" s="4" customFormat="1" ht="35.25" customHeight="1">
      <c r="A56" s="110" t="s">
        <v>86</v>
      </c>
      <c r="B56" s="59"/>
      <c r="C56" s="10"/>
      <c r="D56" s="10"/>
      <c r="E56" s="111" t="s">
        <v>87</v>
      </c>
      <c r="F56" s="111"/>
      <c r="G56" s="111"/>
      <c r="H56" s="111"/>
      <c r="I56" s="111"/>
      <c r="J56" s="10"/>
      <c r="K56" s="111" t="s">
        <v>88</v>
      </c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2">
        <f>'HK_VD_X - XII 2024 - Opra...'!J32</f>
        <v>0</v>
      </c>
      <c r="AH56" s="10"/>
      <c r="AI56" s="10"/>
      <c r="AJ56" s="10"/>
      <c r="AK56" s="10"/>
      <c r="AL56" s="10"/>
      <c r="AM56" s="10"/>
      <c r="AN56" s="112">
        <f>SUM(AG56,AT56)</f>
        <v>0</v>
      </c>
      <c r="AO56" s="10"/>
      <c r="AP56" s="10"/>
      <c r="AQ56" s="113" t="s">
        <v>89</v>
      </c>
      <c r="AR56" s="59"/>
      <c r="AS56" s="114">
        <v>0</v>
      </c>
      <c r="AT56" s="115">
        <f>ROUND(SUM(AV56:AW56),2)</f>
        <v>0</v>
      </c>
      <c r="AU56" s="116">
        <f>'HK_VD_X - XII 2024 - Opra...'!P93</f>
        <v>0</v>
      </c>
      <c r="AV56" s="115">
        <f>'HK_VD_X - XII 2024 - Opra...'!J35</f>
        <v>0</v>
      </c>
      <c r="AW56" s="115">
        <f>'HK_VD_X - XII 2024 - Opra...'!J36</f>
        <v>0</v>
      </c>
      <c r="AX56" s="115">
        <f>'HK_VD_X - XII 2024 - Opra...'!J37</f>
        <v>0</v>
      </c>
      <c r="AY56" s="115">
        <f>'HK_VD_X - XII 2024 - Opra...'!J38</f>
        <v>0</v>
      </c>
      <c r="AZ56" s="115">
        <f>'HK_VD_X - XII 2024 - Opra...'!F35</f>
        <v>0</v>
      </c>
      <c r="BA56" s="115">
        <f>'HK_VD_X - XII 2024 - Opra...'!F36</f>
        <v>0</v>
      </c>
      <c r="BB56" s="115">
        <f>'HK_VD_X - XII 2024 - Opra...'!F37</f>
        <v>0</v>
      </c>
      <c r="BC56" s="115">
        <f>'HK_VD_X - XII 2024 - Opra...'!F38</f>
        <v>0</v>
      </c>
      <c r="BD56" s="117">
        <f>'HK_VD_X - XII 2024 - Opra...'!F39</f>
        <v>0</v>
      </c>
      <c r="BE56" s="4"/>
      <c r="BT56" s="26" t="s">
        <v>85</v>
      </c>
      <c r="BV56" s="26" t="s">
        <v>79</v>
      </c>
      <c r="BW56" s="26" t="s">
        <v>90</v>
      </c>
      <c r="BX56" s="26" t="s">
        <v>84</v>
      </c>
      <c r="CL56" s="26" t="s">
        <v>3</v>
      </c>
    </row>
    <row r="57" s="4" customFormat="1" ht="35.25" customHeight="1">
      <c r="A57" s="110" t="s">
        <v>86</v>
      </c>
      <c r="B57" s="59"/>
      <c r="C57" s="10"/>
      <c r="D57" s="10"/>
      <c r="E57" s="111" t="s">
        <v>91</v>
      </c>
      <c r="F57" s="111"/>
      <c r="G57" s="111"/>
      <c r="H57" s="111"/>
      <c r="I57" s="111"/>
      <c r="J57" s="10"/>
      <c r="K57" s="111" t="s">
        <v>88</v>
      </c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2">
        <f>'Lib_VD_X - XII 2024 - Opr...'!J32</f>
        <v>0</v>
      </c>
      <c r="AH57" s="10"/>
      <c r="AI57" s="10"/>
      <c r="AJ57" s="10"/>
      <c r="AK57" s="10"/>
      <c r="AL57" s="10"/>
      <c r="AM57" s="10"/>
      <c r="AN57" s="112">
        <f>SUM(AG57,AT57)</f>
        <v>0</v>
      </c>
      <c r="AO57" s="10"/>
      <c r="AP57" s="10"/>
      <c r="AQ57" s="113" t="s">
        <v>89</v>
      </c>
      <c r="AR57" s="59"/>
      <c r="AS57" s="114">
        <v>0</v>
      </c>
      <c r="AT57" s="115">
        <f>ROUND(SUM(AV57:AW57),2)</f>
        <v>0</v>
      </c>
      <c r="AU57" s="116">
        <f>'Lib_VD_X - XII 2024 - Opr...'!P98</f>
        <v>0</v>
      </c>
      <c r="AV57" s="115">
        <f>'Lib_VD_X - XII 2024 - Opr...'!J35</f>
        <v>0</v>
      </c>
      <c r="AW57" s="115">
        <f>'Lib_VD_X - XII 2024 - Opr...'!J36</f>
        <v>0</v>
      </c>
      <c r="AX57" s="115">
        <f>'Lib_VD_X - XII 2024 - Opr...'!J37</f>
        <v>0</v>
      </c>
      <c r="AY57" s="115">
        <f>'Lib_VD_X - XII 2024 - Opr...'!J38</f>
        <v>0</v>
      </c>
      <c r="AZ57" s="115">
        <f>'Lib_VD_X - XII 2024 - Opr...'!F35</f>
        <v>0</v>
      </c>
      <c r="BA57" s="115">
        <f>'Lib_VD_X - XII 2024 - Opr...'!F36</f>
        <v>0</v>
      </c>
      <c r="BB57" s="115">
        <f>'Lib_VD_X - XII 2024 - Opr...'!F37</f>
        <v>0</v>
      </c>
      <c r="BC57" s="115">
        <f>'Lib_VD_X - XII 2024 - Opr...'!F38</f>
        <v>0</v>
      </c>
      <c r="BD57" s="117">
        <f>'Lib_VD_X - XII 2024 - Opr...'!F39</f>
        <v>0</v>
      </c>
      <c r="BE57" s="4"/>
      <c r="BT57" s="26" t="s">
        <v>85</v>
      </c>
      <c r="BV57" s="26" t="s">
        <v>79</v>
      </c>
      <c r="BW57" s="26" t="s">
        <v>92</v>
      </c>
      <c r="BX57" s="26" t="s">
        <v>84</v>
      </c>
      <c r="CL57" s="26" t="s">
        <v>3</v>
      </c>
    </row>
    <row r="58" s="4" customFormat="1" ht="35.25" customHeight="1">
      <c r="A58" s="110" t="s">
        <v>86</v>
      </c>
      <c r="B58" s="59"/>
      <c r="C58" s="10"/>
      <c r="D58" s="10"/>
      <c r="E58" s="111" t="s">
        <v>93</v>
      </c>
      <c r="F58" s="111"/>
      <c r="G58" s="111"/>
      <c r="H58" s="111"/>
      <c r="I58" s="111"/>
      <c r="J58" s="10"/>
      <c r="K58" s="111" t="s">
        <v>88</v>
      </c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2">
        <f>'HK_VD_I - XII 2025 - Opra...'!J32</f>
        <v>0</v>
      </c>
      <c r="AH58" s="10"/>
      <c r="AI58" s="10"/>
      <c r="AJ58" s="10"/>
      <c r="AK58" s="10"/>
      <c r="AL58" s="10"/>
      <c r="AM58" s="10"/>
      <c r="AN58" s="112">
        <f>SUM(AG58,AT58)</f>
        <v>0</v>
      </c>
      <c r="AO58" s="10"/>
      <c r="AP58" s="10"/>
      <c r="AQ58" s="113" t="s">
        <v>89</v>
      </c>
      <c r="AR58" s="59"/>
      <c r="AS58" s="114">
        <v>0</v>
      </c>
      <c r="AT58" s="115">
        <f>ROUND(SUM(AV58:AW58),2)</f>
        <v>0</v>
      </c>
      <c r="AU58" s="116">
        <f>'HK_VD_I - XII 2025 - Opra...'!P98</f>
        <v>0</v>
      </c>
      <c r="AV58" s="115">
        <f>'HK_VD_I - XII 2025 - Opra...'!J35</f>
        <v>0</v>
      </c>
      <c r="AW58" s="115">
        <f>'HK_VD_I - XII 2025 - Opra...'!J36</f>
        <v>0</v>
      </c>
      <c r="AX58" s="115">
        <f>'HK_VD_I - XII 2025 - Opra...'!J37</f>
        <v>0</v>
      </c>
      <c r="AY58" s="115">
        <f>'HK_VD_I - XII 2025 - Opra...'!J38</f>
        <v>0</v>
      </c>
      <c r="AZ58" s="115">
        <f>'HK_VD_I - XII 2025 - Opra...'!F35</f>
        <v>0</v>
      </c>
      <c r="BA58" s="115">
        <f>'HK_VD_I - XII 2025 - Opra...'!F36</f>
        <v>0</v>
      </c>
      <c r="BB58" s="115">
        <f>'HK_VD_I - XII 2025 - Opra...'!F37</f>
        <v>0</v>
      </c>
      <c r="BC58" s="115">
        <f>'HK_VD_I - XII 2025 - Opra...'!F38</f>
        <v>0</v>
      </c>
      <c r="BD58" s="117">
        <f>'HK_VD_I - XII 2025 - Opra...'!F39</f>
        <v>0</v>
      </c>
      <c r="BE58" s="4"/>
      <c r="BT58" s="26" t="s">
        <v>85</v>
      </c>
      <c r="BV58" s="26" t="s">
        <v>79</v>
      </c>
      <c r="BW58" s="26" t="s">
        <v>94</v>
      </c>
      <c r="BX58" s="26" t="s">
        <v>84</v>
      </c>
      <c r="CL58" s="26" t="s">
        <v>3</v>
      </c>
    </row>
    <row r="59" s="4" customFormat="1" ht="35.25" customHeight="1">
      <c r="A59" s="110" t="s">
        <v>86</v>
      </c>
      <c r="B59" s="59"/>
      <c r="C59" s="10"/>
      <c r="D59" s="10"/>
      <c r="E59" s="111" t="s">
        <v>95</v>
      </c>
      <c r="F59" s="111"/>
      <c r="G59" s="111"/>
      <c r="H59" s="111"/>
      <c r="I59" s="111"/>
      <c r="J59" s="10"/>
      <c r="K59" s="111" t="s">
        <v>88</v>
      </c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2">
        <f>'Lib_VD_I - XII 2025 - Opr...'!J32</f>
        <v>0</v>
      </c>
      <c r="AH59" s="10"/>
      <c r="AI59" s="10"/>
      <c r="AJ59" s="10"/>
      <c r="AK59" s="10"/>
      <c r="AL59" s="10"/>
      <c r="AM59" s="10"/>
      <c r="AN59" s="112">
        <f>SUM(AG59,AT59)</f>
        <v>0</v>
      </c>
      <c r="AO59" s="10"/>
      <c r="AP59" s="10"/>
      <c r="AQ59" s="113" t="s">
        <v>89</v>
      </c>
      <c r="AR59" s="59"/>
      <c r="AS59" s="114">
        <v>0</v>
      </c>
      <c r="AT59" s="115">
        <f>ROUND(SUM(AV59:AW59),2)</f>
        <v>0</v>
      </c>
      <c r="AU59" s="116">
        <f>'Lib_VD_I - XII 2025 - Opr...'!P98</f>
        <v>0</v>
      </c>
      <c r="AV59" s="115">
        <f>'Lib_VD_I - XII 2025 - Opr...'!J35</f>
        <v>0</v>
      </c>
      <c r="AW59" s="115">
        <f>'Lib_VD_I - XII 2025 - Opr...'!J36</f>
        <v>0</v>
      </c>
      <c r="AX59" s="115">
        <f>'Lib_VD_I - XII 2025 - Opr...'!J37</f>
        <v>0</v>
      </c>
      <c r="AY59" s="115">
        <f>'Lib_VD_I - XII 2025 - Opr...'!J38</f>
        <v>0</v>
      </c>
      <c r="AZ59" s="115">
        <f>'Lib_VD_I - XII 2025 - Opr...'!F35</f>
        <v>0</v>
      </c>
      <c r="BA59" s="115">
        <f>'Lib_VD_I - XII 2025 - Opr...'!F36</f>
        <v>0</v>
      </c>
      <c r="BB59" s="115">
        <f>'Lib_VD_I - XII 2025 - Opr...'!F37</f>
        <v>0</v>
      </c>
      <c r="BC59" s="115">
        <f>'Lib_VD_I - XII 2025 - Opr...'!F38</f>
        <v>0</v>
      </c>
      <c r="BD59" s="117">
        <f>'Lib_VD_I - XII 2025 - Opr...'!F39</f>
        <v>0</v>
      </c>
      <c r="BE59" s="4"/>
      <c r="BT59" s="26" t="s">
        <v>85</v>
      </c>
      <c r="BV59" s="26" t="s">
        <v>79</v>
      </c>
      <c r="BW59" s="26" t="s">
        <v>96</v>
      </c>
      <c r="BX59" s="26" t="s">
        <v>84</v>
      </c>
      <c r="CL59" s="26" t="s">
        <v>3</v>
      </c>
    </row>
    <row r="60" s="4" customFormat="1" ht="35.25" customHeight="1">
      <c r="A60" s="110" t="s">
        <v>86</v>
      </c>
      <c r="B60" s="59"/>
      <c r="C60" s="10"/>
      <c r="D60" s="10"/>
      <c r="E60" s="111" t="s">
        <v>97</v>
      </c>
      <c r="F60" s="111"/>
      <c r="G60" s="111"/>
      <c r="H60" s="111"/>
      <c r="I60" s="111"/>
      <c r="J60" s="10"/>
      <c r="K60" s="111" t="s">
        <v>88</v>
      </c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2">
        <f>'HK_VD_I - XII 2026 - Opra...'!J32</f>
        <v>0</v>
      </c>
      <c r="AH60" s="10"/>
      <c r="AI60" s="10"/>
      <c r="AJ60" s="10"/>
      <c r="AK60" s="10"/>
      <c r="AL60" s="10"/>
      <c r="AM60" s="10"/>
      <c r="AN60" s="112">
        <f>SUM(AG60,AT60)</f>
        <v>0</v>
      </c>
      <c r="AO60" s="10"/>
      <c r="AP60" s="10"/>
      <c r="AQ60" s="113" t="s">
        <v>89</v>
      </c>
      <c r="AR60" s="59"/>
      <c r="AS60" s="114">
        <v>0</v>
      </c>
      <c r="AT60" s="115">
        <f>ROUND(SUM(AV60:AW60),2)</f>
        <v>0</v>
      </c>
      <c r="AU60" s="116">
        <f>'HK_VD_I - XII 2026 - Opra...'!P97</f>
        <v>0</v>
      </c>
      <c r="AV60" s="115">
        <f>'HK_VD_I - XII 2026 - Opra...'!J35</f>
        <v>0</v>
      </c>
      <c r="AW60" s="115">
        <f>'HK_VD_I - XII 2026 - Opra...'!J36</f>
        <v>0</v>
      </c>
      <c r="AX60" s="115">
        <f>'HK_VD_I - XII 2026 - Opra...'!J37</f>
        <v>0</v>
      </c>
      <c r="AY60" s="115">
        <f>'HK_VD_I - XII 2026 - Opra...'!J38</f>
        <v>0</v>
      </c>
      <c r="AZ60" s="115">
        <f>'HK_VD_I - XII 2026 - Opra...'!F35</f>
        <v>0</v>
      </c>
      <c r="BA60" s="115">
        <f>'HK_VD_I - XII 2026 - Opra...'!F36</f>
        <v>0</v>
      </c>
      <c r="BB60" s="115">
        <f>'HK_VD_I - XII 2026 - Opra...'!F37</f>
        <v>0</v>
      </c>
      <c r="BC60" s="115">
        <f>'HK_VD_I - XII 2026 - Opra...'!F38</f>
        <v>0</v>
      </c>
      <c r="BD60" s="117">
        <f>'HK_VD_I - XII 2026 - Opra...'!F39</f>
        <v>0</v>
      </c>
      <c r="BE60" s="4"/>
      <c r="BT60" s="26" t="s">
        <v>85</v>
      </c>
      <c r="BV60" s="26" t="s">
        <v>79</v>
      </c>
      <c r="BW60" s="26" t="s">
        <v>98</v>
      </c>
      <c r="BX60" s="26" t="s">
        <v>84</v>
      </c>
      <c r="CL60" s="26" t="s">
        <v>3</v>
      </c>
    </row>
    <row r="61" s="4" customFormat="1" ht="35.25" customHeight="1">
      <c r="A61" s="110" t="s">
        <v>86</v>
      </c>
      <c r="B61" s="59"/>
      <c r="C61" s="10"/>
      <c r="D61" s="10"/>
      <c r="E61" s="111" t="s">
        <v>99</v>
      </c>
      <c r="F61" s="111"/>
      <c r="G61" s="111"/>
      <c r="H61" s="111"/>
      <c r="I61" s="111"/>
      <c r="J61" s="10"/>
      <c r="K61" s="111" t="s">
        <v>88</v>
      </c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2">
        <f>'Lib_VD_I - XII 2026 - Opr...'!J32</f>
        <v>0</v>
      </c>
      <c r="AH61" s="10"/>
      <c r="AI61" s="10"/>
      <c r="AJ61" s="10"/>
      <c r="AK61" s="10"/>
      <c r="AL61" s="10"/>
      <c r="AM61" s="10"/>
      <c r="AN61" s="112">
        <f>SUM(AG61,AT61)</f>
        <v>0</v>
      </c>
      <c r="AO61" s="10"/>
      <c r="AP61" s="10"/>
      <c r="AQ61" s="113" t="s">
        <v>89</v>
      </c>
      <c r="AR61" s="59"/>
      <c r="AS61" s="118">
        <v>0</v>
      </c>
      <c r="AT61" s="119">
        <f>ROUND(SUM(AV61:AW61),2)</f>
        <v>0</v>
      </c>
      <c r="AU61" s="120">
        <f>'Lib_VD_I - XII 2026 - Opr...'!P98</f>
        <v>0</v>
      </c>
      <c r="AV61" s="119">
        <f>'Lib_VD_I - XII 2026 - Opr...'!J35</f>
        <v>0</v>
      </c>
      <c r="AW61" s="119">
        <f>'Lib_VD_I - XII 2026 - Opr...'!J36</f>
        <v>0</v>
      </c>
      <c r="AX61" s="119">
        <f>'Lib_VD_I - XII 2026 - Opr...'!J37</f>
        <v>0</v>
      </c>
      <c r="AY61" s="119">
        <f>'Lib_VD_I - XII 2026 - Opr...'!J38</f>
        <v>0</v>
      </c>
      <c r="AZ61" s="119">
        <f>'Lib_VD_I - XII 2026 - Opr...'!F35</f>
        <v>0</v>
      </c>
      <c r="BA61" s="119">
        <f>'Lib_VD_I - XII 2026 - Opr...'!F36</f>
        <v>0</v>
      </c>
      <c r="BB61" s="119">
        <f>'Lib_VD_I - XII 2026 - Opr...'!F37</f>
        <v>0</v>
      </c>
      <c r="BC61" s="119">
        <f>'Lib_VD_I - XII 2026 - Opr...'!F38</f>
        <v>0</v>
      </c>
      <c r="BD61" s="121">
        <f>'Lib_VD_I - XII 2026 - Opr...'!F39</f>
        <v>0</v>
      </c>
      <c r="BE61" s="4"/>
      <c r="BT61" s="26" t="s">
        <v>85</v>
      </c>
      <c r="BV61" s="26" t="s">
        <v>79</v>
      </c>
      <c r="BW61" s="26" t="s">
        <v>100</v>
      </c>
      <c r="BX61" s="26" t="s">
        <v>84</v>
      </c>
      <c r="CL61" s="26" t="s">
        <v>3</v>
      </c>
    </row>
    <row r="62" s="2" customFormat="1" ht="30" customHeight="1">
      <c r="A62" s="38"/>
      <c r="B62" s="39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9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  <row r="63" s="2" customFormat="1" ht="6.96" customHeight="1">
      <c r="A63" s="38"/>
      <c r="B63" s="55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39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</row>
  </sheetData>
  <mergeCells count="66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HK_VD_X - XII 2024 - Opra...'!C2" display="/"/>
    <hyperlink ref="A57" location="'Lib_VD_X - XII 2024 - Opr...'!C2" display="/"/>
    <hyperlink ref="A58" location="'HK_VD_I - XII 2025 - Opra...'!C2" display="/"/>
    <hyperlink ref="A59" location="'Lib_VD_I - XII 2025 - Opr...'!C2" display="/"/>
    <hyperlink ref="A60" location="'HK_VD_I - XII 2026 - Opra...'!C2" display="/"/>
    <hyperlink ref="A61" location="'Lib_VD_I - XII 2026 - Op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101</v>
      </c>
      <c r="L4" s="21"/>
      <c r="M4" s="122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3" t="str">
        <f>'Rekapitulace zakázky'!K6</f>
        <v>Údržba a oprava výměnných dílů zabezpečovacího zařízení v obvodu SSZT HKR 2024 - 2026</v>
      </c>
      <c r="F7" s="31"/>
      <c r="G7" s="31"/>
      <c r="H7" s="31"/>
      <c r="L7" s="21"/>
    </row>
    <row r="8" s="1" customFormat="1" ht="12" customHeight="1">
      <c r="B8" s="21"/>
      <c r="D8" s="31" t="s">
        <v>102</v>
      </c>
      <c r="L8" s="21"/>
    </row>
    <row r="9" s="2" customFormat="1" ht="16.5" customHeight="1">
      <c r="A9" s="38"/>
      <c r="B9" s="39"/>
      <c r="C9" s="38"/>
      <c r="D9" s="38"/>
      <c r="E9" s="123" t="s">
        <v>103</v>
      </c>
      <c r="F9" s="38"/>
      <c r="G9" s="38"/>
      <c r="H9" s="38"/>
      <c r="I9" s="38"/>
      <c r="J9" s="38"/>
      <c r="K9" s="38"/>
      <c r="L9" s="12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1" t="s">
        <v>104</v>
      </c>
      <c r="E10" s="38"/>
      <c r="F10" s="38"/>
      <c r="G10" s="38"/>
      <c r="H10" s="38"/>
      <c r="I10" s="38"/>
      <c r="J10" s="38"/>
      <c r="K10" s="38"/>
      <c r="L10" s="12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2" t="s">
        <v>105</v>
      </c>
      <c r="F11" s="38"/>
      <c r="G11" s="38"/>
      <c r="H11" s="38"/>
      <c r="I11" s="38"/>
      <c r="J11" s="38"/>
      <c r="K11" s="38"/>
      <c r="L11" s="12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12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1" t="s">
        <v>19</v>
      </c>
      <c r="E13" s="38"/>
      <c r="F13" s="26" t="s">
        <v>3</v>
      </c>
      <c r="G13" s="38"/>
      <c r="H13" s="38"/>
      <c r="I13" s="31" t="s">
        <v>21</v>
      </c>
      <c r="J13" s="26" t="s">
        <v>3</v>
      </c>
      <c r="K13" s="38"/>
      <c r="L13" s="12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23</v>
      </c>
      <c r="E14" s="38"/>
      <c r="F14" s="26" t="s">
        <v>24</v>
      </c>
      <c r="G14" s="38"/>
      <c r="H14" s="38"/>
      <c r="I14" s="31" t="s">
        <v>25</v>
      </c>
      <c r="J14" s="64" t="str">
        <f>'Rekapitulace zakázky'!AN8</f>
        <v>6. 5. 2024</v>
      </c>
      <c r="K14" s="38"/>
      <c r="L14" s="12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12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1" t="s">
        <v>31</v>
      </c>
      <c r="E16" s="38"/>
      <c r="F16" s="38"/>
      <c r="G16" s="38"/>
      <c r="H16" s="38"/>
      <c r="I16" s="31" t="s">
        <v>32</v>
      </c>
      <c r="J16" s="26" t="s">
        <v>3</v>
      </c>
      <c r="K16" s="38"/>
      <c r="L16" s="12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6" t="s">
        <v>34</v>
      </c>
      <c r="F17" s="38"/>
      <c r="G17" s="38"/>
      <c r="H17" s="38"/>
      <c r="I17" s="31" t="s">
        <v>35</v>
      </c>
      <c r="J17" s="26" t="s">
        <v>3</v>
      </c>
      <c r="K17" s="38"/>
      <c r="L17" s="12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12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1" t="s">
        <v>36</v>
      </c>
      <c r="E19" s="38"/>
      <c r="F19" s="38"/>
      <c r="G19" s="38"/>
      <c r="H19" s="38"/>
      <c r="I19" s="31" t="s">
        <v>32</v>
      </c>
      <c r="J19" s="32" t="str">
        <f>'Rekapitulace zakázky'!AN13</f>
        <v>Vyplň údaj</v>
      </c>
      <c r="K19" s="38"/>
      <c r="L19" s="12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2" t="str">
        <f>'Rekapitulace zakázky'!E14</f>
        <v>Vyplň údaj</v>
      </c>
      <c r="F20" s="26"/>
      <c r="G20" s="26"/>
      <c r="H20" s="26"/>
      <c r="I20" s="31" t="s">
        <v>35</v>
      </c>
      <c r="J20" s="32" t="str">
        <f>'Rekapitulace zakázky'!AN14</f>
        <v>Vyplň údaj</v>
      </c>
      <c r="K20" s="38"/>
      <c r="L20" s="12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12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1" t="s">
        <v>38</v>
      </c>
      <c r="E22" s="38"/>
      <c r="F22" s="38"/>
      <c r="G22" s="38"/>
      <c r="H22" s="38"/>
      <c r="I22" s="31" t="s">
        <v>32</v>
      </c>
      <c r="J22" s="26" t="s">
        <v>3</v>
      </c>
      <c r="K22" s="38"/>
      <c r="L22" s="12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6" t="s">
        <v>34</v>
      </c>
      <c r="F23" s="38"/>
      <c r="G23" s="38"/>
      <c r="H23" s="38"/>
      <c r="I23" s="31" t="s">
        <v>35</v>
      </c>
      <c r="J23" s="26" t="s">
        <v>3</v>
      </c>
      <c r="K23" s="38"/>
      <c r="L23" s="12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12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1" t="s">
        <v>40</v>
      </c>
      <c r="E25" s="38"/>
      <c r="F25" s="38"/>
      <c r="G25" s="38"/>
      <c r="H25" s="38"/>
      <c r="I25" s="31" t="s">
        <v>32</v>
      </c>
      <c r="J25" s="26" t="s">
        <v>3</v>
      </c>
      <c r="K25" s="38"/>
      <c r="L25" s="12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6" t="s">
        <v>34</v>
      </c>
      <c r="F26" s="38"/>
      <c r="G26" s="38"/>
      <c r="H26" s="38"/>
      <c r="I26" s="31" t="s">
        <v>35</v>
      </c>
      <c r="J26" s="26" t="s">
        <v>3</v>
      </c>
      <c r="K26" s="38"/>
      <c r="L26" s="12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12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1" t="s">
        <v>41</v>
      </c>
      <c r="E28" s="38"/>
      <c r="F28" s="38"/>
      <c r="G28" s="38"/>
      <c r="H28" s="38"/>
      <c r="I28" s="38"/>
      <c r="J28" s="38"/>
      <c r="K28" s="38"/>
      <c r="L28" s="12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25"/>
      <c r="B29" s="126"/>
      <c r="C29" s="125"/>
      <c r="D29" s="125"/>
      <c r="E29" s="36" t="s">
        <v>42</v>
      </c>
      <c r="F29" s="36"/>
      <c r="G29" s="36"/>
      <c r="H29" s="36"/>
      <c r="I29" s="125"/>
      <c r="J29" s="125"/>
      <c r="K29" s="125"/>
      <c r="L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12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2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28" t="s">
        <v>43</v>
      </c>
      <c r="E32" s="38"/>
      <c r="F32" s="38"/>
      <c r="G32" s="38"/>
      <c r="H32" s="38"/>
      <c r="I32" s="38"/>
      <c r="J32" s="90">
        <f>ROUND(J93, 2)</f>
        <v>0</v>
      </c>
      <c r="K32" s="38"/>
      <c r="L32" s="12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84"/>
      <c r="E33" s="84"/>
      <c r="F33" s="84"/>
      <c r="G33" s="84"/>
      <c r="H33" s="84"/>
      <c r="I33" s="84"/>
      <c r="J33" s="84"/>
      <c r="K33" s="84"/>
      <c r="L33" s="12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45</v>
      </c>
      <c r="G34" s="38"/>
      <c r="H34" s="38"/>
      <c r="I34" s="43" t="s">
        <v>44</v>
      </c>
      <c r="J34" s="43" t="s">
        <v>46</v>
      </c>
      <c r="K34" s="38"/>
      <c r="L34" s="12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29" t="s">
        <v>47</v>
      </c>
      <c r="E35" s="31" t="s">
        <v>48</v>
      </c>
      <c r="F35" s="130">
        <f>ROUND((SUM(BE93:BE205)),  2)</f>
        <v>0</v>
      </c>
      <c r="G35" s="38"/>
      <c r="H35" s="38"/>
      <c r="I35" s="131">
        <v>0.20999999999999999</v>
      </c>
      <c r="J35" s="130">
        <f>ROUND(((SUM(BE93:BE205))*I35),  2)</f>
        <v>0</v>
      </c>
      <c r="K35" s="38"/>
      <c r="L35" s="12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1" t="s">
        <v>49</v>
      </c>
      <c r="F36" s="130">
        <f>ROUND((SUM(BF93:BF205)),  2)</f>
        <v>0</v>
      </c>
      <c r="G36" s="38"/>
      <c r="H36" s="38"/>
      <c r="I36" s="131">
        <v>0.12</v>
      </c>
      <c r="J36" s="130">
        <f>ROUND(((SUM(BF93:BF205))*I36),  2)</f>
        <v>0</v>
      </c>
      <c r="K36" s="38"/>
      <c r="L36" s="12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50</v>
      </c>
      <c r="F37" s="130">
        <f>ROUND((SUM(BG93:BG205)),  2)</f>
        <v>0</v>
      </c>
      <c r="G37" s="38"/>
      <c r="H37" s="38"/>
      <c r="I37" s="131">
        <v>0.20999999999999999</v>
      </c>
      <c r="J37" s="130">
        <f>0</f>
        <v>0</v>
      </c>
      <c r="K37" s="38"/>
      <c r="L37" s="12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1" t="s">
        <v>51</v>
      </c>
      <c r="F38" s="130">
        <f>ROUND((SUM(BH93:BH205)),  2)</f>
        <v>0</v>
      </c>
      <c r="G38" s="38"/>
      <c r="H38" s="38"/>
      <c r="I38" s="131">
        <v>0.12</v>
      </c>
      <c r="J38" s="130">
        <f>0</f>
        <v>0</v>
      </c>
      <c r="K38" s="38"/>
      <c r="L38" s="12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1" t="s">
        <v>52</v>
      </c>
      <c r="F39" s="130">
        <f>ROUND((SUM(BI93:BI205)),  2)</f>
        <v>0</v>
      </c>
      <c r="G39" s="38"/>
      <c r="H39" s="38"/>
      <c r="I39" s="131">
        <v>0</v>
      </c>
      <c r="J39" s="130">
        <f>0</f>
        <v>0</v>
      </c>
      <c r="K39" s="38"/>
      <c r="L39" s="12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12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2"/>
      <c r="D41" s="133" t="s">
        <v>53</v>
      </c>
      <c r="E41" s="76"/>
      <c r="F41" s="76"/>
      <c r="G41" s="134" t="s">
        <v>54</v>
      </c>
      <c r="H41" s="135" t="s">
        <v>55</v>
      </c>
      <c r="I41" s="76"/>
      <c r="J41" s="136">
        <f>SUM(J32:J39)</f>
        <v>0</v>
      </c>
      <c r="K41" s="137"/>
      <c r="L41" s="12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12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57"/>
      <c r="C46" s="58"/>
      <c r="D46" s="58"/>
      <c r="E46" s="58"/>
      <c r="F46" s="58"/>
      <c r="G46" s="58"/>
      <c r="H46" s="58"/>
      <c r="I46" s="58"/>
      <c r="J46" s="58"/>
      <c r="K46" s="58"/>
      <c r="L46" s="12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2" t="s">
        <v>106</v>
      </c>
      <c r="D47" s="38"/>
      <c r="E47" s="38"/>
      <c r="F47" s="38"/>
      <c r="G47" s="38"/>
      <c r="H47" s="38"/>
      <c r="I47" s="38"/>
      <c r="J47" s="38"/>
      <c r="K47" s="38"/>
      <c r="L47" s="12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12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17</v>
      </c>
      <c r="D49" s="38"/>
      <c r="E49" s="38"/>
      <c r="F49" s="38"/>
      <c r="G49" s="38"/>
      <c r="H49" s="38"/>
      <c r="I49" s="38"/>
      <c r="J49" s="38"/>
      <c r="K49" s="38"/>
      <c r="L49" s="12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38"/>
      <c r="D50" s="38"/>
      <c r="E50" s="123" t="str">
        <f>E7</f>
        <v>Údržba a oprava výměnných dílů zabezpečovacího zařízení v obvodu SSZT HKR 2024 - 2026</v>
      </c>
      <c r="F50" s="31"/>
      <c r="G50" s="31"/>
      <c r="H50" s="31"/>
      <c r="I50" s="38"/>
      <c r="J50" s="38"/>
      <c r="K50" s="38"/>
      <c r="L50" s="12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1" t="s">
        <v>102</v>
      </c>
      <c r="L51" s="21"/>
    </row>
    <row r="52" hidden="1" s="2" customFormat="1" ht="16.5" customHeight="1">
      <c r="A52" s="38"/>
      <c r="B52" s="39"/>
      <c r="C52" s="38"/>
      <c r="D52" s="38"/>
      <c r="E52" s="123" t="s">
        <v>103</v>
      </c>
      <c r="F52" s="38"/>
      <c r="G52" s="38"/>
      <c r="H52" s="38"/>
      <c r="I52" s="38"/>
      <c r="J52" s="38"/>
      <c r="K52" s="38"/>
      <c r="L52" s="12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1" t="s">
        <v>104</v>
      </c>
      <c r="D53" s="38"/>
      <c r="E53" s="38"/>
      <c r="F53" s="38"/>
      <c r="G53" s="38"/>
      <c r="H53" s="38"/>
      <c r="I53" s="38"/>
      <c r="J53" s="38"/>
      <c r="K53" s="38"/>
      <c r="L53" s="12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38"/>
      <c r="D54" s="38"/>
      <c r="E54" s="62" t="str">
        <f>E11</f>
        <v>HK_VD_X - XII 2024 - Opravy výměnných dílů</v>
      </c>
      <c r="F54" s="38"/>
      <c r="G54" s="38"/>
      <c r="H54" s="38"/>
      <c r="I54" s="38"/>
      <c r="J54" s="38"/>
      <c r="K54" s="38"/>
      <c r="L54" s="12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38"/>
      <c r="D55" s="38"/>
      <c r="E55" s="38"/>
      <c r="F55" s="38"/>
      <c r="G55" s="38"/>
      <c r="H55" s="38"/>
      <c r="I55" s="38"/>
      <c r="J55" s="38"/>
      <c r="K55" s="38"/>
      <c r="L55" s="12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1" t="s">
        <v>23</v>
      </c>
      <c r="D56" s="38"/>
      <c r="E56" s="38"/>
      <c r="F56" s="26" t="str">
        <f>F14</f>
        <v>Obvod SSZT HKR</v>
      </c>
      <c r="G56" s="38"/>
      <c r="H56" s="38"/>
      <c r="I56" s="31" t="s">
        <v>25</v>
      </c>
      <c r="J56" s="64" t="str">
        <f>IF(J14="","",J14)</f>
        <v>6. 5. 2024</v>
      </c>
      <c r="K56" s="38"/>
      <c r="L56" s="12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38"/>
      <c r="D57" s="38"/>
      <c r="E57" s="38"/>
      <c r="F57" s="38"/>
      <c r="G57" s="38"/>
      <c r="H57" s="38"/>
      <c r="I57" s="38"/>
      <c r="J57" s="38"/>
      <c r="K57" s="38"/>
      <c r="L57" s="12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1" t="s">
        <v>31</v>
      </c>
      <c r="D58" s="38"/>
      <c r="E58" s="38"/>
      <c r="F58" s="26" t="str">
        <f>E17</f>
        <v xml:space="preserve"> </v>
      </c>
      <c r="G58" s="38"/>
      <c r="H58" s="38"/>
      <c r="I58" s="31" t="s">
        <v>38</v>
      </c>
      <c r="J58" s="36" t="str">
        <f>E23</f>
        <v xml:space="preserve"> </v>
      </c>
      <c r="K58" s="38"/>
      <c r="L58" s="12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1" t="s">
        <v>36</v>
      </c>
      <c r="D59" s="38"/>
      <c r="E59" s="38"/>
      <c r="F59" s="26" t="str">
        <f>IF(E20="","",E20)</f>
        <v>Vyplň údaj</v>
      </c>
      <c r="G59" s="38"/>
      <c r="H59" s="38"/>
      <c r="I59" s="31" t="s">
        <v>40</v>
      </c>
      <c r="J59" s="36" t="str">
        <f>E26</f>
        <v xml:space="preserve"> </v>
      </c>
      <c r="K59" s="38"/>
      <c r="L59" s="12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38"/>
      <c r="D60" s="38"/>
      <c r="E60" s="38"/>
      <c r="F60" s="38"/>
      <c r="G60" s="38"/>
      <c r="H60" s="38"/>
      <c r="I60" s="38"/>
      <c r="J60" s="38"/>
      <c r="K60" s="38"/>
      <c r="L60" s="12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38" t="s">
        <v>107</v>
      </c>
      <c r="D61" s="132"/>
      <c r="E61" s="132"/>
      <c r="F61" s="132"/>
      <c r="G61" s="132"/>
      <c r="H61" s="132"/>
      <c r="I61" s="132"/>
      <c r="J61" s="139" t="s">
        <v>108</v>
      </c>
      <c r="K61" s="132"/>
      <c r="L61" s="12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38"/>
      <c r="D62" s="38"/>
      <c r="E62" s="38"/>
      <c r="F62" s="38"/>
      <c r="G62" s="38"/>
      <c r="H62" s="38"/>
      <c r="I62" s="38"/>
      <c r="J62" s="38"/>
      <c r="K62" s="38"/>
      <c r="L62" s="12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40" t="s">
        <v>75</v>
      </c>
      <c r="D63" s="38"/>
      <c r="E63" s="38"/>
      <c r="F63" s="38"/>
      <c r="G63" s="38"/>
      <c r="H63" s="38"/>
      <c r="I63" s="38"/>
      <c r="J63" s="90">
        <f>J93</f>
        <v>0</v>
      </c>
      <c r="K63" s="38"/>
      <c r="L63" s="12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8" t="s">
        <v>109</v>
      </c>
    </row>
    <row r="64" hidden="1" s="9" customFormat="1" ht="24.96" customHeight="1">
      <c r="A64" s="9"/>
      <c r="B64" s="141"/>
      <c r="C64" s="9"/>
      <c r="D64" s="142" t="s">
        <v>110</v>
      </c>
      <c r="E64" s="143"/>
      <c r="F64" s="143"/>
      <c r="G64" s="143"/>
      <c r="H64" s="143"/>
      <c r="I64" s="143"/>
      <c r="J64" s="144">
        <f>J94</f>
        <v>0</v>
      </c>
      <c r="K64" s="9"/>
      <c r="L64" s="14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45"/>
      <c r="C65" s="10"/>
      <c r="D65" s="146" t="s">
        <v>111</v>
      </c>
      <c r="E65" s="147"/>
      <c r="F65" s="147"/>
      <c r="G65" s="147"/>
      <c r="H65" s="147"/>
      <c r="I65" s="147"/>
      <c r="J65" s="148">
        <f>J95</f>
        <v>0</v>
      </c>
      <c r="K65" s="10"/>
      <c r="L65" s="14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45"/>
      <c r="C66" s="10"/>
      <c r="D66" s="146" t="s">
        <v>112</v>
      </c>
      <c r="E66" s="147"/>
      <c r="F66" s="147"/>
      <c r="G66" s="147"/>
      <c r="H66" s="147"/>
      <c r="I66" s="147"/>
      <c r="J66" s="148">
        <f>J105</f>
        <v>0</v>
      </c>
      <c r="K66" s="10"/>
      <c r="L66" s="14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45"/>
      <c r="C67" s="10"/>
      <c r="D67" s="146" t="s">
        <v>113</v>
      </c>
      <c r="E67" s="147"/>
      <c r="F67" s="147"/>
      <c r="G67" s="147"/>
      <c r="H67" s="147"/>
      <c r="I67" s="147"/>
      <c r="J67" s="148">
        <f>J115</f>
        <v>0</v>
      </c>
      <c r="K67" s="10"/>
      <c r="L67" s="14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45"/>
      <c r="C68" s="10"/>
      <c r="D68" s="146" t="s">
        <v>114</v>
      </c>
      <c r="E68" s="147"/>
      <c r="F68" s="147"/>
      <c r="G68" s="147"/>
      <c r="H68" s="147"/>
      <c r="I68" s="147"/>
      <c r="J68" s="148">
        <f>J121</f>
        <v>0</v>
      </c>
      <c r="K68" s="10"/>
      <c r="L68" s="14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45"/>
      <c r="C69" s="10"/>
      <c r="D69" s="146" t="s">
        <v>115</v>
      </c>
      <c r="E69" s="147"/>
      <c r="F69" s="147"/>
      <c r="G69" s="147"/>
      <c r="H69" s="147"/>
      <c r="I69" s="147"/>
      <c r="J69" s="148">
        <f>J137</f>
        <v>0</v>
      </c>
      <c r="K69" s="10"/>
      <c r="L69" s="14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45"/>
      <c r="C70" s="10"/>
      <c r="D70" s="146" t="s">
        <v>116</v>
      </c>
      <c r="E70" s="147"/>
      <c r="F70" s="147"/>
      <c r="G70" s="147"/>
      <c r="H70" s="147"/>
      <c r="I70" s="147"/>
      <c r="J70" s="148">
        <f>J184</f>
        <v>0</v>
      </c>
      <c r="K70" s="10"/>
      <c r="L70" s="14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45"/>
      <c r="C71" s="10"/>
      <c r="D71" s="146" t="s">
        <v>117</v>
      </c>
      <c r="E71" s="147"/>
      <c r="F71" s="147"/>
      <c r="G71" s="147"/>
      <c r="H71" s="147"/>
      <c r="I71" s="147"/>
      <c r="J71" s="148">
        <f>J202</f>
        <v>0</v>
      </c>
      <c r="K71" s="10"/>
      <c r="L71" s="14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2" customFormat="1" ht="21.84" customHeight="1">
      <c r="A72" s="38"/>
      <c r="B72" s="39"/>
      <c r="C72" s="38"/>
      <c r="D72" s="38"/>
      <c r="E72" s="38"/>
      <c r="F72" s="38"/>
      <c r="G72" s="38"/>
      <c r="H72" s="38"/>
      <c r="I72" s="38"/>
      <c r="J72" s="38"/>
      <c r="K72" s="38"/>
      <c r="L72" s="12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 s="2" customFormat="1" ht="6.96" customHeight="1">
      <c r="A73" s="38"/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12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hidden="1"/>
    <row r="75" hidden="1"/>
    <row r="76" hidden="1"/>
    <row r="77" s="2" customFormat="1" ht="6.96" customHeight="1">
      <c r="A77" s="38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12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2" t="s">
        <v>118</v>
      </c>
      <c r="D78" s="38"/>
      <c r="E78" s="38"/>
      <c r="F78" s="38"/>
      <c r="G78" s="38"/>
      <c r="H78" s="38"/>
      <c r="I78" s="38"/>
      <c r="J78" s="38"/>
      <c r="K78" s="38"/>
      <c r="L78" s="12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38"/>
      <c r="D79" s="38"/>
      <c r="E79" s="38"/>
      <c r="F79" s="38"/>
      <c r="G79" s="38"/>
      <c r="H79" s="38"/>
      <c r="I79" s="38"/>
      <c r="J79" s="38"/>
      <c r="K79" s="38"/>
      <c r="L79" s="12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1" t="s">
        <v>17</v>
      </c>
      <c r="D80" s="38"/>
      <c r="E80" s="38"/>
      <c r="F80" s="38"/>
      <c r="G80" s="38"/>
      <c r="H80" s="38"/>
      <c r="I80" s="38"/>
      <c r="J80" s="38"/>
      <c r="K80" s="38"/>
      <c r="L80" s="12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38"/>
      <c r="D81" s="38"/>
      <c r="E81" s="123" t="str">
        <f>E7</f>
        <v>Údržba a oprava výměnných dílů zabezpečovacího zařízení v obvodu SSZT HKR 2024 - 2026</v>
      </c>
      <c r="F81" s="31"/>
      <c r="G81" s="31"/>
      <c r="H81" s="31"/>
      <c r="I81" s="38"/>
      <c r="J81" s="38"/>
      <c r="K81" s="38"/>
      <c r="L81" s="12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" customFormat="1" ht="12" customHeight="1">
      <c r="B82" s="21"/>
      <c r="C82" s="31" t="s">
        <v>102</v>
      </c>
      <c r="L82" s="21"/>
    </row>
    <row r="83" s="2" customFormat="1" ht="16.5" customHeight="1">
      <c r="A83" s="38"/>
      <c r="B83" s="39"/>
      <c r="C83" s="38"/>
      <c r="D83" s="38"/>
      <c r="E83" s="123" t="s">
        <v>103</v>
      </c>
      <c r="F83" s="38"/>
      <c r="G83" s="38"/>
      <c r="H83" s="38"/>
      <c r="I83" s="38"/>
      <c r="J83" s="38"/>
      <c r="K83" s="38"/>
      <c r="L83" s="12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104</v>
      </c>
      <c r="D84" s="38"/>
      <c r="E84" s="38"/>
      <c r="F84" s="38"/>
      <c r="G84" s="38"/>
      <c r="H84" s="38"/>
      <c r="I84" s="38"/>
      <c r="J84" s="38"/>
      <c r="K84" s="38"/>
      <c r="L84" s="12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62" t="str">
        <f>E11</f>
        <v>HK_VD_X - XII 2024 - Opravy výměnných dílů</v>
      </c>
      <c r="F85" s="38"/>
      <c r="G85" s="38"/>
      <c r="H85" s="38"/>
      <c r="I85" s="38"/>
      <c r="J85" s="38"/>
      <c r="K85" s="38"/>
      <c r="L85" s="12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12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23</v>
      </c>
      <c r="D87" s="38"/>
      <c r="E87" s="38"/>
      <c r="F87" s="26" t="str">
        <f>F14</f>
        <v>Obvod SSZT HKR</v>
      </c>
      <c r="G87" s="38"/>
      <c r="H87" s="38"/>
      <c r="I87" s="31" t="s">
        <v>25</v>
      </c>
      <c r="J87" s="64" t="str">
        <f>IF(J14="","",J14)</f>
        <v>6. 5. 2024</v>
      </c>
      <c r="K87" s="38"/>
      <c r="L87" s="12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12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1" t="s">
        <v>31</v>
      </c>
      <c r="D89" s="38"/>
      <c r="E89" s="38"/>
      <c r="F89" s="26" t="str">
        <f>E17</f>
        <v xml:space="preserve"> </v>
      </c>
      <c r="G89" s="38"/>
      <c r="H89" s="38"/>
      <c r="I89" s="31" t="s">
        <v>38</v>
      </c>
      <c r="J89" s="36" t="str">
        <f>E23</f>
        <v xml:space="preserve"> </v>
      </c>
      <c r="K89" s="38"/>
      <c r="L89" s="12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1" t="s">
        <v>36</v>
      </c>
      <c r="D90" s="38"/>
      <c r="E90" s="38"/>
      <c r="F90" s="26" t="str">
        <f>IF(E20="","",E20)</f>
        <v>Vyplň údaj</v>
      </c>
      <c r="G90" s="38"/>
      <c r="H90" s="38"/>
      <c r="I90" s="31" t="s">
        <v>40</v>
      </c>
      <c r="J90" s="36" t="str">
        <f>E26</f>
        <v xml:space="preserve"> </v>
      </c>
      <c r="K90" s="38"/>
      <c r="L90" s="12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12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49"/>
      <c r="B92" s="150"/>
      <c r="C92" s="151" t="s">
        <v>119</v>
      </c>
      <c r="D92" s="152" t="s">
        <v>62</v>
      </c>
      <c r="E92" s="152" t="s">
        <v>58</v>
      </c>
      <c r="F92" s="152" t="s">
        <v>59</v>
      </c>
      <c r="G92" s="152" t="s">
        <v>120</v>
      </c>
      <c r="H92" s="152" t="s">
        <v>121</v>
      </c>
      <c r="I92" s="152" t="s">
        <v>122</v>
      </c>
      <c r="J92" s="152" t="s">
        <v>108</v>
      </c>
      <c r="K92" s="153" t="s">
        <v>123</v>
      </c>
      <c r="L92" s="154"/>
      <c r="M92" s="80" t="s">
        <v>3</v>
      </c>
      <c r="N92" s="81" t="s">
        <v>47</v>
      </c>
      <c r="O92" s="81" t="s">
        <v>124</v>
      </c>
      <c r="P92" s="81" t="s">
        <v>125</v>
      </c>
      <c r="Q92" s="81" t="s">
        <v>126</v>
      </c>
      <c r="R92" s="81" t="s">
        <v>127</v>
      </c>
      <c r="S92" s="81" t="s">
        <v>128</v>
      </c>
      <c r="T92" s="82" t="s">
        <v>129</v>
      </c>
      <c r="U92" s="149"/>
      <c r="V92" s="149"/>
      <c r="W92" s="149"/>
      <c r="X92" s="149"/>
      <c r="Y92" s="149"/>
      <c r="Z92" s="149"/>
      <c r="AA92" s="149"/>
      <c r="AB92" s="149"/>
      <c r="AC92" s="149"/>
      <c r="AD92" s="149"/>
      <c r="AE92" s="149"/>
    </row>
    <row r="93" s="2" customFormat="1" ht="22.8" customHeight="1">
      <c r="A93" s="38"/>
      <c r="B93" s="39"/>
      <c r="C93" s="87" t="s">
        <v>130</v>
      </c>
      <c r="D93" s="38"/>
      <c r="E93" s="38"/>
      <c r="F93" s="38"/>
      <c r="G93" s="38"/>
      <c r="H93" s="38"/>
      <c r="I93" s="38"/>
      <c r="J93" s="155">
        <f>BK93</f>
        <v>0</v>
      </c>
      <c r="K93" s="38"/>
      <c r="L93" s="39"/>
      <c r="M93" s="83"/>
      <c r="N93" s="68"/>
      <c r="O93" s="84"/>
      <c r="P93" s="156">
        <f>P94</f>
        <v>0</v>
      </c>
      <c r="Q93" s="84"/>
      <c r="R93" s="156">
        <f>R94</f>
        <v>0</v>
      </c>
      <c r="S93" s="84"/>
      <c r="T93" s="157">
        <f>T94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8" t="s">
        <v>76</v>
      </c>
      <c r="AU93" s="18" t="s">
        <v>109</v>
      </c>
      <c r="BK93" s="158">
        <f>BK94</f>
        <v>0</v>
      </c>
    </row>
    <row r="94" s="12" customFormat="1" ht="25.92" customHeight="1">
      <c r="A94" s="12"/>
      <c r="B94" s="159"/>
      <c r="C94" s="12"/>
      <c r="D94" s="160" t="s">
        <v>76</v>
      </c>
      <c r="E94" s="161" t="s">
        <v>131</v>
      </c>
      <c r="F94" s="161" t="s">
        <v>132</v>
      </c>
      <c r="G94" s="12"/>
      <c r="H94" s="12"/>
      <c r="I94" s="162"/>
      <c r="J94" s="163">
        <f>BK94</f>
        <v>0</v>
      </c>
      <c r="K94" s="12"/>
      <c r="L94" s="159"/>
      <c r="M94" s="164"/>
      <c r="N94" s="165"/>
      <c r="O94" s="165"/>
      <c r="P94" s="166">
        <f>P95+P105+P115+P121+P137+P184+P202</f>
        <v>0</v>
      </c>
      <c r="Q94" s="165"/>
      <c r="R94" s="166">
        <f>R95+R105+R115+R121+R137+R184+R202</f>
        <v>0</v>
      </c>
      <c r="S94" s="165"/>
      <c r="T94" s="167">
        <f>T95+T105+T115+T121+T137+T184+T202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60" t="s">
        <v>133</v>
      </c>
      <c r="AT94" s="168" t="s">
        <v>76</v>
      </c>
      <c r="AU94" s="168" t="s">
        <v>77</v>
      </c>
      <c r="AY94" s="160" t="s">
        <v>134</v>
      </c>
      <c r="BK94" s="169">
        <f>BK95+BK105+BK115+BK121+BK137+BK184+BK202</f>
        <v>0</v>
      </c>
    </row>
    <row r="95" s="12" customFormat="1" ht="22.8" customHeight="1">
      <c r="A95" s="12"/>
      <c r="B95" s="159"/>
      <c r="C95" s="12"/>
      <c r="D95" s="160" t="s">
        <v>76</v>
      </c>
      <c r="E95" s="170" t="s">
        <v>135</v>
      </c>
      <c r="F95" s="170" t="s">
        <v>136</v>
      </c>
      <c r="G95" s="12"/>
      <c r="H95" s="12"/>
      <c r="I95" s="162"/>
      <c r="J95" s="171">
        <f>BK95</f>
        <v>0</v>
      </c>
      <c r="K95" s="12"/>
      <c r="L95" s="159"/>
      <c r="M95" s="164"/>
      <c r="N95" s="165"/>
      <c r="O95" s="165"/>
      <c r="P95" s="166">
        <f>SUM(P96:P104)</f>
        <v>0</v>
      </c>
      <c r="Q95" s="165"/>
      <c r="R95" s="166">
        <f>SUM(R96:R104)</f>
        <v>0</v>
      </c>
      <c r="S95" s="165"/>
      <c r="T95" s="167">
        <f>SUM(T96:T104)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60" t="s">
        <v>133</v>
      </c>
      <c r="AT95" s="168" t="s">
        <v>76</v>
      </c>
      <c r="AU95" s="168" t="s">
        <v>83</v>
      </c>
      <c r="AY95" s="160" t="s">
        <v>134</v>
      </c>
      <c r="BK95" s="169">
        <f>SUM(BK96:BK104)</f>
        <v>0</v>
      </c>
    </row>
    <row r="96" s="2" customFormat="1" ht="24.15" customHeight="1">
      <c r="A96" s="38"/>
      <c r="B96" s="172"/>
      <c r="C96" s="173" t="s">
        <v>83</v>
      </c>
      <c r="D96" s="173" t="s">
        <v>137</v>
      </c>
      <c r="E96" s="174" t="s">
        <v>138</v>
      </c>
      <c r="F96" s="175" t="s">
        <v>139</v>
      </c>
      <c r="G96" s="176" t="s">
        <v>140</v>
      </c>
      <c r="H96" s="177">
        <v>1</v>
      </c>
      <c r="I96" s="178"/>
      <c r="J96" s="179">
        <f>ROUND(I96*H96,2)</f>
        <v>0</v>
      </c>
      <c r="K96" s="175" t="s">
        <v>141</v>
      </c>
      <c r="L96" s="39"/>
      <c r="M96" s="180" t="s">
        <v>3</v>
      </c>
      <c r="N96" s="181" t="s">
        <v>48</v>
      </c>
      <c r="O96" s="72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84" t="s">
        <v>142</v>
      </c>
      <c r="AT96" s="184" t="s">
        <v>137</v>
      </c>
      <c r="AU96" s="184" t="s">
        <v>85</v>
      </c>
      <c r="AY96" s="18" t="s">
        <v>134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8" t="s">
        <v>83</v>
      </c>
      <c r="BK96" s="185">
        <f>ROUND(I96*H96,2)</f>
        <v>0</v>
      </c>
      <c r="BL96" s="18" t="s">
        <v>142</v>
      </c>
      <c r="BM96" s="184" t="s">
        <v>143</v>
      </c>
    </row>
    <row r="97" s="13" customFormat="1">
      <c r="A97" s="13"/>
      <c r="B97" s="186"/>
      <c r="C97" s="13"/>
      <c r="D97" s="187" t="s">
        <v>144</v>
      </c>
      <c r="E97" s="188" t="s">
        <v>3</v>
      </c>
      <c r="F97" s="189" t="s">
        <v>145</v>
      </c>
      <c r="G97" s="13"/>
      <c r="H97" s="188" t="s">
        <v>3</v>
      </c>
      <c r="I97" s="190"/>
      <c r="J97" s="13"/>
      <c r="K97" s="13"/>
      <c r="L97" s="186"/>
      <c r="M97" s="191"/>
      <c r="N97" s="192"/>
      <c r="O97" s="192"/>
      <c r="P97" s="192"/>
      <c r="Q97" s="192"/>
      <c r="R97" s="192"/>
      <c r="S97" s="192"/>
      <c r="T97" s="19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188" t="s">
        <v>144</v>
      </c>
      <c r="AU97" s="188" t="s">
        <v>85</v>
      </c>
      <c r="AV97" s="13" t="s">
        <v>83</v>
      </c>
      <c r="AW97" s="13" t="s">
        <v>39</v>
      </c>
      <c r="AX97" s="13" t="s">
        <v>77</v>
      </c>
      <c r="AY97" s="188" t="s">
        <v>134</v>
      </c>
    </row>
    <row r="98" s="14" customFormat="1">
      <c r="A98" s="14"/>
      <c r="B98" s="194"/>
      <c r="C98" s="14"/>
      <c r="D98" s="187" t="s">
        <v>144</v>
      </c>
      <c r="E98" s="195" t="s">
        <v>3</v>
      </c>
      <c r="F98" s="196" t="s">
        <v>146</v>
      </c>
      <c r="G98" s="14"/>
      <c r="H98" s="197">
        <v>1</v>
      </c>
      <c r="I98" s="198"/>
      <c r="J98" s="14"/>
      <c r="K98" s="14"/>
      <c r="L98" s="194"/>
      <c r="M98" s="199"/>
      <c r="N98" s="200"/>
      <c r="O98" s="200"/>
      <c r="P98" s="200"/>
      <c r="Q98" s="200"/>
      <c r="R98" s="200"/>
      <c r="S98" s="200"/>
      <c r="T98" s="20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195" t="s">
        <v>144</v>
      </c>
      <c r="AU98" s="195" t="s">
        <v>85</v>
      </c>
      <c r="AV98" s="14" t="s">
        <v>85</v>
      </c>
      <c r="AW98" s="14" t="s">
        <v>39</v>
      </c>
      <c r="AX98" s="14" t="s">
        <v>83</v>
      </c>
      <c r="AY98" s="195" t="s">
        <v>134</v>
      </c>
    </row>
    <row r="99" s="2" customFormat="1" ht="33" customHeight="1">
      <c r="A99" s="38"/>
      <c r="B99" s="172"/>
      <c r="C99" s="173" t="s">
        <v>85</v>
      </c>
      <c r="D99" s="173" t="s">
        <v>137</v>
      </c>
      <c r="E99" s="174" t="s">
        <v>147</v>
      </c>
      <c r="F99" s="175" t="s">
        <v>148</v>
      </c>
      <c r="G99" s="176" t="s">
        <v>140</v>
      </c>
      <c r="H99" s="177">
        <v>2</v>
      </c>
      <c r="I99" s="178"/>
      <c r="J99" s="179">
        <f>ROUND(I99*H99,2)</f>
        <v>0</v>
      </c>
      <c r="K99" s="175" t="s">
        <v>141</v>
      </c>
      <c r="L99" s="39"/>
      <c r="M99" s="180" t="s">
        <v>3</v>
      </c>
      <c r="N99" s="181" t="s">
        <v>48</v>
      </c>
      <c r="O99" s="72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84" t="s">
        <v>142</v>
      </c>
      <c r="AT99" s="184" t="s">
        <v>137</v>
      </c>
      <c r="AU99" s="184" t="s">
        <v>85</v>
      </c>
      <c r="AY99" s="18" t="s">
        <v>134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8" t="s">
        <v>83</v>
      </c>
      <c r="BK99" s="185">
        <f>ROUND(I99*H99,2)</f>
        <v>0</v>
      </c>
      <c r="BL99" s="18" t="s">
        <v>142</v>
      </c>
      <c r="BM99" s="184" t="s">
        <v>149</v>
      </c>
    </row>
    <row r="100" s="13" customFormat="1">
      <c r="A100" s="13"/>
      <c r="B100" s="186"/>
      <c r="C100" s="13"/>
      <c r="D100" s="187" t="s">
        <v>144</v>
      </c>
      <c r="E100" s="188" t="s">
        <v>3</v>
      </c>
      <c r="F100" s="189" t="s">
        <v>145</v>
      </c>
      <c r="G100" s="13"/>
      <c r="H100" s="188" t="s">
        <v>3</v>
      </c>
      <c r="I100" s="190"/>
      <c r="J100" s="13"/>
      <c r="K100" s="13"/>
      <c r="L100" s="186"/>
      <c r="M100" s="191"/>
      <c r="N100" s="192"/>
      <c r="O100" s="192"/>
      <c r="P100" s="192"/>
      <c r="Q100" s="192"/>
      <c r="R100" s="192"/>
      <c r="S100" s="192"/>
      <c r="T100" s="19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188" t="s">
        <v>144</v>
      </c>
      <c r="AU100" s="188" t="s">
        <v>85</v>
      </c>
      <c r="AV100" s="13" t="s">
        <v>83</v>
      </c>
      <c r="AW100" s="13" t="s">
        <v>39</v>
      </c>
      <c r="AX100" s="13" t="s">
        <v>77</v>
      </c>
      <c r="AY100" s="188" t="s">
        <v>134</v>
      </c>
    </row>
    <row r="101" s="14" customFormat="1">
      <c r="A101" s="14"/>
      <c r="B101" s="194"/>
      <c r="C101" s="14"/>
      <c r="D101" s="187" t="s">
        <v>144</v>
      </c>
      <c r="E101" s="195" t="s">
        <v>3</v>
      </c>
      <c r="F101" s="196" t="s">
        <v>150</v>
      </c>
      <c r="G101" s="14"/>
      <c r="H101" s="197">
        <v>2</v>
      </c>
      <c r="I101" s="198"/>
      <c r="J101" s="14"/>
      <c r="K101" s="14"/>
      <c r="L101" s="194"/>
      <c r="M101" s="199"/>
      <c r="N101" s="200"/>
      <c r="O101" s="200"/>
      <c r="P101" s="200"/>
      <c r="Q101" s="200"/>
      <c r="R101" s="200"/>
      <c r="S101" s="200"/>
      <c r="T101" s="20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195" t="s">
        <v>144</v>
      </c>
      <c r="AU101" s="195" t="s">
        <v>85</v>
      </c>
      <c r="AV101" s="14" t="s">
        <v>85</v>
      </c>
      <c r="AW101" s="14" t="s">
        <v>39</v>
      </c>
      <c r="AX101" s="14" t="s">
        <v>83</v>
      </c>
      <c r="AY101" s="195" t="s">
        <v>134</v>
      </c>
    </row>
    <row r="102" s="2" customFormat="1" ht="37.8" customHeight="1">
      <c r="A102" s="38"/>
      <c r="B102" s="172"/>
      <c r="C102" s="173" t="s">
        <v>151</v>
      </c>
      <c r="D102" s="173" t="s">
        <v>137</v>
      </c>
      <c r="E102" s="174" t="s">
        <v>152</v>
      </c>
      <c r="F102" s="175" t="s">
        <v>153</v>
      </c>
      <c r="G102" s="176" t="s">
        <v>140</v>
      </c>
      <c r="H102" s="177">
        <v>2</v>
      </c>
      <c r="I102" s="178"/>
      <c r="J102" s="179">
        <f>ROUND(I102*H102,2)</f>
        <v>0</v>
      </c>
      <c r="K102" s="175" t="s">
        <v>141</v>
      </c>
      <c r="L102" s="39"/>
      <c r="M102" s="180" t="s">
        <v>3</v>
      </c>
      <c r="N102" s="181" t="s">
        <v>48</v>
      </c>
      <c r="O102" s="72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84" t="s">
        <v>142</v>
      </c>
      <c r="AT102" s="184" t="s">
        <v>137</v>
      </c>
      <c r="AU102" s="184" t="s">
        <v>85</v>
      </c>
      <c r="AY102" s="18" t="s">
        <v>134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8" t="s">
        <v>83</v>
      </c>
      <c r="BK102" s="185">
        <f>ROUND(I102*H102,2)</f>
        <v>0</v>
      </c>
      <c r="BL102" s="18" t="s">
        <v>142</v>
      </c>
      <c r="BM102" s="184" t="s">
        <v>154</v>
      </c>
    </row>
    <row r="103" s="13" customFormat="1">
      <c r="A103" s="13"/>
      <c r="B103" s="186"/>
      <c r="C103" s="13"/>
      <c r="D103" s="187" t="s">
        <v>144</v>
      </c>
      <c r="E103" s="188" t="s">
        <v>3</v>
      </c>
      <c r="F103" s="189" t="s">
        <v>145</v>
      </c>
      <c r="G103" s="13"/>
      <c r="H103" s="188" t="s">
        <v>3</v>
      </c>
      <c r="I103" s="190"/>
      <c r="J103" s="13"/>
      <c r="K103" s="13"/>
      <c r="L103" s="186"/>
      <c r="M103" s="191"/>
      <c r="N103" s="192"/>
      <c r="O103" s="192"/>
      <c r="P103" s="192"/>
      <c r="Q103" s="192"/>
      <c r="R103" s="192"/>
      <c r="S103" s="192"/>
      <c r="T103" s="19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88" t="s">
        <v>144</v>
      </c>
      <c r="AU103" s="188" t="s">
        <v>85</v>
      </c>
      <c r="AV103" s="13" t="s">
        <v>83</v>
      </c>
      <c r="AW103" s="13" t="s">
        <v>39</v>
      </c>
      <c r="AX103" s="13" t="s">
        <v>77</v>
      </c>
      <c r="AY103" s="188" t="s">
        <v>134</v>
      </c>
    </row>
    <row r="104" s="14" customFormat="1">
      <c r="A104" s="14"/>
      <c r="B104" s="194"/>
      <c r="C104" s="14"/>
      <c r="D104" s="187" t="s">
        <v>144</v>
      </c>
      <c r="E104" s="195" t="s">
        <v>3</v>
      </c>
      <c r="F104" s="196" t="s">
        <v>155</v>
      </c>
      <c r="G104" s="14"/>
      <c r="H104" s="197">
        <v>2</v>
      </c>
      <c r="I104" s="198"/>
      <c r="J104" s="14"/>
      <c r="K104" s="14"/>
      <c r="L104" s="194"/>
      <c r="M104" s="199"/>
      <c r="N104" s="200"/>
      <c r="O104" s="200"/>
      <c r="P104" s="200"/>
      <c r="Q104" s="200"/>
      <c r="R104" s="200"/>
      <c r="S104" s="200"/>
      <c r="T104" s="20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195" t="s">
        <v>144</v>
      </c>
      <c r="AU104" s="195" t="s">
        <v>85</v>
      </c>
      <c r="AV104" s="14" t="s">
        <v>85</v>
      </c>
      <c r="AW104" s="14" t="s">
        <v>39</v>
      </c>
      <c r="AX104" s="14" t="s">
        <v>83</v>
      </c>
      <c r="AY104" s="195" t="s">
        <v>134</v>
      </c>
    </row>
    <row r="105" s="12" customFormat="1" ht="22.8" customHeight="1">
      <c r="A105" s="12"/>
      <c r="B105" s="159"/>
      <c r="C105" s="12"/>
      <c r="D105" s="160" t="s">
        <v>76</v>
      </c>
      <c r="E105" s="170" t="s">
        <v>156</v>
      </c>
      <c r="F105" s="170" t="s">
        <v>157</v>
      </c>
      <c r="G105" s="12"/>
      <c r="H105" s="12"/>
      <c r="I105" s="162"/>
      <c r="J105" s="171">
        <f>BK105</f>
        <v>0</v>
      </c>
      <c r="K105" s="12"/>
      <c r="L105" s="159"/>
      <c r="M105" s="164"/>
      <c r="N105" s="165"/>
      <c r="O105" s="165"/>
      <c r="P105" s="166">
        <f>SUM(P106:P114)</f>
        <v>0</v>
      </c>
      <c r="Q105" s="165"/>
      <c r="R105" s="166">
        <f>SUM(R106:R114)</f>
        <v>0</v>
      </c>
      <c r="S105" s="165"/>
      <c r="T105" s="167">
        <f>SUM(T106:T114)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60" t="s">
        <v>133</v>
      </c>
      <c r="AT105" s="168" t="s">
        <v>76</v>
      </c>
      <c r="AU105" s="168" t="s">
        <v>83</v>
      </c>
      <c r="AY105" s="160" t="s">
        <v>134</v>
      </c>
      <c r="BK105" s="169">
        <f>SUM(BK106:BK114)</f>
        <v>0</v>
      </c>
    </row>
    <row r="106" s="2" customFormat="1" ht="24.15" customHeight="1">
      <c r="A106" s="38"/>
      <c r="B106" s="172"/>
      <c r="C106" s="173" t="s">
        <v>133</v>
      </c>
      <c r="D106" s="173" t="s">
        <v>137</v>
      </c>
      <c r="E106" s="174" t="s">
        <v>158</v>
      </c>
      <c r="F106" s="175" t="s">
        <v>159</v>
      </c>
      <c r="G106" s="176" t="s">
        <v>140</v>
      </c>
      <c r="H106" s="177">
        <v>1</v>
      </c>
      <c r="I106" s="178"/>
      <c r="J106" s="179">
        <f>ROUND(I106*H106,2)</f>
        <v>0</v>
      </c>
      <c r="K106" s="175" t="s">
        <v>141</v>
      </c>
      <c r="L106" s="39"/>
      <c r="M106" s="180" t="s">
        <v>3</v>
      </c>
      <c r="N106" s="181" t="s">
        <v>48</v>
      </c>
      <c r="O106" s="72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84" t="s">
        <v>142</v>
      </c>
      <c r="AT106" s="184" t="s">
        <v>137</v>
      </c>
      <c r="AU106" s="184" t="s">
        <v>85</v>
      </c>
      <c r="AY106" s="18" t="s">
        <v>134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8" t="s">
        <v>83</v>
      </c>
      <c r="BK106" s="185">
        <f>ROUND(I106*H106,2)</f>
        <v>0</v>
      </c>
      <c r="BL106" s="18" t="s">
        <v>142</v>
      </c>
      <c r="BM106" s="184" t="s">
        <v>160</v>
      </c>
    </row>
    <row r="107" s="13" customFormat="1">
      <c r="A107" s="13"/>
      <c r="B107" s="186"/>
      <c r="C107" s="13"/>
      <c r="D107" s="187" t="s">
        <v>144</v>
      </c>
      <c r="E107" s="188" t="s">
        <v>3</v>
      </c>
      <c r="F107" s="189" t="s">
        <v>145</v>
      </c>
      <c r="G107" s="13"/>
      <c r="H107" s="188" t="s">
        <v>3</v>
      </c>
      <c r="I107" s="190"/>
      <c r="J107" s="13"/>
      <c r="K107" s="13"/>
      <c r="L107" s="186"/>
      <c r="M107" s="191"/>
      <c r="N107" s="192"/>
      <c r="O107" s="192"/>
      <c r="P107" s="192"/>
      <c r="Q107" s="192"/>
      <c r="R107" s="192"/>
      <c r="S107" s="192"/>
      <c r="T107" s="19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88" t="s">
        <v>144</v>
      </c>
      <c r="AU107" s="188" t="s">
        <v>85</v>
      </c>
      <c r="AV107" s="13" t="s">
        <v>83</v>
      </c>
      <c r="AW107" s="13" t="s">
        <v>39</v>
      </c>
      <c r="AX107" s="13" t="s">
        <v>77</v>
      </c>
      <c r="AY107" s="188" t="s">
        <v>134</v>
      </c>
    </row>
    <row r="108" s="14" customFormat="1">
      <c r="A108" s="14"/>
      <c r="B108" s="194"/>
      <c r="C108" s="14"/>
      <c r="D108" s="187" t="s">
        <v>144</v>
      </c>
      <c r="E108" s="195" t="s">
        <v>3</v>
      </c>
      <c r="F108" s="196" t="s">
        <v>161</v>
      </c>
      <c r="G108" s="14"/>
      <c r="H108" s="197">
        <v>1</v>
      </c>
      <c r="I108" s="198"/>
      <c r="J108" s="14"/>
      <c r="K108" s="14"/>
      <c r="L108" s="194"/>
      <c r="M108" s="199"/>
      <c r="N108" s="200"/>
      <c r="O108" s="200"/>
      <c r="P108" s="200"/>
      <c r="Q108" s="200"/>
      <c r="R108" s="200"/>
      <c r="S108" s="200"/>
      <c r="T108" s="20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195" t="s">
        <v>144</v>
      </c>
      <c r="AU108" s="195" t="s">
        <v>85</v>
      </c>
      <c r="AV108" s="14" t="s">
        <v>85</v>
      </c>
      <c r="AW108" s="14" t="s">
        <v>39</v>
      </c>
      <c r="AX108" s="14" t="s">
        <v>83</v>
      </c>
      <c r="AY108" s="195" t="s">
        <v>134</v>
      </c>
    </row>
    <row r="109" s="2" customFormat="1" ht="24.15" customHeight="1">
      <c r="A109" s="38"/>
      <c r="B109" s="172"/>
      <c r="C109" s="173" t="s">
        <v>162</v>
      </c>
      <c r="D109" s="173" t="s">
        <v>137</v>
      </c>
      <c r="E109" s="174" t="s">
        <v>163</v>
      </c>
      <c r="F109" s="175" t="s">
        <v>164</v>
      </c>
      <c r="G109" s="176" t="s">
        <v>140</v>
      </c>
      <c r="H109" s="177">
        <v>1</v>
      </c>
      <c r="I109" s="178"/>
      <c r="J109" s="179">
        <f>ROUND(I109*H109,2)</f>
        <v>0</v>
      </c>
      <c r="K109" s="175" t="s">
        <v>141</v>
      </c>
      <c r="L109" s="39"/>
      <c r="M109" s="180" t="s">
        <v>3</v>
      </c>
      <c r="N109" s="181" t="s">
        <v>48</v>
      </c>
      <c r="O109" s="72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84" t="s">
        <v>142</v>
      </c>
      <c r="AT109" s="184" t="s">
        <v>137</v>
      </c>
      <c r="AU109" s="184" t="s">
        <v>85</v>
      </c>
      <c r="AY109" s="18" t="s">
        <v>134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8" t="s">
        <v>83</v>
      </c>
      <c r="BK109" s="185">
        <f>ROUND(I109*H109,2)</f>
        <v>0</v>
      </c>
      <c r="BL109" s="18" t="s">
        <v>142</v>
      </c>
      <c r="BM109" s="184" t="s">
        <v>165</v>
      </c>
    </row>
    <row r="110" s="13" customFormat="1">
      <c r="A110" s="13"/>
      <c r="B110" s="186"/>
      <c r="C110" s="13"/>
      <c r="D110" s="187" t="s">
        <v>144</v>
      </c>
      <c r="E110" s="188" t="s">
        <v>3</v>
      </c>
      <c r="F110" s="189" t="s">
        <v>145</v>
      </c>
      <c r="G110" s="13"/>
      <c r="H110" s="188" t="s">
        <v>3</v>
      </c>
      <c r="I110" s="190"/>
      <c r="J110" s="13"/>
      <c r="K110" s="13"/>
      <c r="L110" s="186"/>
      <c r="M110" s="191"/>
      <c r="N110" s="192"/>
      <c r="O110" s="192"/>
      <c r="P110" s="192"/>
      <c r="Q110" s="192"/>
      <c r="R110" s="192"/>
      <c r="S110" s="192"/>
      <c r="T110" s="19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88" t="s">
        <v>144</v>
      </c>
      <c r="AU110" s="188" t="s">
        <v>85</v>
      </c>
      <c r="AV110" s="13" t="s">
        <v>83</v>
      </c>
      <c r="AW110" s="13" t="s">
        <v>39</v>
      </c>
      <c r="AX110" s="13" t="s">
        <v>77</v>
      </c>
      <c r="AY110" s="188" t="s">
        <v>134</v>
      </c>
    </row>
    <row r="111" s="14" customFormat="1">
      <c r="A111" s="14"/>
      <c r="B111" s="194"/>
      <c r="C111" s="14"/>
      <c r="D111" s="187" t="s">
        <v>144</v>
      </c>
      <c r="E111" s="195" t="s">
        <v>3</v>
      </c>
      <c r="F111" s="196" t="s">
        <v>166</v>
      </c>
      <c r="G111" s="14"/>
      <c r="H111" s="197">
        <v>1</v>
      </c>
      <c r="I111" s="198"/>
      <c r="J111" s="14"/>
      <c r="K111" s="14"/>
      <c r="L111" s="194"/>
      <c r="M111" s="199"/>
      <c r="N111" s="200"/>
      <c r="O111" s="200"/>
      <c r="P111" s="200"/>
      <c r="Q111" s="200"/>
      <c r="R111" s="200"/>
      <c r="S111" s="200"/>
      <c r="T111" s="20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195" t="s">
        <v>144</v>
      </c>
      <c r="AU111" s="195" t="s">
        <v>85</v>
      </c>
      <c r="AV111" s="14" t="s">
        <v>85</v>
      </c>
      <c r="AW111" s="14" t="s">
        <v>39</v>
      </c>
      <c r="AX111" s="14" t="s">
        <v>83</v>
      </c>
      <c r="AY111" s="195" t="s">
        <v>134</v>
      </c>
    </row>
    <row r="112" s="2" customFormat="1" ht="24.15" customHeight="1">
      <c r="A112" s="38"/>
      <c r="B112" s="172"/>
      <c r="C112" s="173" t="s">
        <v>167</v>
      </c>
      <c r="D112" s="173" t="s">
        <v>137</v>
      </c>
      <c r="E112" s="174" t="s">
        <v>168</v>
      </c>
      <c r="F112" s="175" t="s">
        <v>169</v>
      </c>
      <c r="G112" s="176" t="s">
        <v>140</v>
      </c>
      <c r="H112" s="177">
        <v>6</v>
      </c>
      <c r="I112" s="178"/>
      <c r="J112" s="179">
        <f>ROUND(I112*H112,2)</f>
        <v>0</v>
      </c>
      <c r="K112" s="175" t="s">
        <v>141</v>
      </c>
      <c r="L112" s="39"/>
      <c r="M112" s="180" t="s">
        <v>3</v>
      </c>
      <c r="N112" s="181" t="s">
        <v>48</v>
      </c>
      <c r="O112" s="72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84" t="s">
        <v>142</v>
      </c>
      <c r="AT112" s="184" t="s">
        <v>137</v>
      </c>
      <c r="AU112" s="184" t="s">
        <v>85</v>
      </c>
      <c r="AY112" s="18" t="s">
        <v>134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8" t="s">
        <v>83</v>
      </c>
      <c r="BK112" s="185">
        <f>ROUND(I112*H112,2)</f>
        <v>0</v>
      </c>
      <c r="BL112" s="18" t="s">
        <v>142</v>
      </c>
      <c r="BM112" s="184" t="s">
        <v>170</v>
      </c>
    </row>
    <row r="113" s="13" customFormat="1">
      <c r="A113" s="13"/>
      <c r="B113" s="186"/>
      <c r="C113" s="13"/>
      <c r="D113" s="187" t="s">
        <v>144</v>
      </c>
      <c r="E113" s="188" t="s">
        <v>3</v>
      </c>
      <c r="F113" s="189" t="s">
        <v>145</v>
      </c>
      <c r="G113" s="13"/>
      <c r="H113" s="188" t="s">
        <v>3</v>
      </c>
      <c r="I113" s="190"/>
      <c r="J113" s="13"/>
      <c r="K113" s="13"/>
      <c r="L113" s="186"/>
      <c r="M113" s="191"/>
      <c r="N113" s="192"/>
      <c r="O113" s="192"/>
      <c r="P113" s="192"/>
      <c r="Q113" s="192"/>
      <c r="R113" s="192"/>
      <c r="S113" s="192"/>
      <c r="T113" s="19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88" t="s">
        <v>144</v>
      </c>
      <c r="AU113" s="188" t="s">
        <v>85</v>
      </c>
      <c r="AV113" s="13" t="s">
        <v>83</v>
      </c>
      <c r="AW113" s="13" t="s">
        <v>39</v>
      </c>
      <c r="AX113" s="13" t="s">
        <v>77</v>
      </c>
      <c r="AY113" s="188" t="s">
        <v>134</v>
      </c>
    </row>
    <row r="114" s="14" customFormat="1">
      <c r="A114" s="14"/>
      <c r="B114" s="194"/>
      <c r="C114" s="14"/>
      <c r="D114" s="187" t="s">
        <v>144</v>
      </c>
      <c r="E114" s="195" t="s">
        <v>3</v>
      </c>
      <c r="F114" s="196" t="s">
        <v>171</v>
      </c>
      <c r="G114" s="14"/>
      <c r="H114" s="197">
        <v>6</v>
      </c>
      <c r="I114" s="198"/>
      <c r="J114" s="14"/>
      <c r="K114" s="14"/>
      <c r="L114" s="194"/>
      <c r="M114" s="199"/>
      <c r="N114" s="200"/>
      <c r="O114" s="200"/>
      <c r="P114" s="200"/>
      <c r="Q114" s="200"/>
      <c r="R114" s="200"/>
      <c r="S114" s="200"/>
      <c r="T114" s="20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195" t="s">
        <v>144</v>
      </c>
      <c r="AU114" s="195" t="s">
        <v>85</v>
      </c>
      <c r="AV114" s="14" t="s">
        <v>85</v>
      </c>
      <c r="AW114" s="14" t="s">
        <v>39</v>
      </c>
      <c r="AX114" s="14" t="s">
        <v>83</v>
      </c>
      <c r="AY114" s="195" t="s">
        <v>134</v>
      </c>
    </row>
    <row r="115" s="12" customFormat="1" ht="22.8" customHeight="1">
      <c r="A115" s="12"/>
      <c r="B115" s="159"/>
      <c r="C115" s="12"/>
      <c r="D115" s="160" t="s">
        <v>76</v>
      </c>
      <c r="E115" s="170" t="s">
        <v>172</v>
      </c>
      <c r="F115" s="170" t="s">
        <v>173</v>
      </c>
      <c r="G115" s="12"/>
      <c r="H115" s="12"/>
      <c r="I115" s="162"/>
      <c r="J115" s="171">
        <f>BK115</f>
        <v>0</v>
      </c>
      <c r="K115" s="12"/>
      <c r="L115" s="159"/>
      <c r="M115" s="164"/>
      <c r="N115" s="165"/>
      <c r="O115" s="165"/>
      <c r="P115" s="166">
        <f>SUM(P116:P120)</f>
        <v>0</v>
      </c>
      <c r="Q115" s="165"/>
      <c r="R115" s="166">
        <f>SUM(R116:R120)</f>
        <v>0</v>
      </c>
      <c r="S115" s="165"/>
      <c r="T115" s="167">
        <f>SUM(T116:T120)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60" t="s">
        <v>133</v>
      </c>
      <c r="AT115" s="168" t="s">
        <v>76</v>
      </c>
      <c r="AU115" s="168" t="s">
        <v>83</v>
      </c>
      <c r="AY115" s="160" t="s">
        <v>134</v>
      </c>
      <c r="BK115" s="169">
        <f>SUM(BK116:BK120)</f>
        <v>0</v>
      </c>
    </row>
    <row r="116" s="2" customFormat="1" ht="37.8" customHeight="1">
      <c r="A116" s="38"/>
      <c r="B116" s="172"/>
      <c r="C116" s="173" t="s">
        <v>174</v>
      </c>
      <c r="D116" s="173" t="s">
        <v>137</v>
      </c>
      <c r="E116" s="174" t="s">
        <v>175</v>
      </c>
      <c r="F116" s="175" t="s">
        <v>176</v>
      </c>
      <c r="G116" s="176" t="s">
        <v>140</v>
      </c>
      <c r="H116" s="177">
        <v>2</v>
      </c>
      <c r="I116" s="178"/>
      <c r="J116" s="179">
        <f>ROUND(I116*H116,2)</f>
        <v>0</v>
      </c>
      <c r="K116" s="175" t="s">
        <v>141</v>
      </c>
      <c r="L116" s="39"/>
      <c r="M116" s="180" t="s">
        <v>3</v>
      </c>
      <c r="N116" s="181" t="s">
        <v>48</v>
      </c>
      <c r="O116" s="72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184" t="s">
        <v>142</v>
      </c>
      <c r="AT116" s="184" t="s">
        <v>137</v>
      </c>
      <c r="AU116" s="184" t="s">
        <v>85</v>
      </c>
      <c r="AY116" s="18" t="s">
        <v>134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8" t="s">
        <v>83</v>
      </c>
      <c r="BK116" s="185">
        <f>ROUND(I116*H116,2)</f>
        <v>0</v>
      </c>
      <c r="BL116" s="18" t="s">
        <v>142</v>
      </c>
      <c r="BM116" s="184" t="s">
        <v>177</v>
      </c>
    </row>
    <row r="117" s="13" customFormat="1">
      <c r="A117" s="13"/>
      <c r="B117" s="186"/>
      <c r="C117" s="13"/>
      <c r="D117" s="187" t="s">
        <v>144</v>
      </c>
      <c r="E117" s="188" t="s">
        <v>3</v>
      </c>
      <c r="F117" s="189" t="s">
        <v>145</v>
      </c>
      <c r="G117" s="13"/>
      <c r="H117" s="188" t="s">
        <v>3</v>
      </c>
      <c r="I117" s="190"/>
      <c r="J117" s="13"/>
      <c r="K117" s="13"/>
      <c r="L117" s="186"/>
      <c r="M117" s="191"/>
      <c r="N117" s="192"/>
      <c r="O117" s="192"/>
      <c r="P117" s="192"/>
      <c r="Q117" s="192"/>
      <c r="R117" s="192"/>
      <c r="S117" s="192"/>
      <c r="T117" s="19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88" t="s">
        <v>144</v>
      </c>
      <c r="AU117" s="188" t="s">
        <v>85</v>
      </c>
      <c r="AV117" s="13" t="s">
        <v>83</v>
      </c>
      <c r="AW117" s="13" t="s">
        <v>39</v>
      </c>
      <c r="AX117" s="13" t="s">
        <v>77</v>
      </c>
      <c r="AY117" s="188" t="s">
        <v>134</v>
      </c>
    </row>
    <row r="118" s="14" customFormat="1">
      <c r="A118" s="14"/>
      <c r="B118" s="194"/>
      <c r="C118" s="14"/>
      <c r="D118" s="187" t="s">
        <v>144</v>
      </c>
      <c r="E118" s="195" t="s">
        <v>3</v>
      </c>
      <c r="F118" s="196" t="s">
        <v>178</v>
      </c>
      <c r="G118" s="14"/>
      <c r="H118" s="197">
        <v>1</v>
      </c>
      <c r="I118" s="198"/>
      <c r="J118" s="14"/>
      <c r="K118" s="14"/>
      <c r="L118" s="194"/>
      <c r="M118" s="199"/>
      <c r="N118" s="200"/>
      <c r="O118" s="200"/>
      <c r="P118" s="200"/>
      <c r="Q118" s="200"/>
      <c r="R118" s="200"/>
      <c r="S118" s="200"/>
      <c r="T118" s="20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195" t="s">
        <v>144</v>
      </c>
      <c r="AU118" s="195" t="s">
        <v>85</v>
      </c>
      <c r="AV118" s="14" t="s">
        <v>85</v>
      </c>
      <c r="AW118" s="14" t="s">
        <v>39</v>
      </c>
      <c r="AX118" s="14" t="s">
        <v>77</v>
      </c>
      <c r="AY118" s="195" t="s">
        <v>134</v>
      </c>
    </row>
    <row r="119" s="14" customFormat="1">
      <c r="A119" s="14"/>
      <c r="B119" s="194"/>
      <c r="C119" s="14"/>
      <c r="D119" s="187" t="s">
        <v>144</v>
      </c>
      <c r="E119" s="195" t="s">
        <v>3</v>
      </c>
      <c r="F119" s="196" t="s">
        <v>179</v>
      </c>
      <c r="G119" s="14"/>
      <c r="H119" s="197">
        <v>1</v>
      </c>
      <c r="I119" s="198"/>
      <c r="J119" s="14"/>
      <c r="K119" s="14"/>
      <c r="L119" s="194"/>
      <c r="M119" s="199"/>
      <c r="N119" s="200"/>
      <c r="O119" s="200"/>
      <c r="P119" s="200"/>
      <c r="Q119" s="200"/>
      <c r="R119" s="200"/>
      <c r="S119" s="200"/>
      <c r="T119" s="20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195" t="s">
        <v>144</v>
      </c>
      <c r="AU119" s="195" t="s">
        <v>85</v>
      </c>
      <c r="AV119" s="14" t="s">
        <v>85</v>
      </c>
      <c r="AW119" s="14" t="s">
        <v>39</v>
      </c>
      <c r="AX119" s="14" t="s">
        <v>77</v>
      </c>
      <c r="AY119" s="195" t="s">
        <v>134</v>
      </c>
    </row>
    <row r="120" s="15" customFormat="1">
      <c r="A120" s="15"/>
      <c r="B120" s="202"/>
      <c r="C120" s="15"/>
      <c r="D120" s="187" t="s">
        <v>144</v>
      </c>
      <c r="E120" s="203" t="s">
        <v>3</v>
      </c>
      <c r="F120" s="204" t="s">
        <v>180</v>
      </c>
      <c r="G120" s="15"/>
      <c r="H120" s="205">
        <v>2</v>
      </c>
      <c r="I120" s="206"/>
      <c r="J120" s="15"/>
      <c r="K120" s="15"/>
      <c r="L120" s="202"/>
      <c r="M120" s="207"/>
      <c r="N120" s="208"/>
      <c r="O120" s="208"/>
      <c r="P120" s="208"/>
      <c r="Q120" s="208"/>
      <c r="R120" s="208"/>
      <c r="S120" s="208"/>
      <c r="T120" s="209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03" t="s">
        <v>144</v>
      </c>
      <c r="AU120" s="203" t="s">
        <v>85</v>
      </c>
      <c r="AV120" s="15" t="s">
        <v>133</v>
      </c>
      <c r="AW120" s="15" t="s">
        <v>39</v>
      </c>
      <c r="AX120" s="15" t="s">
        <v>83</v>
      </c>
      <c r="AY120" s="203" t="s">
        <v>134</v>
      </c>
    </row>
    <row r="121" s="12" customFormat="1" ht="22.8" customHeight="1">
      <c r="A121" s="12"/>
      <c r="B121" s="159"/>
      <c r="C121" s="12"/>
      <c r="D121" s="160" t="s">
        <v>76</v>
      </c>
      <c r="E121" s="170" t="s">
        <v>181</v>
      </c>
      <c r="F121" s="170" t="s">
        <v>182</v>
      </c>
      <c r="G121" s="12"/>
      <c r="H121" s="12"/>
      <c r="I121" s="162"/>
      <c r="J121" s="171">
        <f>BK121</f>
        <v>0</v>
      </c>
      <c r="K121" s="12"/>
      <c r="L121" s="159"/>
      <c r="M121" s="164"/>
      <c r="N121" s="165"/>
      <c r="O121" s="165"/>
      <c r="P121" s="166">
        <f>SUM(P122:P136)</f>
        <v>0</v>
      </c>
      <c r="Q121" s="165"/>
      <c r="R121" s="166">
        <f>SUM(R122:R136)</f>
        <v>0</v>
      </c>
      <c r="S121" s="165"/>
      <c r="T121" s="167">
        <f>SUM(T122:T136)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60" t="s">
        <v>133</v>
      </c>
      <c r="AT121" s="168" t="s">
        <v>76</v>
      </c>
      <c r="AU121" s="168" t="s">
        <v>83</v>
      </c>
      <c r="AY121" s="160" t="s">
        <v>134</v>
      </c>
      <c r="BK121" s="169">
        <f>SUM(BK122:BK136)</f>
        <v>0</v>
      </c>
    </row>
    <row r="122" s="2" customFormat="1" ht="33" customHeight="1">
      <c r="A122" s="38"/>
      <c r="B122" s="172"/>
      <c r="C122" s="173" t="s">
        <v>183</v>
      </c>
      <c r="D122" s="173" t="s">
        <v>137</v>
      </c>
      <c r="E122" s="174" t="s">
        <v>184</v>
      </c>
      <c r="F122" s="175" t="s">
        <v>185</v>
      </c>
      <c r="G122" s="176" t="s">
        <v>140</v>
      </c>
      <c r="H122" s="177">
        <v>2</v>
      </c>
      <c r="I122" s="178"/>
      <c r="J122" s="179">
        <f>ROUND(I122*H122,2)</f>
        <v>0</v>
      </c>
      <c r="K122" s="175" t="s">
        <v>141</v>
      </c>
      <c r="L122" s="39"/>
      <c r="M122" s="180" t="s">
        <v>3</v>
      </c>
      <c r="N122" s="181" t="s">
        <v>48</v>
      </c>
      <c r="O122" s="72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84" t="s">
        <v>142</v>
      </c>
      <c r="AT122" s="184" t="s">
        <v>137</v>
      </c>
      <c r="AU122" s="184" t="s">
        <v>85</v>
      </c>
      <c r="AY122" s="18" t="s">
        <v>134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8" t="s">
        <v>83</v>
      </c>
      <c r="BK122" s="185">
        <f>ROUND(I122*H122,2)</f>
        <v>0</v>
      </c>
      <c r="BL122" s="18" t="s">
        <v>142</v>
      </c>
      <c r="BM122" s="184" t="s">
        <v>186</v>
      </c>
    </row>
    <row r="123" s="13" customFormat="1">
      <c r="A123" s="13"/>
      <c r="B123" s="186"/>
      <c r="C123" s="13"/>
      <c r="D123" s="187" t="s">
        <v>144</v>
      </c>
      <c r="E123" s="188" t="s">
        <v>3</v>
      </c>
      <c r="F123" s="189" t="s">
        <v>145</v>
      </c>
      <c r="G123" s="13"/>
      <c r="H123" s="188" t="s">
        <v>3</v>
      </c>
      <c r="I123" s="190"/>
      <c r="J123" s="13"/>
      <c r="K123" s="13"/>
      <c r="L123" s="186"/>
      <c r="M123" s="191"/>
      <c r="N123" s="192"/>
      <c r="O123" s="192"/>
      <c r="P123" s="192"/>
      <c r="Q123" s="192"/>
      <c r="R123" s="192"/>
      <c r="S123" s="192"/>
      <c r="T123" s="19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88" t="s">
        <v>144</v>
      </c>
      <c r="AU123" s="188" t="s">
        <v>85</v>
      </c>
      <c r="AV123" s="13" t="s">
        <v>83</v>
      </c>
      <c r="AW123" s="13" t="s">
        <v>39</v>
      </c>
      <c r="AX123" s="13" t="s">
        <v>77</v>
      </c>
      <c r="AY123" s="188" t="s">
        <v>134</v>
      </c>
    </row>
    <row r="124" s="14" customFormat="1">
      <c r="A124" s="14"/>
      <c r="B124" s="194"/>
      <c r="C124" s="14"/>
      <c r="D124" s="187" t="s">
        <v>144</v>
      </c>
      <c r="E124" s="195" t="s">
        <v>3</v>
      </c>
      <c r="F124" s="196" t="s">
        <v>187</v>
      </c>
      <c r="G124" s="14"/>
      <c r="H124" s="197">
        <v>2</v>
      </c>
      <c r="I124" s="198"/>
      <c r="J124" s="14"/>
      <c r="K124" s="14"/>
      <c r="L124" s="194"/>
      <c r="M124" s="199"/>
      <c r="N124" s="200"/>
      <c r="O124" s="200"/>
      <c r="P124" s="200"/>
      <c r="Q124" s="200"/>
      <c r="R124" s="200"/>
      <c r="S124" s="200"/>
      <c r="T124" s="20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195" t="s">
        <v>144</v>
      </c>
      <c r="AU124" s="195" t="s">
        <v>85</v>
      </c>
      <c r="AV124" s="14" t="s">
        <v>85</v>
      </c>
      <c r="AW124" s="14" t="s">
        <v>39</v>
      </c>
      <c r="AX124" s="14" t="s">
        <v>83</v>
      </c>
      <c r="AY124" s="195" t="s">
        <v>134</v>
      </c>
    </row>
    <row r="125" s="2" customFormat="1" ht="24.15" customHeight="1">
      <c r="A125" s="38"/>
      <c r="B125" s="172"/>
      <c r="C125" s="173" t="s">
        <v>188</v>
      </c>
      <c r="D125" s="173" t="s">
        <v>137</v>
      </c>
      <c r="E125" s="174" t="s">
        <v>189</v>
      </c>
      <c r="F125" s="175" t="s">
        <v>190</v>
      </c>
      <c r="G125" s="176" t="s">
        <v>140</v>
      </c>
      <c r="H125" s="177">
        <v>5</v>
      </c>
      <c r="I125" s="178"/>
      <c r="J125" s="179">
        <f>ROUND(I125*H125,2)</f>
        <v>0</v>
      </c>
      <c r="K125" s="175" t="s">
        <v>141</v>
      </c>
      <c r="L125" s="39"/>
      <c r="M125" s="180" t="s">
        <v>3</v>
      </c>
      <c r="N125" s="181" t="s">
        <v>48</v>
      </c>
      <c r="O125" s="72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4" t="s">
        <v>142</v>
      </c>
      <c r="AT125" s="184" t="s">
        <v>137</v>
      </c>
      <c r="AU125" s="184" t="s">
        <v>85</v>
      </c>
      <c r="AY125" s="18" t="s">
        <v>134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8" t="s">
        <v>83</v>
      </c>
      <c r="BK125" s="185">
        <f>ROUND(I125*H125,2)</f>
        <v>0</v>
      </c>
      <c r="BL125" s="18" t="s">
        <v>142</v>
      </c>
      <c r="BM125" s="184" t="s">
        <v>191</v>
      </c>
    </row>
    <row r="126" s="13" customFormat="1">
      <c r="A126" s="13"/>
      <c r="B126" s="186"/>
      <c r="C126" s="13"/>
      <c r="D126" s="187" t="s">
        <v>144</v>
      </c>
      <c r="E126" s="188" t="s">
        <v>3</v>
      </c>
      <c r="F126" s="189" t="s">
        <v>145</v>
      </c>
      <c r="G126" s="13"/>
      <c r="H126" s="188" t="s">
        <v>3</v>
      </c>
      <c r="I126" s="190"/>
      <c r="J126" s="13"/>
      <c r="K126" s="13"/>
      <c r="L126" s="186"/>
      <c r="M126" s="191"/>
      <c r="N126" s="192"/>
      <c r="O126" s="192"/>
      <c r="P126" s="192"/>
      <c r="Q126" s="192"/>
      <c r="R126" s="192"/>
      <c r="S126" s="192"/>
      <c r="T126" s="19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8" t="s">
        <v>144</v>
      </c>
      <c r="AU126" s="188" t="s">
        <v>85</v>
      </c>
      <c r="AV126" s="13" t="s">
        <v>83</v>
      </c>
      <c r="AW126" s="13" t="s">
        <v>39</v>
      </c>
      <c r="AX126" s="13" t="s">
        <v>77</v>
      </c>
      <c r="AY126" s="188" t="s">
        <v>134</v>
      </c>
    </row>
    <row r="127" s="14" customFormat="1">
      <c r="A127" s="14"/>
      <c r="B127" s="194"/>
      <c r="C127" s="14"/>
      <c r="D127" s="187" t="s">
        <v>144</v>
      </c>
      <c r="E127" s="195" t="s">
        <v>3</v>
      </c>
      <c r="F127" s="196" t="s">
        <v>192</v>
      </c>
      <c r="G127" s="14"/>
      <c r="H127" s="197">
        <v>3</v>
      </c>
      <c r="I127" s="198"/>
      <c r="J127" s="14"/>
      <c r="K127" s="14"/>
      <c r="L127" s="194"/>
      <c r="M127" s="199"/>
      <c r="N127" s="200"/>
      <c r="O127" s="200"/>
      <c r="P127" s="200"/>
      <c r="Q127" s="200"/>
      <c r="R127" s="200"/>
      <c r="S127" s="200"/>
      <c r="T127" s="20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95" t="s">
        <v>144</v>
      </c>
      <c r="AU127" s="195" t="s">
        <v>85</v>
      </c>
      <c r="AV127" s="14" t="s">
        <v>85</v>
      </c>
      <c r="AW127" s="14" t="s">
        <v>39</v>
      </c>
      <c r="AX127" s="14" t="s">
        <v>77</v>
      </c>
      <c r="AY127" s="195" t="s">
        <v>134</v>
      </c>
    </row>
    <row r="128" s="14" customFormat="1">
      <c r="A128" s="14"/>
      <c r="B128" s="194"/>
      <c r="C128" s="14"/>
      <c r="D128" s="187" t="s">
        <v>144</v>
      </c>
      <c r="E128" s="195" t="s">
        <v>3</v>
      </c>
      <c r="F128" s="196" t="s">
        <v>193</v>
      </c>
      <c r="G128" s="14"/>
      <c r="H128" s="197">
        <v>1</v>
      </c>
      <c r="I128" s="198"/>
      <c r="J128" s="14"/>
      <c r="K128" s="14"/>
      <c r="L128" s="194"/>
      <c r="M128" s="199"/>
      <c r="N128" s="200"/>
      <c r="O128" s="200"/>
      <c r="P128" s="200"/>
      <c r="Q128" s="200"/>
      <c r="R128" s="200"/>
      <c r="S128" s="200"/>
      <c r="T128" s="20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5" t="s">
        <v>144</v>
      </c>
      <c r="AU128" s="195" t="s">
        <v>85</v>
      </c>
      <c r="AV128" s="14" t="s">
        <v>85</v>
      </c>
      <c r="AW128" s="14" t="s">
        <v>39</v>
      </c>
      <c r="AX128" s="14" t="s">
        <v>77</v>
      </c>
      <c r="AY128" s="195" t="s">
        <v>134</v>
      </c>
    </row>
    <row r="129" s="14" customFormat="1">
      <c r="A129" s="14"/>
      <c r="B129" s="194"/>
      <c r="C129" s="14"/>
      <c r="D129" s="187" t="s">
        <v>144</v>
      </c>
      <c r="E129" s="195" t="s">
        <v>3</v>
      </c>
      <c r="F129" s="196" t="s">
        <v>194</v>
      </c>
      <c r="G129" s="14"/>
      <c r="H129" s="197">
        <v>1</v>
      </c>
      <c r="I129" s="198"/>
      <c r="J129" s="14"/>
      <c r="K129" s="14"/>
      <c r="L129" s="194"/>
      <c r="M129" s="199"/>
      <c r="N129" s="200"/>
      <c r="O129" s="200"/>
      <c r="P129" s="200"/>
      <c r="Q129" s="200"/>
      <c r="R129" s="200"/>
      <c r="S129" s="200"/>
      <c r="T129" s="20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5" t="s">
        <v>144</v>
      </c>
      <c r="AU129" s="195" t="s">
        <v>85</v>
      </c>
      <c r="AV129" s="14" t="s">
        <v>85</v>
      </c>
      <c r="AW129" s="14" t="s">
        <v>39</v>
      </c>
      <c r="AX129" s="14" t="s">
        <v>77</v>
      </c>
      <c r="AY129" s="195" t="s">
        <v>134</v>
      </c>
    </row>
    <row r="130" s="15" customFormat="1">
      <c r="A130" s="15"/>
      <c r="B130" s="202"/>
      <c r="C130" s="15"/>
      <c r="D130" s="187" t="s">
        <v>144</v>
      </c>
      <c r="E130" s="203" t="s">
        <v>3</v>
      </c>
      <c r="F130" s="204" t="s">
        <v>180</v>
      </c>
      <c r="G130" s="15"/>
      <c r="H130" s="205">
        <v>5</v>
      </c>
      <c r="I130" s="206"/>
      <c r="J130" s="15"/>
      <c r="K130" s="15"/>
      <c r="L130" s="202"/>
      <c r="M130" s="207"/>
      <c r="N130" s="208"/>
      <c r="O130" s="208"/>
      <c r="P130" s="208"/>
      <c r="Q130" s="208"/>
      <c r="R130" s="208"/>
      <c r="S130" s="208"/>
      <c r="T130" s="209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03" t="s">
        <v>144</v>
      </c>
      <c r="AU130" s="203" t="s">
        <v>85</v>
      </c>
      <c r="AV130" s="15" t="s">
        <v>133</v>
      </c>
      <c r="AW130" s="15" t="s">
        <v>39</v>
      </c>
      <c r="AX130" s="15" t="s">
        <v>83</v>
      </c>
      <c r="AY130" s="203" t="s">
        <v>134</v>
      </c>
    </row>
    <row r="131" s="2" customFormat="1" ht="33" customHeight="1">
      <c r="A131" s="38"/>
      <c r="B131" s="172"/>
      <c r="C131" s="173" t="s">
        <v>195</v>
      </c>
      <c r="D131" s="173" t="s">
        <v>137</v>
      </c>
      <c r="E131" s="174" t="s">
        <v>196</v>
      </c>
      <c r="F131" s="175" t="s">
        <v>197</v>
      </c>
      <c r="G131" s="176" t="s">
        <v>140</v>
      </c>
      <c r="H131" s="177">
        <v>3</v>
      </c>
      <c r="I131" s="178"/>
      <c r="J131" s="179">
        <f>ROUND(I131*H131,2)</f>
        <v>0</v>
      </c>
      <c r="K131" s="175" t="s">
        <v>141</v>
      </c>
      <c r="L131" s="39"/>
      <c r="M131" s="180" t="s">
        <v>3</v>
      </c>
      <c r="N131" s="181" t="s">
        <v>48</v>
      </c>
      <c r="O131" s="72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4" t="s">
        <v>142</v>
      </c>
      <c r="AT131" s="184" t="s">
        <v>137</v>
      </c>
      <c r="AU131" s="184" t="s">
        <v>85</v>
      </c>
      <c r="AY131" s="18" t="s">
        <v>134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83</v>
      </c>
      <c r="BK131" s="185">
        <f>ROUND(I131*H131,2)</f>
        <v>0</v>
      </c>
      <c r="BL131" s="18" t="s">
        <v>142</v>
      </c>
      <c r="BM131" s="184" t="s">
        <v>198</v>
      </c>
    </row>
    <row r="132" s="13" customFormat="1">
      <c r="A132" s="13"/>
      <c r="B132" s="186"/>
      <c r="C132" s="13"/>
      <c r="D132" s="187" t="s">
        <v>144</v>
      </c>
      <c r="E132" s="188" t="s">
        <v>3</v>
      </c>
      <c r="F132" s="189" t="s">
        <v>145</v>
      </c>
      <c r="G132" s="13"/>
      <c r="H132" s="188" t="s">
        <v>3</v>
      </c>
      <c r="I132" s="190"/>
      <c r="J132" s="13"/>
      <c r="K132" s="13"/>
      <c r="L132" s="186"/>
      <c r="M132" s="191"/>
      <c r="N132" s="192"/>
      <c r="O132" s="192"/>
      <c r="P132" s="192"/>
      <c r="Q132" s="192"/>
      <c r="R132" s="192"/>
      <c r="S132" s="192"/>
      <c r="T132" s="19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8" t="s">
        <v>144</v>
      </c>
      <c r="AU132" s="188" t="s">
        <v>85</v>
      </c>
      <c r="AV132" s="13" t="s">
        <v>83</v>
      </c>
      <c r="AW132" s="13" t="s">
        <v>39</v>
      </c>
      <c r="AX132" s="13" t="s">
        <v>77</v>
      </c>
      <c r="AY132" s="188" t="s">
        <v>134</v>
      </c>
    </row>
    <row r="133" s="14" customFormat="1">
      <c r="A133" s="14"/>
      <c r="B133" s="194"/>
      <c r="C133" s="14"/>
      <c r="D133" s="187" t="s">
        <v>144</v>
      </c>
      <c r="E133" s="195" t="s">
        <v>3</v>
      </c>
      <c r="F133" s="196" t="s">
        <v>199</v>
      </c>
      <c r="G133" s="14"/>
      <c r="H133" s="197">
        <v>1</v>
      </c>
      <c r="I133" s="198"/>
      <c r="J133" s="14"/>
      <c r="K133" s="14"/>
      <c r="L133" s="194"/>
      <c r="M133" s="199"/>
      <c r="N133" s="200"/>
      <c r="O133" s="200"/>
      <c r="P133" s="200"/>
      <c r="Q133" s="200"/>
      <c r="R133" s="200"/>
      <c r="S133" s="200"/>
      <c r="T133" s="20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5" t="s">
        <v>144</v>
      </c>
      <c r="AU133" s="195" t="s">
        <v>85</v>
      </c>
      <c r="AV133" s="14" t="s">
        <v>85</v>
      </c>
      <c r="AW133" s="14" t="s">
        <v>39</v>
      </c>
      <c r="AX133" s="14" t="s">
        <v>77</v>
      </c>
      <c r="AY133" s="195" t="s">
        <v>134</v>
      </c>
    </row>
    <row r="134" s="14" customFormat="1">
      <c r="A134" s="14"/>
      <c r="B134" s="194"/>
      <c r="C134" s="14"/>
      <c r="D134" s="187" t="s">
        <v>144</v>
      </c>
      <c r="E134" s="195" t="s">
        <v>3</v>
      </c>
      <c r="F134" s="196" t="s">
        <v>193</v>
      </c>
      <c r="G134" s="14"/>
      <c r="H134" s="197">
        <v>1</v>
      </c>
      <c r="I134" s="198"/>
      <c r="J134" s="14"/>
      <c r="K134" s="14"/>
      <c r="L134" s="194"/>
      <c r="M134" s="199"/>
      <c r="N134" s="200"/>
      <c r="O134" s="200"/>
      <c r="P134" s="200"/>
      <c r="Q134" s="200"/>
      <c r="R134" s="200"/>
      <c r="S134" s="200"/>
      <c r="T134" s="20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5" t="s">
        <v>144</v>
      </c>
      <c r="AU134" s="195" t="s">
        <v>85</v>
      </c>
      <c r="AV134" s="14" t="s">
        <v>85</v>
      </c>
      <c r="AW134" s="14" t="s">
        <v>39</v>
      </c>
      <c r="AX134" s="14" t="s">
        <v>77</v>
      </c>
      <c r="AY134" s="195" t="s">
        <v>134</v>
      </c>
    </row>
    <row r="135" s="14" customFormat="1">
      <c r="A135" s="14"/>
      <c r="B135" s="194"/>
      <c r="C135" s="14"/>
      <c r="D135" s="187" t="s">
        <v>144</v>
      </c>
      <c r="E135" s="195" t="s">
        <v>3</v>
      </c>
      <c r="F135" s="196" t="s">
        <v>194</v>
      </c>
      <c r="G135" s="14"/>
      <c r="H135" s="197">
        <v>1</v>
      </c>
      <c r="I135" s="198"/>
      <c r="J135" s="14"/>
      <c r="K135" s="14"/>
      <c r="L135" s="194"/>
      <c r="M135" s="199"/>
      <c r="N135" s="200"/>
      <c r="O135" s="200"/>
      <c r="P135" s="200"/>
      <c r="Q135" s="200"/>
      <c r="R135" s="200"/>
      <c r="S135" s="200"/>
      <c r="T135" s="20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5" t="s">
        <v>144</v>
      </c>
      <c r="AU135" s="195" t="s">
        <v>85</v>
      </c>
      <c r="AV135" s="14" t="s">
        <v>85</v>
      </c>
      <c r="AW135" s="14" t="s">
        <v>39</v>
      </c>
      <c r="AX135" s="14" t="s">
        <v>77</v>
      </c>
      <c r="AY135" s="195" t="s">
        <v>134</v>
      </c>
    </row>
    <row r="136" s="15" customFormat="1">
      <c r="A136" s="15"/>
      <c r="B136" s="202"/>
      <c r="C136" s="15"/>
      <c r="D136" s="187" t="s">
        <v>144</v>
      </c>
      <c r="E136" s="203" t="s">
        <v>3</v>
      </c>
      <c r="F136" s="204" t="s">
        <v>180</v>
      </c>
      <c r="G136" s="15"/>
      <c r="H136" s="205">
        <v>3</v>
      </c>
      <c r="I136" s="206"/>
      <c r="J136" s="15"/>
      <c r="K136" s="15"/>
      <c r="L136" s="202"/>
      <c r="M136" s="207"/>
      <c r="N136" s="208"/>
      <c r="O136" s="208"/>
      <c r="P136" s="208"/>
      <c r="Q136" s="208"/>
      <c r="R136" s="208"/>
      <c r="S136" s="208"/>
      <c r="T136" s="209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03" t="s">
        <v>144</v>
      </c>
      <c r="AU136" s="203" t="s">
        <v>85</v>
      </c>
      <c r="AV136" s="15" t="s">
        <v>133</v>
      </c>
      <c r="AW136" s="15" t="s">
        <v>39</v>
      </c>
      <c r="AX136" s="15" t="s">
        <v>83</v>
      </c>
      <c r="AY136" s="203" t="s">
        <v>134</v>
      </c>
    </row>
    <row r="137" s="12" customFormat="1" ht="22.8" customHeight="1">
      <c r="A137" s="12"/>
      <c r="B137" s="159"/>
      <c r="C137" s="12"/>
      <c r="D137" s="160" t="s">
        <v>76</v>
      </c>
      <c r="E137" s="170" t="s">
        <v>200</v>
      </c>
      <c r="F137" s="170" t="s">
        <v>201</v>
      </c>
      <c r="G137" s="12"/>
      <c r="H137" s="12"/>
      <c r="I137" s="162"/>
      <c r="J137" s="171">
        <f>BK137</f>
        <v>0</v>
      </c>
      <c r="K137" s="12"/>
      <c r="L137" s="159"/>
      <c r="M137" s="164"/>
      <c r="N137" s="165"/>
      <c r="O137" s="165"/>
      <c r="P137" s="166">
        <f>SUM(P138:P183)</f>
        <v>0</v>
      </c>
      <c r="Q137" s="165"/>
      <c r="R137" s="166">
        <f>SUM(R138:R183)</f>
        <v>0</v>
      </c>
      <c r="S137" s="165"/>
      <c r="T137" s="167">
        <f>SUM(T138:T183)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0" t="s">
        <v>133</v>
      </c>
      <c r="AT137" s="168" t="s">
        <v>76</v>
      </c>
      <c r="AU137" s="168" t="s">
        <v>83</v>
      </c>
      <c r="AY137" s="160" t="s">
        <v>134</v>
      </c>
      <c r="BK137" s="169">
        <f>SUM(BK138:BK183)</f>
        <v>0</v>
      </c>
    </row>
    <row r="138" s="2" customFormat="1" ht="24.15" customHeight="1">
      <c r="A138" s="38"/>
      <c r="B138" s="172"/>
      <c r="C138" s="173" t="s">
        <v>202</v>
      </c>
      <c r="D138" s="173" t="s">
        <v>137</v>
      </c>
      <c r="E138" s="174" t="s">
        <v>203</v>
      </c>
      <c r="F138" s="175" t="s">
        <v>204</v>
      </c>
      <c r="G138" s="176" t="s">
        <v>140</v>
      </c>
      <c r="H138" s="177">
        <v>291</v>
      </c>
      <c r="I138" s="178"/>
      <c r="J138" s="179">
        <f>ROUND(I138*H138,2)</f>
        <v>0</v>
      </c>
      <c r="K138" s="175" t="s">
        <v>141</v>
      </c>
      <c r="L138" s="39"/>
      <c r="M138" s="180" t="s">
        <v>3</v>
      </c>
      <c r="N138" s="181" t="s">
        <v>48</v>
      </c>
      <c r="O138" s="72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4" t="s">
        <v>142</v>
      </c>
      <c r="AT138" s="184" t="s">
        <v>137</v>
      </c>
      <c r="AU138" s="184" t="s">
        <v>85</v>
      </c>
      <c r="AY138" s="18" t="s">
        <v>134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83</v>
      </c>
      <c r="BK138" s="185">
        <f>ROUND(I138*H138,2)</f>
        <v>0</v>
      </c>
      <c r="BL138" s="18" t="s">
        <v>142</v>
      </c>
      <c r="BM138" s="184" t="s">
        <v>205</v>
      </c>
    </row>
    <row r="139" s="13" customFormat="1">
      <c r="A139" s="13"/>
      <c r="B139" s="186"/>
      <c r="C139" s="13"/>
      <c r="D139" s="187" t="s">
        <v>144</v>
      </c>
      <c r="E139" s="188" t="s">
        <v>3</v>
      </c>
      <c r="F139" s="189" t="s">
        <v>145</v>
      </c>
      <c r="G139" s="13"/>
      <c r="H139" s="188" t="s">
        <v>3</v>
      </c>
      <c r="I139" s="190"/>
      <c r="J139" s="13"/>
      <c r="K139" s="13"/>
      <c r="L139" s="186"/>
      <c r="M139" s="191"/>
      <c r="N139" s="192"/>
      <c r="O139" s="192"/>
      <c r="P139" s="192"/>
      <c r="Q139" s="192"/>
      <c r="R139" s="192"/>
      <c r="S139" s="192"/>
      <c r="T139" s="19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8" t="s">
        <v>144</v>
      </c>
      <c r="AU139" s="188" t="s">
        <v>85</v>
      </c>
      <c r="AV139" s="13" t="s">
        <v>83</v>
      </c>
      <c r="AW139" s="13" t="s">
        <v>39</v>
      </c>
      <c r="AX139" s="13" t="s">
        <v>77</v>
      </c>
      <c r="AY139" s="188" t="s">
        <v>134</v>
      </c>
    </row>
    <row r="140" s="14" customFormat="1">
      <c r="A140" s="14"/>
      <c r="B140" s="194"/>
      <c r="C140" s="14"/>
      <c r="D140" s="187" t="s">
        <v>144</v>
      </c>
      <c r="E140" s="195" t="s">
        <v>3</v>
      </c>
      <c r="F140" s="196" t="s">
        <v>206</v>
      </c>
      <c r="G140" s="14"/>
      <c r="H140" s="197">
        <v>3</v>
      </c>
      <c r="I140" s="198"/>
      <c r="J140" s="14"/>
      <c r="K140" s="14"/>
      <c r="L140" s="194"/>
      <c r="M140" s="199"/>
      <c r="N140" s="200"/>
      <c r="O140" s="200"/>
      <c r="P140" s="200"/>
      <c r="Q140" s="200"/>
      <c r="R140" s="200"/>
      <c r="S140" s="200"/>
      <c r="T140" s="20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5" t="s">
        <v>144</v>
      </c>
      <c r="AU140" s="195" t="s">
        <v>85</v>
      </c>
      <c r="AV140" s="14" t="s">
        <v>85</v>
      </c>
      <c r="AW140" s="14" t="s">
        <v>39</v>
      </c>
      <c r="AX140" s="14" t="s">
        <v>77</v>
      </c>
      <c r="AY140" s="195" t="s">
        <v>134</v>
      </c>
    </row>
    <row r="141" s="14" customFormat="1">
      <c r="A141" s="14"/>
      <c r="B141" s="194"/>
      <c r="C141" s="14"/>
      <c r="D141" s="187" t="s">
        <v>144</v>
      </c>
      <c r="E141" s="195" t="s">
        <v>3</v>
      </c>
      <c r="F141" s="196" t="s">
        <v>207</v>
      </c>
      <c r="G141" s="14"/>
      <c r="H141" s="197">
        <v>12</v>
      </c>
      <c r="I141" s="198"/>
      <c r="J141" s="14"/>
      <c r="K141" s="14"/>
      <c r="L141" s="194"/>
      <c r="M141" s="199"/>
      <c r="N141" s="200"/>
      <c r="O141" s="200"/>
      <c r="P141" s="200"/>
      <c r="Q141" s="200"/>
      <c r="R141" s="200"/>
      <c r="S141" s="200"/>
      <c r="T141" s="20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5" t="s">
        <v>144</v>
      </c>
      <c r="AU141" s="195" t="s">
        <v>85</v>
      </c>
      <c r="AV141" s="14" t="s">
        <v>85</v>
      </c>
      <c r="AW141" s="14" t="s">
        <v>39</v>
      </c>
      <c r="AX141" s="14" t="s">
        <v>77</v>
      </c>
      <c r="AY141" s="195" t="s">
        <v>134</v>
      </c>
    </row>
    <row r="142" s="14" customFormat="1">
      <c r="A142" s="14"/>
      <c r="B142" s="194"/>
      <c r="C142" s="14"/>
      <c r="D142" s="187" t="s">
        <v>144</v>
      </c>
      <c r="E142" s="195" t="s">
        <v>3</v>
      </c>
      <c r="F142" s="196" t="s">
        <v>208</v>
      </c>
      <c r="G142" s="14"/>
      <c r="H142" s="197">
        <v>5</v>
      </c>
      <c r="I142" s="198"/>
      <c r="J142" s="14"/>
      <c r="K142" s="14"/>
      <c r="L142" s="194"/>
      <c r="M142" s="199"/>
      <c r="N142" s="200"/>
      <c r="O142" s="200"/>
      <c r="P142" s="200"/>
      <c r="Q142" s="200"/>
      <c r="R142" s="200"/>
      <c r="S142" s="200"/>
      <c r="T142" s="20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5" t="s">
        <v>144</v>
      </c>
      <c r="AU142" s="195" t="s">
        <v>85</v>
      </c>
      <c r="AV142" s="14" t="s">
        <v>85</v>
      </c>
      <c r="AW142" s="14" t="s">
        <v>39</v>
      </c>
      <c r="AX142" s="14" t="s">
        <v>77</v>
      </c>
      <c r="AY142" s="195" t="s">
        <v>134</v>
      </c>
    </row>
    <row r="143" s="14" customFormat="1">
      <c r="A143" s="14"/>
      <c r="B143" s="194"/>
      <c r="C143" s="14"/>
      <c r="D143" s="187" t="s">
        <v>144</v>
      </c>
      <c r="E143" s="195" t="s">
        <v>3</v>
      </c>
      <c r="F143" s="196" t="s">
        <v>209</v>
      </c>
      <c r="G143" s="14"/>
      <c r="H143" s="197">
        <v>88</v>
      </c>
      <c r="I143" s="198"/>
      <c r="J143" s="14"/>
      <c r="K143" s="14"/>
      <c r="L143" s="194"/>
      <c r="M143" s="199"/>
      <c r="N143" s="200"/>
      <c r="O143" s="200"/>
      <c r="P143" s="200"/>
      <c r="Q143" s="200"/>
      <c r="R143" s="200"/>
      <c r="S143" s="200"/>
      <c r="T143" s="20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5" t="s">
        <v>144</v>
      </c>
      <c r="AU143" s="195" t="s">
        <v>85</v>
      </c>
      <c r="AV143" s="14" t="s">
        <v>85</v>
      </c>
      <c r="AW143" s="14" t="s">
        <v>39</v>
      </c>
      <c r="AX143" s="14" t="s">
        <v>77</v>
      </c>
      <c r="AY143" s="195" t="s">
        <v>134</v>
      </c>
    </row>
    <row r="144" s="14" customFormat="1">
      <c r="A144" s="14"/>
      <c r="B144" s="194"/>
      <c r="C144" s="14"/>
      <c r="D144" s="187" t="s">
        <v>144</v>
      </c>
      <c r="E144" s="195" t="s">
        <v>3</v>
      </c>
      <c r="F144" s="196" t="s">
        <v>210</v>
      </c>
      <c r="G144" s="14"/>
      <c r="H144" s="197">
        <v>108</v>
      </c>
      <c r="I144" s="198"/>
      <c r="J144" s="14"/>
      <c r="K144" s="14"/>
      <c r="L144" s="194"/>
      <c r="M144" s="199"/>
      <c r="N144" s="200"/>
      <c r="O144" s="200"/>
      <c r="P144" s="200"/>
      <c r="Q144" s="200"/>
      <c r="R144" s="200"/>
      <c r="S144" s="200"/>
      <c r="T144" s="20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5" t="s">
        <v>144</v>
      </c>
      <c r="AU144" s="195" t="s">
        <v>85</v>
      </c>
      <c r="AV144" s="14" t="s">
        <v>85</v>
      </c>
      <c r="AW144" s="14" t="s">
        <v>39</v>
      </c>
      <c r="AX144" s="14" t="s">
        <v>77</v>
      </c>
      <c r="AY144" s="195" t="s">
        <v>134</v>
      </c>
    </row>
    <row r="145" s="14" customFormat="1">
      <c r="A145" s="14"/>
      <c r="B145" s="194"/>
      <c r="C145" s="14"/>
      <c r="D145" s="187" t="s">
        <v>144</v>
      </c>
      <c r="E145" s="195" t="s">
        <v>3</v>
      </c>
      <c r="F145" s="196" t="s">
        <v>211</v>
      </c>
      <c r="G145" s="14"/>
      <c r="H145" s="197">
        <v>24</v>
      </c>
      <c r="I145" s="198"/>
      <c r="J145" s="14"/>
      <c r="K145" s="14"/>
      <c r="L145" s="194"/>
      <c r="M145" s="199"/>
      <c r="N145" s="200"/>
      <c r="O145" s="200"/>
      <c r="P145" s="200"/>
      <c r="Q145" s="200"/>
      <c r="R145" s="200"/>
      <c r="S145" s="200"/>
      <c r="T145" s="20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5" t="s">
        <v>144</v>
      </c>
      <c r="AU145" s="195" t="s">
        <v>85</v>
      </c>
      <c r="AV145" s="14" t="s">
        <v>85</v>
      </c>
      <c r="AW145" s="14" t="s">
        <v>39</v>
      </c>
      <c r="AX145" s="14" t="s">
        <v>77</v>
      </c>
      <c r="AY145" s="195" t="s">
        <v>134</v>
      </c>
    </row>
    <row r="146" s="14" customFormat="1">
      <c r="A146" s="14"/>
      <c r="B146" s="194"/>
      <c r="C146" s="14"/>
      <c r="D146" s="187" t="s">
        <v>144</v>
      </c>
      <c r="E146" s="195" t="s">
        <v>3</v>
      </c>
      <c r="F146" s="196" t="s">
        <v>212</v>
      </c>
      <c r="G146" s="14"/>
      <c r="H146" s="197">
        <v>1</v>
      </c>
      <c r="I146" s="198"/>
      <c r="J146" s="14"/>
      <c r="K146" s="14"/>
      <c r="L146" s="194"/>
      <c r="M146" s="199"/>
      <c r="N146" s="200"/>
      <c r="O146" s="200"/>
      <c r="P146" s="200"/>
      <c r="Q146" s="200"/>
      <c r="R146" s="200"/>
      <c r="S146" s="200"/>
      <c r="T146" s="20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5" t="s">
        <v>144</v>
      </c>
      <c r="AU146" s="195" t="s">
        <v>85</v>
      </c>
      <c r="AV146" s="14" t="s">
        <v>85</v>
      </c>
      <c r="AW146" s="14" t="s">
        <v>39</v>
      </c>
      <c r="AX146" s="14" t="s">
        <v>77</v>
      </c>
      <c r="AY146" s="195" t="s">
        <v>134</v>
      </c>
    </row>
    <row r="147" s="14" customFormat="1">
      <c r="A147" s="14"/>
      <c r="B147" s="194"/>
      <c r="C147" s="14"/>
      <c r="D147" s="187" t="s">
        <v>144</v>
      </c>
      <c r="E147" s="195" t="s">
        <v>3</v>
      </c>
      <c r="F147" s="196" t="s">
        <v>213</v>
      </c>
      <c r="G147" s="14"/>
      <c r="H147" s="197">
        <v>2</v>
      </c>
      <c r="I147" s="198"/>
      <c r="J147" s="14"/>
      <c r="K147" s="14"/>
      <c r="L147" s="194"/>
      <c r="M147" s="199"/>
      <c r="N147" s="200"/>
      <c r="O147" s="200"/>
      <c r="P147" s="200"/>
      <c r="Q147" s="200"/>
      <c r="R147" s="200"/>
      <c r="S147" s="200"/>
      <c r="T147" s="20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5" t="s">
        <v>144</v>
      </c>
      <c r="AU147" s="195" t="s">
        <v>85</v>
      </c>
      <c r="AV147" s="14" t="s">
        <v>85</v>
      </c>
      <c r="AW147" s="14" t="s">
        <v>39</v>
      </c>
      <c r="AX147" s="14" t="s">
        <v>77</v>
      </c>
      <c r="AY147" s="195" t="s">
        <v>134</v>
      </c>
    </row>
    <row r="148" s="14" customFormat="1">
      <c r="A148" s="14"/>
      <c r="B148" s="194"/>
      <c r="C148" s="14"/>
      <c r="D148" s="187" t="s">
        <v>144</v>
      </c>
      <c r="E148" s="195" t="s">
        <v>3</v>
      </c>
      <c r="F148" s="196" t="s">
        <v>214</v>
      </c>
      <c r="G148" s="14"/>
      <c r="H148" s="197">
        <v>31</v>
      </c>
      <c r="I148" s="198"/>
      <c r="J148" s="14"/>
      <c r="K148" s="14"/>
      <c r="L148" s="194"/>
      <c r="M148" s="199"/>
      <c r="N148" s="200"/>
      <c r="O148" s="200"/>
      <c r="P148" s="200"/>
      <c r="Q148" s="200"/>
      <c r="R148" s="200"/>
      <c r="S148" s="200"/>
      <c r="T148" s="20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5" t="s">
        <v>144</v>
      </c>
      <c r="AU148" s="195" t="s">
        <v>85</v>
      </c>
      <c r="AV148" s="14" t="s">
        <v>85</v>
      </c>
      <c r="AW148" s="14" t="s">
        <v>39</v>
      </c>
      <c r="AX148" s="14" t="s">
        <v>77</v>
      </c>
      <c r="AY148" s="195" t="s">
        <v>134</v>
      </c>
    </row>
    <row r="149" s="14" customFormat="1">
      <c r="A149" s="14"/>
      <c r="B149" s="194"/>
      <c r="C149" s="14"/>
      <c r="D149" s="187" t="s">
        <v>144</v>
      </c>
      <c r="E149" s="195" t="s">
        <v>3</v>
      </c>
      <c r="F149" s="196" t="s">
        <v>215</v>
      </c>
      <c r="G149" s="14"/>
      <c r="H149" s="197">
        <v>17</v>
      </c>
      <c r="I149" s="198"/>
      <c r="J149" s="14"/>
      <c r="K149" s="14"/>
      <c r="L149" s="194"/>
      <c r="M149" s="199"/>
      <c r="N149" s="200"/>
      <c r="O149" s="200"/>
      <c r="P149" s="200"/>
      <c r="Q149" s="200"/>
      <c r="R149" s="200"/>
      <c r="S149" s="200"/>
      <c r="T149" s="20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5" t="s">
        <v>144</v>
      </c>
      <c r="AU149" s="195" t="s">
        <v>85</v>
      </c>
      <c r="AV149" s="14" t="s">
        <v>85</v>
      </c>
      <c r="AW149" s="14" t="s">
        <v>39</v>
      </c>
      <c r="AX149" s="14" t="s">
        <v>77</v>
      </c>
      <c r="AY149" s="195" t="s">
        <v>134</v>
      </c>
    </row>
    <row r="150" s="15" customFormat="1">
      <c r="A150" s="15"/>
      <c r="B150" s="202"/>
      <c r="C150" s="15"/>
      <c r="D150" s="187" t="s">
        <v>144</v>
      </c>
      <c r="E150" s="203" t="s">
        <v>3</v>
      </c>
      <c r="F150" s="204" t="s">
        <v>180</v>
      </c>
      <c r="G150" s="15"/>
      <c r="H150" s="205">
        <v>291</v>
      </c>
      <c r="I150" s="206"/>
      <c r="J150" s="15"/>
      <c r="K150" s="15"/>
      <c r="L150" s="202"/>
      <c r="M150" s="207"/>
      <c r="N150" s="208"/>
      <c r="O150" s="208"/>
      <c r="P150" s="208"/>
      <c r="Q150" s="208"/>
      <c r="R150" s="208"/>
      <c r="S150" s="208"/>
      <c r="T150" s="209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03" t="s">
        <v>144</v>
      </c>
      <c r="AU150" s="203" t="s">
        <v>85</v>
      </c>
      <c r="AV150" s="15" t="s">
        <v>133</v>
      </c>
      <c r="AW150" s="15" t="s">
        <v>39</v>
      </c>
      <c r="AX150" s="15" t="s">
        <v>83</v>
      </c>
      <c r="AY150" s="203" t="s">
        <v>134</v>
      </c>
    </row>
    <row r="151" s="2" customFormat="1" ht="37.8" customHeight="1">
      <c r="A151" s="38"/>
      <c r="B151" s="172"/>
      <c r="C151" s="173" t="s">
        <v>9</v>
      </c>
      <c r="D151" s="173" t="s">
        <v>137</v>
      </c>
      <c r="E151" s="174" t="s">
        <v>216</v>
      </c>
      <c r="F151" s="175" t="s">
        <v>217</v>
      </c>
      <c r="G151" s="176" t="s">
        <v>140</v>
      </c>
      <c r="H151" s="177">
        <v>65</v>
      </c>
      <c r="I151" s="178"/>
      <c r="J151" s="179">
        <f>ROUND(I151*H151,2)</f>
        <v>0</v>
      </c>
      <c r="K151" s="175" t="s">
        <v>141</v>
      </c>
      <c r="L151" s="39"/>
      <c r="M151" s="180" t="s">
        <v>3</v>
      </c>
      <c r="N151" s="181" t="s">
        <v>48</v>
      </c>
      <c r="O151" s="72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4" t="s">
        <v>142</v>
      </c>
      <c r="AT151" s="184" t="s">
        <v>137</v>
      </c>
      <c r="AU151" s="184" t="s">
        <v>85</v>
      </c>
      <c r="AY151" s="18" t="s">
        <v>134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83</v>
      </c>
      <c r="BK151" s="185">
        <f>ROUND(I151*H151,2)</f>
        <v>0</v>
      </c>
      <c r="BL151" s="18" t="s">
        <v>142</v>
      </c>
      <c r="BM151" s="184" t="s">
        <v>218</v>
      </c>
    </row>
    <row r="152" s="13" customFormat="1">
      <c r="A152" s="13"/>
      <c r="B152" s="186"/>
      <c r="C152" s="13"/>
      <c r="D152" s="187" t="s">
        <v>144</v>
      </c>
      <c r="E152" s="188" t="s">
        <v>3</v>
      </c>
      <c r="F152" s="189" t="s">
        <v>145</v>
      </c>
      <c r="G152" s="13"/>
      <c r="H152" s="188" t="s">
        <v>3</v>
      </c>
      <c r="I152" s="190"/>
      <c r="J152" s="13"/>
      <c r="K152" s="13"/>
      <c r="L152" s="186"/>
      <c r="M152" s="191"/>
      <c r="N152" s="192"/>
      <c r="O152" s="192"/>
      <c r="P152" s="192"/>
      <c r="Q152" s="192"/>
      <c r="R152" s="192"/>
      <c r="S152" s="192"/>
      <c r="T152" s="19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8" t="s">
        <v>144</v>
      </c>
      <c r="AU152" s="188" t="s">
        <v>85</v>
      </c>
      <c r="AV152" s="13" t="s">
        <v>83</v>
      </c>
      <c r="AW152" s="13" t="s">
        <v>39</v>
      </c>
      <c r="AX152" s="13" t="s">
        <v>77</v>
      </c>
      <c r="AY152" s="188" t="s">
        <v>134</v>
      </c>
    </row>
    <row r="153" s="14" customFormat="1">
      <c r="A153" s="14"/>
      <c r="B153" s="194"/>
      <c r="C153" s="14"/>
      <c r="D153" s="187" t="s">
        <v>144</v>
      </c>
      <c r="E153" s="195" t="s">
        <v>3</v>
      </c>
      <c r="F153" s="196" t="s">
        <v>219</v>
      </c>
      <c r="G153" s="14"/>
      <c r="H153" s="197">
        <v>5</v>
      </c>
      <c r="I153" s="198"/>
      <c r="J153" s="14"/>
      <c r="K153" s="14"/>
      <c r="L153" s="194"/>
      <c r="M153" s="199"/>
      <c r="N153" s="200"/>
      <c r="O153" s="200"/>
      <c r="P153" s="200"/>
      <c r="Q153" s="200"/>
      <c r="R153" s="200"/>
      <c r="S153" s="200"/>
      <c r="T153" s="20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5" t="s">
        <v>144</v>
      </c>
      <c r="AU153" s="195" t="s">
        <v>85</v>
      </c>
      <c r="AV153" s="14" t="s">
        <v>85</v>
      </c>
      <c r="AW153" s="14" t="s">
        <v>39</v>
      </c>
      <c r="AX153" s="14" t="s">
        <v>77</v>
      </c>
      <c r="AY153" s="195" t="s">
        <v>134</v>
      </c>
    </row>
    <row r="154" s="14" customFormat="1">
      <c r="A154" s="14"/>
      <c r="B154" s="194"/>
      <c r="C154" s="14"/>
      <c r="D154" s="187" t="s">
        <v>144</v>
      </c>
      <c r="E154" s="195" t="s">
        <v>3</v>
      </c>
      <c r="F154" s="196" t="s">
        <v>220</v>
      </c>
      <c r="G154" s="14"/>
      <c r="H154" s="197">
        <v>5</v>
      </c>
      <c r="I154" s="198"/>
      <c r="J154" s="14"/>
      <c r="K154" s="14"/>
      <c r="L154" s="194"/>
      <c r="M154" s="199"/>
      <c r="N154" s="200"/>
      <c r="O154" s="200"/>
      <c r="P154" s="200"/>
      <c r="Q154" s="200"/>
      <c r="R154" s="200"/>
      <c r="S154" s="200"/>
      <c r="T154" s="20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5" t="s">
        <v>144</v>
      </c>
      <c r="AU154" s="195" t="s">
        <v>85</v>
      </c>
      <c r="AV154" s="14" t="s">
        <v>85</v>
      </c>
      <c r="AW154" s="14" t="s">
        <v>39</v>
      </c>
      <c r="AX154" s="14" t="s">
        <v>77</v>
      </c>
      <c r="AY154" s="195" t="s">
        <v>134</v>
      </c>
    </row>
    <row r="155" s="14" customFormat="1">
      <c r="A155" s="14"/>
      <c r="B155" s="194"/>
      <c r="C155" s="14"/>
      <c r="D155" s="187" t="s">
        <v>144</v>
      </c>
      <c r="E155" s="195" t="s">
        <v>3</v>
      </c>
      <c r="F155" s="196" t="s">
        <v>221</v>
      </c>
      <c r="G155" s="14"/>
      <c r="H155" s="197">
        <v>20</v>
      </c>
      <c r="I155" s="198"/>
      <c r="J155" s="14"/>
      <c r="K155" s="14"/>
      <c r="L155" s="194"/>
      <c r="M155" s="199"/>
      <c r="N155" s="200"/>
      <c r="O155" s="200"/>
      <c r="P155" s="200"/>
      <c r="Q155" s="200"/>
      <c r="R155" s="200"/>
      <c r="S155" s="200"/>
      <c r="T155" s="20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5" t="s">
        <v>144</v>
      </c>
      <c r="AU155" s="195" t="s">
        <v>85</v>
      </c>
      <c r="AV155" s="14" t="s">
        <v>85</v>
      </c>
      <c r="AW155" s="14" t="s">
        <v>39</v>
      </c>
      <c r="AX155" s="14" t="s">
        <v>77</v>
      </c>
      <c r="AY155" s="195" t="s">
        <v>134</v>
      </c>
    </row>
    <row r="156" s="14" customFormat="1">
      <c r="A156" s="14"/>
      <c r="B156" s="194"/>
      <c r="C156" s="14"/>
      <c r="D156" s="187" t="s">
        <v>144</v>
      </c>
      <c r="E156" s="195" t="s">
        <v>3</v>
      </c>
      <c r="F156" s="196" t="s">
        <v>222</v>
      </c>
      <c r="G156" s="14"/>
      <c r="H156" s="197">
        <v>5</v>
      </c>
      <c r="I156" s="198"/>
      <c r="J156" s="14"/>
      <c r="K156" s="14"/>
      <c r="L156" s="194"/>
      <c r="M156" s="199"/>
      <c r="N156" s="200"/>
      <c r="O156" s="200"/>
      <c r="P156" s="200"/>
      <c r="Q156" s="200"/>
      <c r="R156" s="200"/>
      <c r="S156" s="200"/>
      <c r="T156" s="20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5" t="s">
        <v>144</v>
      </c>
      <c r="AU156" s="195" t="s">
        <v>85</v>
      </c>
      <c r="AV156" s="14" t="s">
        <v>85</v>
      </c>
      <c r="AW156" s="14" t="s">
        <v>39</v>
      </c>
      <c r="AX156" s="14" t="s">
        <v>77</v>
      </c>
      <c r="AY156" s="195" t="s">
        <v>134</v>
      </c>
    </row>
    <row r="157" s="14" customFormat="1">
      <c r="A157" s="14"/>
      <c r="B157" s="194"/>
      <c r="C157" s="14"/>
      <c r="D157" s="187" t="s">
        <v>144</v>
      </c>
      <c r="E157" s="195" t="s">
        <v>3</v>
      </c>
      <c r="F157" s="196" t="s">
        <v>223</v>
      </c>
      <c r="G157" s="14"/>
      <c r="H157" s="197">
        <v>20</v>
      </c>
      <c r="I157" s="198"/>
      <c r="J157" s="14"/>
      <c r="K157" s="14"/>
      <c r="L157" s="194"/>
      <c r="M157" s="199"/>
      <c r="N157" s="200"/>
      <c r="O157" s="200"/>
      <c r="P157" s="200"/>
      <c r="Q157" s="200"/>
      <c r="R157" s="200"/>
      <c r="S157" s="200"/>
      <c r="T157" s="20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5" t="s">
        <v>144</v>
      </c>
      <c r="AU157" s="195" t="s">
        <v>85</v>
      </c>
      <c r="AV157" s="14" t="s">
        <v>85</v>
      </c>
      <c r="AW157" s="14" t="s">
        <v>39</v>
      </c>
      <c r="AX157" s="14" t="s">
        <v>77</v>
      </c>
      <c r="AY157" s="195" t="s">
        <v>134</v>
      </c>
    </row>
    <row r="158" s="14" customFormat="1">
      <c r="A158" s="14"/>
      <c r="B158" s="194"/>
      <c r="C158" s="14"/>
      <c r="D158" s="187" t="s">
        <v>144</v>
      </c>
      <c r="E158" s="195" t="s">
        <v>3</v>
      </c>
      <c r="F158" s="196" t="s">
        <v>224</v>
      </c>
      <c r="G158" s="14"/>
      <c r="H158" s="197">
        <v>10</v>
      </c>
      <c r="I158" s="198"/>
      <c r="J158" s="14"/>
      <c r="K158" s="14"/>
      <c r="L158" s="194"/>
      <c r="M158" s="199"/>
      <c r="N158" s="200"/>
      <c r="O158" s="200"/>
      <c r="P158" s="200"/>
      <c r="Q158" s="200"/>
      <c r="R158" s="200"/>
      <c r="S158" s="200"/>
      <c r="T158" s="20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5" t="s">
        <v>144</v>
      </c>
      <c r="AU158" s="195" t="s">
        <v>85</v>
      </c>
      <c r="AV158" s="14" t="s">
        <v>85</v>
      </c>
      <c r="AW158" s="14" t="s">
        <v>39</v>
      </c>
      <c r="AX158" s="14" t="s">
        <v>77</v>
      </c>
      <c r="AY158" s="195" t="s">
        <v>134</v>
      </c>
    </row>
    <row r="159" s="15" customFormat="1">
      <c r="A159" s="15"/>
      <c r="B159" s="202"/>
      <c r="C159" s="15"/>
      <c r="D159" s="187" t="s">
        <v>144</v>
      </c>
      <c r="E159" s="203" t="s">
        <v>3</v>
      </c>
      <c r="F159" s="204" t="s">
        <v>180</v>
      </c>
      <c r="G159" s="15"/>
      <c r="H159" s="205">
        <v>65</v>
      </c>
      <c r="I159" s="206"/>
      <c r="J159" s="15"/>
      <c r="K159" s="15"/>
      <c r="L159" s="202"/>
      <c r="M159" s="207"/>
      <c r="N159" s="208"/>
      <c r="O159" s="208"/>
      <c r="P159" s="208"/>
      <c r="Q159" s="208"/>
      <c r="R159" s="208"/>
      <c r="S159" s="208"/>
      <c r="T159" s="209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03" t="s">
        <v>144</v>
      </c>
      <c r="AU159" s="203" t="s">
        <v>85</v>
      </c>
      <c r="AV159" s="15" t="s">
        <v>133</v>
      </c>
      <c r="AW159" s="15" t="s">
        <v>39</v>
      </c>
      <c r="AX159" s="15" t="s">
        <v>83</v>
      </c>
      <c r="AY159" s="203" t="s">
        <v>134</v>
      </c>
    </row>
    <row r="160" s="2" customFormat="1" ht="37.8" customHeight="1">
      <c r="A160" s="38"/>
      <c r="B160" s="172"/>
      <c r="C160" s="173" t="s">
        <v>225</v>
      </c>
      <c r="D160" s="173" t="s">
        <v>137</v>
      </c>
      <c r="E160" s="174" t="s">
        <v>226</v>
      </c>
      <c r="F160" s="175" t="s">
        <v>227</v>
      </c>
      <c r="G160" s="176" t="s">
        <v>140</v>
      </c>
      <c r="H160" s="177">
        <v>82</v>
      </c>
      <c r="I160" s="178"/>
      <c r="J160" s="179">
        <f>ROUND(I160*H160,2)</f>
        <v>0</v>
      </c>
      <c r="K160" s="175" t="s">
        <v>141</v>
      </c>
      <c r="L160" s="39"/>
      <c r="M160" s="180" t="s">
        <v>3</v>
      </c>
      <c r="N160" s="181" t="s">
        <v>48</v>
      </c>
      <c r="O160" s="72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4" t="s">
        <v>142</v>
      </c>
      <c r="AT160" s="184" t="s">
        <v>137</v>
      </c>
      <c r="AU160" s="184" t="s">
        <v>85</v>
      </c>
      <c r="AY160" s="18" t="s">
        <v>134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83</v>
      </c>
      <c r="BK160" s="185">
        <f>ROUND(I160*H160,2)</f>
        <v>0</v>
      </c>
      <c r="BL160" s="18" t="s">
        <v>142</v>
      </c>
      <c r="BM160" s="184" t="s">
        <v>228</v>
      </c>
    </row>
    <row r="161" s="13" customFormat="1">
      <c r="A161" s="13"/>
      <c r="B161" s="186"/>
      <c r="C161" s="13"/>
      <c r="D161" s="187" t="s">
        <v>144</v>
      </c>
      <c r="E161" s="188" t="s">
        <v>3</v>
      </c>
      <c r="F161" s="189" t="s">
        <v>145</v>
      </c>
      <c r="G161" s="13"/>
      <c r="H161" s="188" t="s">
        <v>3</v>
      </c>
      <c r="I161" s="190"/>
      <c r="J161" s="13"/>
      <c r="K161" s="13"/>
      <c r="L161" s="186"/>
      <c r="M161" s="191"/>
      <c r="N161" s="192"/>
      <c r="O161" s="192"/>
      <c r="P161" s="192"/>
      <c r="Q161" s="192"/>
      <c r="R161" s="192"/>
      <c r="S161" s="192"/>
      <c r="T161" s="19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8" t="s">
        <v>144</v>
      </c>
      <c r="AU161" s="188" t="s">
        <v>85</v>
      </c>
      <c r="AV161" s="13" t="s">
        <v>83</v>
      </c>
      <c r="AW161" s="13" t="s">
        <v>39</v>
      </c>
      <c r="AX161" s="13" t="s">
        <v>77</v>
      </c>
      <c r="AY161" s="188" t="s">
        <v>134</v>
      </c>
    </row>
    <row r="162" s="14" customFormat="1">
      <c r="A162" s="14"/>
      <c r="B162" s="194"/>
      <c r="C162" s="14"/>
      <c r="D162" s="187" t="s">
        <v>144</v>
      </c>
      <c r="E162" s="195" t="s">
        <v>3</v>
      </c>
      <c r="F162" s="196" t="s">
        <v>229</v>
      </c>
      <c r="G162" s="14"/>
      <c r="H162" s="197">
        <v>24</v>
      </c>
      <c r="I162" s="198"/>
      <c r="J162" s="14"/>
      <c r="K162" s="14"/>
      <c r="L162" s="194"/>
      <c r="M162" s="199"/>
      <c r="N162" s="200"/>
      <c r="O162" s="200"/>
      <c r="P162" s="200"/>
      <c r="Q162" s="200"/>
      <c r="R162" s="200"/>
      <c r="S162" s="200"/>
      <c r="T162" s="20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5" t="s">
        <v>144</v>
      </c>
      <c r="AU162" s="195" t="s">
        <v>85</v>
      </c>
      <c r="AV162" s="14" t="s">
        <v>85</v>
      </c>
      <c r="AW162" s="14" t="s">
        <v>39</v>
      </c>
      <c r="AX162" s="14" t="s">
        <v>77</v>
      </c>
      <c r="AY162" s="195" t="s">
        <v>134</v>
      </c>
    </row>
    <row r="163" s="14" customFormat="1">
      <c r="A163" s="14"/>
      <c r="B163" s="194"/>
      <c r="C163" s="14"/>
      <c r="D163" s="187" t="s">
        <v>144</v>
      </c>
      <c r="E163" s="195" t="s">
        <v>3</v>
      </c>
      <c r="F163" s="196" t="s">
        <v>230</v>
      </c>
      <c r="G163" s="14"/>
      <c r="H163" s="197">
        <v>37</v>
      </c>
      <c r="I163" s="198"/>
      <c r="J163" s="14"/>
      <c r="K163" s="14"/>
      <c r="L163" s="194"/>
      <c r="M163" s="199"/>
      <c r="N163" s="200"/>
      <c r="O163" s="200"/>
      <c r="P163" s="200"/>
      <c r="Q163" s="200"/>
      <c r="R163" s="200"/>
      <c r="S163" s="200"/>
      <c r="T163" s="20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5" t="s">
        <v>144</v>
      </c>
      <c r="AU163" s="195" t="s">
        <v>85</v>
      </c>
      <c r="AV163" s="14" t="s">
        <v>85</v>
      </c>
      <c r="AW163" s="14" t="s">
        <v>39</v>
      </c>
      <c r="AX163" s="14" t="s">
        <v>77</v>
      </c>
      <c r="AY163" s="195" t="s">
        <v>134</v>
      </c>
    </row>
    <row r="164" s="14" customFormat="1">
      <c r="A164" s="14"/>
      <c r="B164" s="194"/>
      <c r="C164" s="14"/>
      <c r="D164" s="187" t="s">
        <v>144</v>
      </c>
      <c r="E164" s="195" t="s">
        <v>3</v>
      </c>
      <c r="F164" s="196" t="s">
        <v>231</v>
      </c>
      <c r="G164" s="14"/>
      <c r="H164" s="197">
        <v>21</v>
      </c>
      <c r="I164" s="198"/>
      <c r="J164" s="14"/>
      <c r="K164" s="14"/>
      <c r="L164" s="194"/>
      <c r="M164" s="199"/>
      <c r="N164" s="200"/>
      <c r="O164" s="200"/>
      <c r="P164" s="200"/>
      <c r="Q164" s="200"/>
      <c r="R164" s="200"/>
      <c r="S164" s="200"/>
      <c r="T164" s="20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5" t="s">
        <v>144</v>
      </c>
      <c r="AU164" s="195" t="s">
        <v>85</v>
      </c>
      <c r="AV164" s="14" t="s">
        <v>85</v>
      </c>
      <c r="AW164" s="14" t="s">
        <v>39</v>
      </c>
      <c r="AX164" s="14" t="s">
        <v>77</v>
      </c>
      <c r="AY164" s="195" t="s">
        <v>134</v>
      </c>
    </row>
    <row r="165" s="15" customFormat="1">
      <c r="A165" s="15"/>
      <c r="B165" s="202"/>
      <c r="C165" s="15"/>
      <c r="D165" s="187" t="s">
        <v>144</v>
      </c>
      <c r="E165" s="203" t="s">
        <v>3</v>
      </c>
      <c r="F165" s="204" t="s">
        <v>180</v>
      </c>
      <c r="G165" s="15"/>
      <c r="H165" s="205">
        <v>82</v>
      </c>
      <c r="I165" s="206"/>
      <c r="J165" s="15"/>
      <c r="K165" s="15"/>
      <c r="L165" s="202"/>
      <c r="M165" s="207"/>
      <c r="N165" s="208"/>
      <c r="O165" s="208"/>
      <c r="P165" s="208"/>
      <c r="Q165" s="208"/>
      <c r="R165" s="208"/>
      <c r="S165" s="208"/>
      <c r="T165" s="209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03" t="s">
        <v>144</v>
      </c>
      <c r="AU165" s="203" t="s">
        <v>85</v>
      </c>
      <c r="AV165" s="15" t="s">
        <v>133</v>
      </c>
      <c r="AW165" s="15" t="s">
        <v>39</v>
      </c>
      <c r="AX165" s="15" t="s">
        <v>83</v>
      </c>
      <c r="AY165" s="203" t="s">
        <v>134</v>
      </c>
    </row>
    <row r="166" s="2" customFormat="1" ht="37.8" customHeight="1">
      <c r="A166" s="38"/>
      <c r="B166" s="172"/>
      <c r="C166" s="173" t="s">
        <v>232</v>
      </c>
      <c r="D166" s="173" t="s">
        <v>137</v>
      </c>
      <c r="E166" s="174" t="s">
        <v>233</v>
      </c>
      <c r="F166" s="175" t="s">
        <v>234</v>
      </c>
      <c r="G166" s="176" t="s">
        <v>140</v>
      </c>
      <c r="H166" s="177">
        <v>3</v>
      </c>
      <c r="I166" s="178"/>
      <c r="J166" s="179">
        <f>ROUND(I166*H166,2)</f>
        <v>0</v>
      </c>
      <c r="K166" s="175" t="s">
        <v>141</v>
      </c>
      <c r="L166" s="39"/>
      <c r="M166" s="180" t="s">
        <v>3</v>
      </c>
      <c r="N166" s="181" t="s">
        <v>48</v>
      </c>
      <c r="O166" s="72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4" t="s">
        <v>142</v>
      </c>
      <c r="AT166" s="184" t="s">
        <v>137</v>
      </c>
      <c r="AU166" s="184" t="s">
        <v>85</v>
      </c>
      <c r="AY166" s="18" t="s">
        <v>134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83</v>
      </c>
      <c r="BK166" s="185">
        <f>ROUND(I166*H166,2)</f>
        <v>0</v>
      </c>
      <c r="BL166" s="18" t="s">
        <v>142</v>
      </c>
      <c r="BM166" s="184" t="s">
        <v>235</v>
      </c>
    </row>
    <row r="167" s="13" customFormat="1">
      <c r="A167" s="13"/>
      <c r="B167" s="186"/>
      <c r="C167" s="13"/>
      <c r="D167" s="187" t="s">
        <v>144</v>
      </c>
      <c r="E167" s="188" t="s">
        <v>3</v>
      </c>
      <c r="F167" s="189" t="s">
        <v>145</v>
      </c>
      <c r="G167" s="13"/>
      <c r="H167" s="188" t="s">
        <v>3</v>
      </c>
      <c r="I167" s="190"/>
      <c r="J167" s="13"/>
      <c r="K167" s="13"/>
      <c r="L167" s="186"/>
      <c r="M167" s="191"/>
      <c r="N167" s="192"/>
      <c r="O167" s="192"/>
      <c r="P167" s="192"/>
      <c r="Q167" s="192"/>
      <c r="R167" s="192"/>
      <c r="S167" s="192"/>
      <c r="T167" s="19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8" t="s">
        <v>144</v>
      </c>
      <c r="AU167" s="188" t="s">
        <v>85</v>
      </c>
      <c r="AV167" s="13" t="s">
        <v>83</v>
      </c>
      <c r="AW167" s="13" t="s">
        <v>39</v>
      </c>
      <c r="AX167" s="13" t="s">
        <v>77</v>
      </c>
      <c r="AY167" s="188" t="s">
        <v>134</v>
      </c>
    </row>
    <row r="168" s="14" customFormat="1">
      <c r="A168" s="14"/>
      <c r="B168" s="194"/>
      <c r="C168" s="14"/>
      <c r="D168" s="187" t="s">
        <v>144</v>
      </c>
      <c r="E168" s="195" t="s">
        <v>3</v>
      </c>
      <c r="F168" s="196" t="s">
        <v>236</v>
      </c>
      <c r="G168" s="14"/>
      <c r="H168" s="197">
        <v>2</v>
      </c>
      <c r="I168" s="198"/>
      <c r="J168" s="14"/>
      <c r="K168" s="14"/>
      <c r="L168" s="194"/>
      <c r="M168" s="199"/>
      <c r="N168" s="200"/>
      <c r="O168" s="200"/>
      <c r="P168" s="200"/>
      <c r="Q168" s="200"/>
      <c r="R168" s="200"/>
      <c r="S168" s="200"/>
      <c r="T168" s="20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5" t="s">
        <v>144</v>
      </c>
      <c r="AU168" s="195" t="s">
        <v>85</v>
      </c>
      <c r="AV168" s="14" t="s">
        <v>85</v>
      </c>
      <c r="AW168" s="14" t="s">
        <v>39</v>
      </c>
      <c r="AX168" s="14" t="s">
        <v>77</v>
      </c>
      <c r="AY168" s="195" t="s">
        <v>134</v>
      </c>
    </row>
    <row r="169" s="14" customFormat="1">
      <c r="A169" s="14"/>
      <c r="B169" s="194"/>
      <c r="C169" s="14"/>
      <c r="D169" s="187" t="s">
        <v>144</v>
      </c>
      <c r="E169" s="195" t="s">
        <v>3</v>
      </c>
      <c r="F169" s="196" t="s">
        <v>237</v>
      </c>
      <c r="G169" s="14"/>
      <c r="H169" s="197">
        <v>1</v>
      </c>
      <c r="I169" s="198"/>
      <c r="J169" s="14"/>
      <c r="K169" s="14"/>
      <c r="L169" s="194"/>
      <c r="M169" s="199"/>
      <c r="N169" s="200"/>
      <c r="O169" s="200"/>
      <c r="P169" s="200"/>
      <c r="Q169" s="200"/>
      <c r="R169" s="200"/>
      <c r="S169" s="200"/>
      <c r="T169" s="20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5" t="s">
        <v>144</v>
      </c>
      <c r="AU169" s="195" t="s">
        <v>85</v>
      </c>
      <c r="AV169" s="14" t="s">
        <v>85</v>
      </c>
      <c r="AW169" s="14" t="s">
        <v>39</v>
      </c>
      <c r="AX169" s="14" t="s">
        <v>77</v>
      </c>
      <c r="AY169" s="195" t="s">
        <v>134</v>
      </c>
    </row>
    <row r="170" s="15" customFormat="1">
      <c r="A170" s="15"/>
      <c r="B170" s="202"/>
      <c r="C170" s="15"/>
      <c r="D170" s="187" t="s">
        <v>144</v>
      </c>
      <c r="E170" s="203" t="s">
        <v>3</v>
      </c>
      <c r="F170" s="204" t="s">
        <v>180</v>
      </c>
      <c r="G170" s="15"/>
      <c r="H170" s="205">
        <v>3</v>
      </c>
      <c r="I170" s="206"/>
      <c r="J170" s="15"/>
      <c r="K170" s="15"/>
      <c r="L170" s="202"/>
      <c r="M170" s="207"/>
      <c r="N170" s="208"/>
      <c r="O170" s="208"/>
      <c r="P170" s="208"/>
      <c r="Q170" s="208"/>
      <c r="R170" s="208"/>
      <c r="S170" s="208"/>
      <c r="T170" s="209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03" t="s">
        <v>144</v>
      </c>
      <c r="AU170" s="203" t="s">
        <v>85</v>
      </c>
      <c r="AV170" s="15" t="s">
        <v>133</v>
      </c>
      <c r="AW170" s="15" t="s">
        <v>39</v>
      </c>
      <c r="AX170" s="15" t="s">
        <v>83</v>
      </c>
      <c r="AY170" s="203" t="s">
        <v>134</v>
      </c>
    </row>
    <row r="171" s="2" customFormat="1" ht="33" customHeight="1">
      <c r="A171" s="38"/>
      <c r="B171" s="172"/>
      <c r="C171" s="173" t="s">
        <v>238</v>
      </c>
      <c r="D171" s="173" t="s">
        <v>137</v>
      </c>
      <c r="E171" s="174" t="s">
        <v>239</v>
      </c>
      <c r="F171" s="175" t="s">
        <v>240</v>
      </c>
      <c r="G171" s="176" t="s">
        <v>140</v>
      </c>
      <c r="H171" s="177">
        <v>3</v>
      </c>
      <c r="I171" s="178"/>
      <c r="J171" s="179">
        <f>ROUND(I171*H171,2)</f>
        <v>0</v>
      </c>
      <c r="K171" s="175" t="s">
        <v>141</v>
      </c>
      <c r="L171" s="39"/>
      <c r="M171" s="180" t="s">
        <v>3</v>
      </c>
      <c r="N171" s="181" t="s">
        <v>48</v>
      </c>
      <c r="O171" s="72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4" t="s">
        <v>142</v>
      </c>
      <c r="AT171" s="184" t="s">
        <v>137</v>
      </c>
      <c r="AU171" s="184" t="s">
        <v>85</v>
      </c>
      <c r="AY171" s="18" t="s">
        <v>134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8" t="s">
        <v>83</v>
      </c>
      <c r="BK171" s="185">
        <f>ROUND(I171*H171,2)</f>
        <v>0</v>
      </c>
      <c r="BL171" s="18" t="s">
        <v>142</v>
      </c>
      <c r="BM171" s="184" t="s">
        <v>241</v>
      </c>
    </row>
    <row r="172" s="13" customFormat="1">
      <c r="A172" s="13"/>
      <c r="B172" s="186"/>
      <c r="C172" s="13"/>
      <c r="D172" s="187" t="s">
        <v>144</v>
      </c>
      <c r="E172" s="188" t="s">
        <v>3</v>
      </c>
      <c r="F172" s="189" t="s">
        <v>145</v>
      </c>
      <c r="G172" s="13"/>
      <c r="H172" s="188" t="s">
        <v>3</v>
      </c>
      <c r="I172" s="190"/>
      <c r="J172" s="13"/>
      <c r="K172" s="13"/>
      <c r="L172" s="186"/>
      <c r="M172" s="191"/>
      <c r="N172" s="192"/>
      <c r="O172" s="192"/>
      <c r="P172" s="192"/>
      <c r="Q172" s="192"/>
      <c r="R172" s="192"/>
      <c r="S172" s="192"/>
      <c r="T172" s="19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8" t="s">
        <v>144</v>
      </c>
      <c r="AU172" s="188" t="s">
        <v>85</v>
      </c>
      <c r="AV172" s="13" t="s">
        <v>83</v>
      </c>
      <c r="AW172" s="13" t="s">
        <v>39</v>
      </c>
      <c r="AX172" s="13" t="s">
        <v>77</v>
      </c>
      <c r="AY172" s="188" t="s">
        <v>134</v>
      </c>
    </row>
    <row r="173" s="14" customFormat="1">
      <c r="A173" s="14"/>
      <c r="B173" s="194"/>
      <c r="C173" s="14"/>
      <c r="D173" s="187" t="s">
        <v>144</v>
      </c>
      <c r="E173" s="195" t="s">
        <v>3</v>
      </c>
      <c r="F173" s="196" t="s">
        <v>242</v>
      </c>
      <c r="G173" s="14"/>
      <c r="H173" s="197">
        <v>3</v>
      </c>
      <c r="I173" s="198"/>
      <c r="J173" s="14"/>
      <c r="K173" s="14"/>
      <c r="L173" s="194"/>
      <c r="M173" s="199"/>
      <c r="N173" s="200"/>
      <c r="O173" s="200"/>
      <c r="P173" s="200"/>
      <c r="Q173" s="200"/>
      <c r="R173" s="200"/>
      <c r="S173" s="200"/>
      <c r="T173" s="20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5" t="s">
        <v>144</v>
      </c>
      <c r="AU173" s="195" t="s">
        <v>85</v>
      </c>
      <c r="AV173" s="14" t="s">
        <v>85</v>
      </c>
      <c r="AW173" s="14" t="s">
        <v>39</v>
      </c>
      <c r="AX173" s="14" t="s">
        <v>83</v>
      </c>
      <c r="AY173" s="195" t="s">
        <v>134</v>
      </c>
    </row>
    <row r="174" s="2" customFormat="1" ht="24.15" customHeight="1">
      <c r="A174" s="38"/>
      <c r="B174" s="172"/>
      <c r="C174" s="173" t="s">
        <v>243</v>
      </c>
      <c r="D174" s="173" t="s">
        <v>137</v>
      </c>
      <c r="E174" s="174" t="s">
        <v>244</v>
      </c>
      <c r="F174" s="175" t="s">
        <v>245</v>
      </c>
      <c r="G174" s="176" t="s">
        <v>140</v>
      </c>
      <c r="H174" s="177">
        <v>8</v>
      </c>
      <c r="I174" s="178"/>
      <c r="J174" s="179">
        <f>ROUND(I174*H174,2)</f>
        <v>0</v>
      </c>
      <c r="K174" s="175" t="s">
        <v>141</v>
      </c>
      <c r="L174" s="39"/>
      <c r="M174" s="180" t="s">
        <v>3</v>
      </c>
      <c r="N174" s="181" t="s">
        <v>48</v>
      </c>
      <c r="O174" s="72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4" t="s">
        <v>142</v>
      </c>
      <c r="AT174" s="184" t="s">
        <v>137</v>
      </c>
      <c r="AU174" s="184" t="s">
        <v>85</v>
      </c>
      <c r="AY174" s="18" t="s">
        <v>134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8" t="s">
        <v>83</v>
      </c>
      <c r="BK174" s="185">
        <f>ROUND(I174*H174,2)</f>
        <v>0</v>
      </c>
      <c r="BL174" s="18" t="s">
        <v>142</v>
      </c>
      <c r="BM174" s="184" t="s">
        <v>246</v>
      </c>
    </row>
    <row r="175" s="13" customFormat="1">
      <c r="A175" s="13"/>
      <c r="B175" s="186"/>
      <c r="C175" s="13"/>
      <c r="D175" s="187" t="s">
        <v>144</v>
      </c>
      <c r="E175" s="188" t="s">
        <v>3</v>
      </c>
      <c r="F175" s="189" t="s">
        <v>145</v>
      </c>
      <c r="G175" s="13"/>
      <c r="H175" s="188" t="s">
        <v>3</v>
      </c>
      <c r="I175" s="190"/>
      <c r="J175" s="13"/>
      <c r="K175" s="13"/>
      <c r="L175" s="186"/>
      <c r="M175" s="191"/>
      <c r="N175" s="192"/>
      <c r="O175" s="192"/>
      <c r="P175" s="192"/>
      <c r="Q175" s="192"/>
      <c r="R175" s="192"/>
      <c r="S175" s="192"/>
      <c r="T175" s="19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8" t="s">
        <v>144</v>
      </c>
      <c r="AU175" s="188" t="s">
        <v>85</v>
      </c>
      <c r="AV175" s="13" t="s">
        <v>83</v>
      </c>
      <c r="AW175" s="13" t="s">
        <v>39</v>
      </c>
      <c r="AX175" s="13" t="s">
        <v>77</v>
      </c>
      <c r="AY175" s="188" t="s">
        <v>134</v>
      </c>
    </row>
    <row r="176" s="14" customFormat="1">
      <c r="A176" s="14"/>
      <c r="B176" s="194"/>
      <c r="C176" s="14"/>
      <c r="D176" s="187" t="s">
        <v>144</v>
      </c>
      <c r="E176" s="195" t="s">
        <v>3</v>
      </c>
      <c r="F176" s="196" t="s">
        <v>247</v>
      </c>
      <c r="G176" s="14"/>
      <c r="H176" s="197">
        <v>4</v>
      </c>
      <c r="I176" s="198"/>
      <c r="J176" s="14"/>
      <c r="K176" s="14"/>
      <c r="L176" s="194"/>
      <c r="M176" s="199"/>
      <c r="N176" s="200"/>
      <c r="O176" s="200"/>
      <c r="P176" s="200"/>
      <c r="Q176" s="200"/>
      <c r="R176" s="200"/>
      <c r="S176" s="200"/>
      <c r="T176" s="20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5" t="s">
        <v>144</v>
      </c>
      <c r="AU176" s="195" t="s">
        <v>85</v>
      </c>
      <c r="AV176" s="14" t="s">
        <v>85</v>
      </c>
      <c r="AW176" s="14" t="s">
        <v>39</v>
      </c>
      <c r="AX176" s="14" t="s">
        <v>77</v>
      </c>
      <c r="AY176" s="195" t="s">
        <v>134</v>
      </c>
    </row>
    <row r="177" s="14" customFormat="1">
      <c r="A177" s="14"/>
      <c r="B177" s="194"/>
      <c r="C177" s="14"/>
      <c r="D177" s="187" t="s">
        <v>144</v>
      </c>
      <c r="E177" s="195" t="s">
        <v>3</v>
      </c>
      <c r="F177" s="196" t="s">
        <v>248</v>
      </c>
      <c r="G177" s="14"/>
      <c r="H177" s="197">
        <v>4</v>
      </c>
      <c r="I177" s="198"/>
      <c r="J177" s="14"/>
      <c r="K177" s="14"/>
      <c r="L177" s="194"/>
      <c r="M177" s="199"/>
      <c r="N177" s="200"/>
      <c r="O177" s="200"/>
      <c r="P177" s="200"/>
      <c r="Q177" s="200"/>
      <c r="R177" s="200"/>
      <c r="S177" s="200"/>
      <c r="T177" s="20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5" t="s">
        <v>144</v>
      </c>
      <c r="AU177" s="195" t="s">
        <v>85</v>
      </c>
      <c r="AV177" s="14" t="s">
        <v>85</v>
      </c>
      <c r="AW177" s="14" t="s">
        <v>39</v>
      </c>
      <c r="AX177" s="14" t="s">
        <v>77</v>
      </c>
      <c r="AY177" s="195" t="s">
        <v>134</v>
      </c>
    </row>
    <row r="178" s="15" customFormat="1">
      <c r="A178" s="15"/>
      <c r="B178" s="202"/>
      <c r="C178" s="15"/>
      <c r="D178" s="187" t="s">
        <v>144</v>
      </c>
      <c r="E178" s="203" t="s">
        <v>3</v>
      </c>
      <c r="F178" s="204" t="s">
        <v>180</v>
      </c>
      <c r="G178" s="15"/>
      <c r="H178" s="205">
        <v>8</v>
      </c>
      <c r="I178" s="206"/>
      <c r="J178" s="15"/>
      <c r="K178" s="15"/>
      <c r="L178" s="202"/>
      <c r="M178" s="207"/>
      <c r="N178" s="208"/>
      <c r="O178" s="208"/>
      <c r="P178" s="208"/>
      <c r="Q178" s="208"/>
      <c r="R178" s="208"/>
      <c r="S178" s="208"/>
      <c r="T178" s="20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03" t="s">
        <v>144</v>
      </c>
      <c r="AU178" s="203" t="s">
        <v>85</v>
      </c>
      <c r="AV178" s="15" t="s">
        <v>133</v>
      </c>
      <c r="AW178" s="15" t="s">
        <v>39</v>
      </c>
      <c r="AX178" s="15" t="s">
        <v>83</v>
      </c>
      <c r="AY178" s="203" t="s">
        <v>134</v>
      </c>
    </row>
    <row r="179" s="2" customFormat="1" ht="37.8" customHeight="1">
      <c r="A179" s="38"/>
      <c r="B179" s="172"/>
      <c r="C179" s="173" t="s">
        <v>249</v>
      </c>
      <c r="D179" s="173" t="s">
        <v>137</v>
      </c>
      <c r="E179" s="174" t="s">
        <v>250</v>
      </c>
      <c r="F179" s="175" t="s">
        <v>251</v>
      </c>
      <c r="G179" s="176" t="s">
        <v>140</v>
      </c>
      <c r="H179" s="177">
        <v>4</v>
      </c>
      <c r="I179" s="178"/>
      <c r="J179" s="179">
        <f>ROUND(I179*H179,2)</f>
        <v>0</v>
      </c>
      <c r="K179" s="175" t="s">
        <v>141</v>
      </c>
      <c r="L179" s="39"/>
      <c r="M179" s="180" t="s">
        <v>3</v>
      </c>
      <c r="N179" s="181" t="s">
        <v>48</v>
      </c>
      <c r="O179" s="72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4" t="s">
        <v>142</v>
      </c>
      <c r="AT179" s="184" t="s">
        <v>137</v>
      </c>
      <c r="AU179" s="184" t="s">
        <v>85</v>
      </c>
      <c r="AY179" s="18" t="s">
        <v>134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8" t="s">
        <v>83</v>
      </c>
      <c r="BK179" s="185">
        <f>ROUND(I179*H179,2)</f>
        <v>0</v>
      </c>
      <c r="BL179" s="18" t="s">
        <v>142</v>
      </c>
      <c r="BM179" s="184" t="s">
        <v>252</v>
      </c>
    </row>
    <row r="180" s="13" customFormat="1">
      <c r="A180" s="13"/>
      <c r="B180" s="186"/>
      <c r="C180" s="13"/>
      <c r="D180" s="187" t="s">
        <v>144</v>
      </c>
      <c r="E180" s="188" t="s">
        <v>3</v>
      </c>
      <c r="F180" s="189" t="s">
        <v>145</v>
      </c>
      <c r="G180" s="13"/>
      <c r="H180" s="188" t="s">
        <v>3</v>
      </c>
      <c r="I180" s="190"/>
      <c r="J180" s="13"/>
      <c r="K180" s="13"/>
      <c r="L180" s="186"/>
      <c r="M180" s="191"/>
      <c r="N180" s="192"/>
      <c r="O180" s="192"/>
      <c r="P180" s="192"/>
      <c r="Q180" s="192"/>
      <c r="R180" s="192"/>
      <c r="S180" s="192"/>
      <c r="T180" s="19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8" t="s">
        <v>144</v>
      </c>
      <c r="AU180" s="188" t="s">
        <v>85</v>
      </c>
      <c r="AV180" s="13" t="s">
        <v>83</v>
      </c>
      <c r="AW180" s="13" t="s">
        <v>39</v>
      </c>
      <c r="AX180" s="13" t="s">
        <v>77</v>
      </c>
      <c r="AY180" s="188" t="s">
        <v>134</v>
      </c>
    </row>
    <row r="181" s="14" customFormat="1">
      <c r="A181" s="14"/>
      <c r="B181" s="194"/>
      <c r="C181" s="14"/>
      <c r="D181" s="187" t="s">
        <v>144</v>
      </c>
      <c r="E181" s="195" t="s">
        <v>3</v>
      </c>
      <c r="F181" s="196" t="s">
        <v>253</v>
      </c>
      <c r="G181" s="14"/>
      <c r="H181" s="197">
        <v>2</v>
      </c>
      <c r="I181" s="198"/>
      <c r="J181" s="14"/>
      <c r="K181" s="14"/>
      <c r="L181" s="194"/>
      <c r="M181" s="199"/>
      <c r="N181" s="200"/>
      <c r="O181" s="200"/>
      <c r="P181" s="200"/>
      <c r="Q181" s="200"/>
      <c r="R181" s="200"/>
      <c r="S181" s="200"/>
      <c r="T181" s="20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5" t="s">
        <v>144</v>
      </c>
      <c r="AU181" s="195" t="s">
        <v>85</v>
      </c>
      <c r="AV181" s="14" t="s">
        <v>85</v>
      </c>
      <c r="AW181" s="14" t="s">
        <v>39</v>
      </c>
      <c r="AX181" s="14" t="s">
        <v>77</v>
      </c>
      <c r="AY181" s="195" t="s">
        <v>134</v>
      </c>
    </row>
    <row r="182" s="14" customFormat="1">
      <c r="A182" s="14"/>
      <c r="B182" s="194"/>
      <c r="C182" s="14"/>
      <c r="D182" s="187" t="s">
        <v>144</v>
      </c>
      <c r="E182" s="195" t="s">
        <v>3</v>
      </c>
      <c r="F182" s="196" t="s">
        <v>254</v>
      </c>
      <c r="G182" s="14"/>
      <c r="H182" s="197">
        <v>2</v>
      </c>
      <c r="I182" s="198"/>
      <c r="J182" s="14"/>
      <c r="K182" s="14"/>
      <c r="L182" s="194"/>
      <c r="M182" s="199"/>
      <c r="N182" s="200"/>
      <c r="O182" s="200"/>
      <c r="P182" s="200"/>
      <c r="Q182" s="200"/>
      <c r="R182" s="200"/>
      <c r="S182" s="200"/>
      <c r="T182" s="20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5" t="s">
        <v>144</v>
      </c>
      <c r="AU182" s="195" t="s">
        <v>85</v>
      </c>
      <c r="AV182" s="14" t="s">
        <v>85</v>
      </c>
      <c r="AW182" s="14" t="s">
        <v>39</v>
      </c>
      <c r="AX182" s="14" t="s">
        <v>77</v>
      </c>
      <c r="AY182" s="195" t="s">
        <v>134</v>
      </c>
    </row>
    <row r="183" s="15" customFormat="1">
      <c r="A183" s="15"/>
      <c r="B183" s="202"/>
      <c r="C183" s="15"/>
      <c r="D183" s="187" t="s">
        <v>144</v>
      </c>
      <c r="E183" s="203" t="s">
        <v>3</v>
      </c>
      <c r="F183" s="204" t="s">
        <v>180</v>
      </c>
      <c r="G183" s="15"/>
      <c r="H183" s="205">
        <v>4</v>
      </c>
      <c r="I183" s="206"/>
      <c r="J183" s="15"/>
      <c r="K183" s="15"/>
      <c r="L183" s="202"/>
      <c r="M183" s="207"/>
      <c r="N183" s="208"/>
      <c r="O183" s="208"/>
      <c r="P183" s="208"/>
      <c r="Q183" s="208"/>
      <c r="R183" s="208"/>
      <c r="S183" s="208"/>
      <c r="T183" s="20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03" t="s">
        <v>144</v>
      </c>
      <c r="AU183" s="203" t="s">
        <v>85</v>
      </c>
      <c r="AV183" s="15" t="s">
        <v>133</v>
      </c>
      <c r="AW183" s="15" t="s">
        <v>39</v>
      </c>
      <c r="AX183" s="15" t="s">
        <v>83</v>
      </c>
      <c r="AY183" s="203" t="s">
        <v>134</v>
      </c>
    </row>
    <row r="184" s="12" customFormat="1" ht="22.8" customHeight="1">
      <c r="A184" s="12"/>
      <c r="B184" s="159"/>
      <c r="C184" s="12"/>
      <c r="D184" s="160" t="s">
        <v>76</v>
      </c>
      <c r="E184" s="170" t="s">
        <v>255</v>
      </c>
      <c r="F184" s="170" t="s">
        <v>255</v>
      </c>
      <c r="G184" s="12"/>
      <c r="H184" s="12"/>
      <c r="I184" s="162"/>
      <c r="J184" s="171">
        <f>BK184</f>
        <v>0</v>
      </c>
      <c r="K184" s="12"/>
      <c r="L184" s="159"/>
      <c r="M184" s="164"/>
      <c r="N184" s="165"/>
      <c r="O184" s="165"/>
      <c r="P184" s="166">
        <f>SUM(P185:P201)</f>
        <v>0</v>
      </c>
      <c r="Q184" s="165"/>
      <c r="R184" s="166">
        <f>SUM(R185:R201)</f>
        <v>0</v>
      </c>
      <c r="S184" s="165"/>
      <c r="T184" s="167">
        <f>SUM(T185:T201)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60" t="s">
        <v>133</v>
      </c>
      <c r="AT184" s="168" t="s">
        <v>76</v>
      </c>
      <c r="AU184" s="168" t="s">
        <v>83</v>
      </c>
      <c r="AY184" s="160" t="s">
        <v>134</v>
      </c>
      <c r="BK184" s="169">
        <f>SUM(BK185:BK201)</f>
        <v>0</v>
      </c>
    </row>
    <row r="185" s="2" customFormat="1" ht="49.05" customHeight="1">
      <c r="A185" s="38"/>
      <c r="B185" s="172"/>
      <c r="C185" s="173" t="s">
        <v>256</v>
      </c>
      <c r="D185" s="173" t="s">
        <v>137</v>
      </c>
      <c r="E185" s="174" t="s">
        <v>257</v>
      </c>
      <c r="F185" s="175" t="s">
        <v>258</v>
      </c>
      <c r="G185" s="176" t="s">
        <v>140</v>
      </c>
      <c r="H185" s="177">
        <v>3</v>
      </c>
      <c r="I185" s="178"/>
      <c r="J185" s="179">
        <f>ROUND(I185*H185,2)</f>
        <v>0</v>
      </c>
      <c r="K185" s="175" t="s">
        <v>141</v>
      </c>
      <c r="L185" s="39"/>
      <c r="M185" s="180" t="s">
        <v>3</v>
      </c>
      <c r="N185" s="181" t="s">
        <v>48</v>
      </c>
      <c r="O185" s="72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84" t="s">
        <v>142</v>
      </c>
      <c r="AT185" s="184" t="s">
        <v>137</v>
      </c>
      <c r="AU185" s="184" t="s">
        <v>85</v>
      </c>
      <c r="AY185" s="18" t="s">
        <v>134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8" t="s">
        <v>83</v>
      </c>
      <c r="BK185" s="185">
        <f>ROUND(I185*H185,2)</f>
        <v>0</v>
      </c>
      <c r="BL185" s="18" t="s">
        <v>142</v>
      </c>
      <c r="BM185" s="184" t="s">
        <v>259</v>
      </c>
    </row>
    <row r="186" s="13" customFormat="1">
      <c r="A186" s="13"/>
      <c r="B186" s="186"/>
      <c r="C186" s="13"/>
      <c r="D186" s="187" t="s">
        <v>144</v>
      </c>
      <c r="E186" s="188" t="s">
        <v>3</v>
      </c>
      <c r="F186" s="189" t="s">
        <v>145</v>
      </c>
      <c r="G186" s="13"/>
      <c r="H186" s="188" t="s">
        <v>3</v>
      </c>
      <c r="I186" s="190"/>
      <c r="J186" s="13"/>
      <c r="K186" s="13"/>
      <c r="L186" s="186"/>
      <c r="M186" s="191"/>
      <c r="N186" s="192"/>
      <c r="O186" s="192"/>
      <c r="P186" s="192"/>
      <c r="Q186" s="192"/>
      <c r="R186" s="192"/>
      <c r="S186" s="192"/>
      <c r="T186" s="19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8" t="s">
        <v>144</v>
      </c>
      <c r="AU186" s="188" t="s">
        <v>85</v>
      </c>
      <c r="AV186" s="13" t="s">
        <v>83</v>
      </c>
      <c r="AW186" s="13" t="s">
        <v>39</v>
      </c>
      <c r="AX186" s="13" t="s">
        <v>77</v>
      </c>
      <c r="AY186" s="188" t="s">
        <v>134</v>
      </c>
    </row>
    <row r="187" s="14" customFormat="1">
      <c r="A187" s="14"/>
      <c r="B187" s="194"/>
      <c r="C187" s="14"/>
      <c r="D187" s="187" t="s">
        <v>144</v>
      </c>
      <c r="E187" s="195" t="s">
        <v>3</v>
      </c>
      <c r="F187" s="196" t="s">
        <v>260</v>
      </c>
      <c r="G187" s="14"/>
      <c r="H187" s="197">
        <v>2</v>
      </c>
      <c r="I187" s="198"/>
      <c r="J187" s="14"/>
      <c r="K187" s="14"/>
      <c r="L187" s="194"/>
      <c r="M187" s="199"/>
      <c r="N187" s="200"/>
      <c r="O187" s="200"/>
      <c r="P187" s="200"/>
      <c r="Q187" s="200"/>
      <c r="R187" s="200"/>
      <c r="S187" s="200"/>
      <c r="T187" s="20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5" t="s">
        <v>144</v>
      </c>
      <c r="AU187" s="195" t="s">
        <v>85</v>
      </c>
      <c r="AV187" s="14" t="s">
        <v>85</v>
      </c>
      <c r="AW187" s="14" t="s">
        <v>39</v>
      </c>
      <c r="AX187" s="14" t="s">
        <v>77</v>
      </c>
      <c r="AY187" s="195" t="s">
        <v>134</v>
      </c>
    </row>
    <row r="188" s="14" customFormat="1">
      <c r="A188" s="14"/>
      <c r="B188" s="194"/>
      <c r="C188" s="14"/>
      <c r="D188" s="187" t="s">
        <v>144</v>
      </c>
      <c r="E188" s="195" t="s">
        <v>3</v>
      </c>
      <c r="F188" s="196" t="s">
        <v>261</v>
      </c>
      <c r="G188" s="14"/>
      <c r="H188" s="197">
        <v>1</v>
      </c>
      <c r="I188" s="198"/>
      <c r="J188" s="14"/>
      <c r="K188" s="14"/>
      <c r="L188" s="194"/>
      <c r="M188" s="199"/>
      <c r="N188" s="200"/>
      <c r="O188" s="200"/>
      <c r="P188" s="200"/>
      <c r="Q188" s="200"/>
      <c r="R188" s="200"/>
      <c r="S188" s="200"/>
      <c r="T188" s="20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5" t="s">
        <v>144</v>
      </c>
      <c r="AU188" s="195" t="s">
        <v>85</v>
      </c>
      <c r="AV188" s="14" t="s">
        <v>85</v>
      </c>
      <c r="AW188" s="14" t="s">
        <v>39</v>
      </c>
      <c r="AX188" s="14" t="s">
        <v>77</v>
      </c>
      <c r="AY188" s="195" t="s">
        <v>134</v>
      </c>
    </row>
    <row r="189" s="15" customFormat="1">
      <c r="A189" s="15"/>
      <c r="B189" s="202"/>
      <c r="C189" s="15"/>
      <c r="D189" s="187" t="s">
        <v>144</v>
      </c>
      <c r="E189" s="203" t="s">
        <v>3</v>
      </c>
      <c r="F189" s="204" t="s">
        <v>180</v>
      </c>
      <c r="G189" s="15"/>
      <c r="H189" s="205">
        <v>3</v>
      </c>
      <c r="I189" s="206"/>
      <c r="J189" s="15"/>
      <c r="K189" s="15"/>
      <c r="L189" s="202"/>
      <c r="M189" s="207"/>
      <c r="N189" s="208"/>
      <c r="O189" s="208"/>
      <c r="P189" s="208"/>
      <c r="Q189" s="208"/>
      <c r="R189" s="208"/>
      <c r="S189" s="208"/>
      <c r="T189" s="209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03" t="s">
        <v>144</v>
      </c>
      <c r="AU189" s="203" t="s">
        <v>85</v>
      </c>
      <c r="AV189" s="15" t="s">
        <v>133</v>
      </c>
      <c r="AW189" s="15" t="s">
        <v>39</v>
      </c>
      <c r="AX189" s="15" t="s">
        <v>83</v>
      </c>
      <c r="AY189" s="203" t="s">
        <v>134</v>
      </c>
    </row>
    <row r="190" s="2" customFormat="1" ht="49.05" customHeight="1">
      <c r="A190" s="38"/>
      <c r="B190" s="172"/>
      <c r="C190" s="173" t="s">
        <v>262</v>
      </c>
      <c r="D190" s="173" t="s">
        <v>137</v>
      </c>
      <c r="E190" s="174" t="s">
        <v>263</v>
      </c>
      <c r="F190" s="175" t="s">
        <v>264</v>
      </c>
      <c r="G190" s="176" t="s">
        <v>140</v>
      </c>
      <c r="H190" s="177">
        <v>1</v>
      </c>
      <c r="I190" s="178"/>
      <c r="J190" s="179">
        <f>ROUND(I190*H190,2)</f>
        <v>0</v>
      </c>
      <c r="K190" s="175" t="s">
        <v>141</v>
      </c>
      <c r="L190" s="39"/>
      <c r="M190" s="180" t="s">
        <v>3</v>
      </c>
      <c r="N190" s="181" t="s">
        <v>48</v>
      </c>
      <c r="O190" s="72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84" t="s">
        <v>142</v>
      </c>
      <c r="AT190" s="184" t="s">
        <v>137</v>
      </c>
      <c r="AU190" s="184" t="s">
        <v>85</v>
      </c>
      <c r="AY190" s="18" t="s">
        <v>134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8" t="s">
        <v>83</v>
      </c>
      <c r="BK190" s="185">
        <f>ROUND(I190*H190,2)</f>
        <v>0</v>
      </c>
      <c r="BL190" s="18" t="s">
        <v>142</v>
      </c>
      <c r="BM190" s="184" t="s">
        <v>265</v>
      </c>
    </row>
    <row r="191" s="13" customFormat="1">
      <c r="A191" s="13"/>
      <c r="B191" s="186"/>
      <c r="C191" s="13"/>
      <c r="D191" s="187" t="s">
        <v>144</v>
      </c>
      <c r="E191" s="188" t="s">
        <v>3</v>
      </c>
      <c r="F191" s="189" t="s">
        <v>145</v>
      </c>
      <c r="G191" s="13"/>
      <c r="H191" s="188" t="s">
        <v>3</v>
      </c>
      <c r="I191" s="190"/>
      <c r="J191" s="13"/>
      <c r="K191" s="13"/>
      <c r="L191" s="186"/>
      <c r="M191" s="191"/>
      <c r="N191" s="192"/>
      <c r="O191" s="192"/>
      <c r="P191" s="192"/>
      <c r="Q191" s="192"/>
      <c r="R191" s="192"/>
      <c r="S191" s="192"/>
      <c r="T191" s="19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8" t="s">
        <v>144</v>
      </c>
      <c r="AU191" s="188" t="s">
        <v>85</v>
      </c>
      <c r="AV191" s="13" t="s">
        <v>83</v>
      </c>
      <c r="AW191" s="13" t="s">
        <v>39</v>
      </c>
      <c r="AX191" s="13" t="s">
        <v>77</v>
      </c>
      <c r="AY191" s="188" t="s">
        <v>134</v>
      </c>
    </row>
    <row r="192" s="14" customFormat="1">
      <c r="A192" s="14"/>
      <c r="B192" s="194"/>
      <c r="C192" s="14"/>
      <c r="D192" s="187" t="s">
        <v>144</v>
      </c>
      <c r="E192" s="195" t="s">
        <v>3</v>
      </c>
      <c r="F192" s="196" t="s">
        <v>266</v>
      </c>
      <c r="G192" s="14"/>
      <c r="H192" s="197">
        <v>1</v>
      </c>
      <c r="I192" s="198"/>
      <c r="J192" s="14"/>
      <c r="K192" s="14"/>
      <c r="L192" s="194"/>
      <c r="M192" s="199"/>
      <c r="N192" s="200"/>
      <c r="O192" s="200"/>
      <c r="P192" s="200"/>
      <c r="Q192" s="200"/>
      <c r="R192" s="200"/>
      <c r="S192" s="200"/>
      <c r="T192" s="20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5" t="s">
        <v>144</v>
      </c>
      <c r="AU192" s="195" t="s">
        <v>85</v>
      </c>
      <c r="AV192" s="14" t="s">
        <v>85</v>
      </c>
      <c r="AW192" s="14" t="s">
        <v>39</v>
      </c>
      <c r="AX192" s="14" t="s">
        <v>83</v>
      </c>
      <c r="AY192" s="195" t="s">
        <v>134</v>
      </c>
    </row>
    <row r="193" s="2" customFormat="1" ht="24.15" customHeight="1">
      <c r="A193" s="38"/>
      <c r="B193" s="172"/>
      <c r="C193" s="173" t="s">
        <v>267</v>
      </c>
      <c r="D193" s="173" t="s">
        <v>137</v>
      </c>
      <c r="E193" s="174" t="s">
        <v>268</v>
      </c>
      <c r="F193" s="175" t="s">
        <v>269</v>
      </c>
      <c r="G193" s="176" t="s">
        <v>140</v>
      </c>
      <c r="H193" s="177">
        <v>1</v>
      </c>
      <c r="I193" s="178"/>
      <c r="J193" s="179">
        <f>ROUND(I193*H193,2)</f>
        <v>0</v>
      </c>
      <c r="K193" s="175" t="s">
        <v>141</v>
      </c>
      <c r="L193" s="39"/>
      <c r="M193" s="180" t="s">
        <v>3</v>
      </c>
      <c r="N193" s="181" t="s">
        <v>48</v>
      </c>
      <c r="O193" s="72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84" t="s">
        <v>142</v>
      </c>
      <c r="AT193" s="184" t="s">
        <v>137</v>
      </c>
      <c r="AU193" s="184" t="s">
        <v>85</v>
      </c>
      <c r="AY193" s="18" t="s">
        <v>134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8" t="s">
        <v>83</v>
      </c>
      <c r="BK193" s="185">
        <f>ROUND(I193*H193,2)</f>
        <v>0</v>
      </c>
      <c r="BL193" s="18" t="s">
        <v>142</v>
      </c>
      <c r="BM193" s="184" t="s">
        <v>270</v>
      </c>
    </row>
    <row r="194" s="13" customFormat="1">
      <c r="A194" s="13"/>
      <c r="B194" s="186"/>
      <c r="C194" s="13"/>
      <c r="D194" s="187" t="s">
        <v>144</v>
      </c>
      <c r="E194" s="188" t="s">
        <v>3</v>
      </c>
      <c r="F194" s="189" t="s">
        <v>145</v>
      </c>
      <c r="G194" s="13"/>
      <c r="H194" s="188" t="s">
        <v>3</v>
      </c>
      <c r="I194" s="190"/>
      <c r="J194" s="13"/>
      <c r="K194" s="13"/>
      <c r="L194" s="186"/>
      <c r="M194" s="191"/>
      <c r="N194" s="192"/>
      <c r="O194" s="192"/>
      <c r="P194" s="192"/>
      <c r="Q194" s="192"/>
      <c r="R194" s="192"/>
      <c r="S194" s="192"/>
      <c r="T194" s="19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8" t="s">
        <v>144</v>
      </c>
      <c r="AU194" s="188" t="s">
        <v>85</v>
      </c>
      <c r="AV194" s="13" t="s">
        <v>83</v>
      </c>
      <c r="AW194" s="13" t="s">
        <v>39</v>
      </c>
      <c r="AX194" s="13" t="s">
        <v>77</v>
      </c>
      <c r="AY194" s="188" t="s">
        <v>134</v>
      </c>
    </row>
    <row r="195" s="14" customFormat="1">
      <c r="A195" s="14"/>
      <c r="B195" s="194"/>
      <c r="C195" s="14"/>
      <c r="D195" s="187" t="s">
        <v>144</v>
      </c>
      <c r="E195" s="195" t="s">
        <v>3</v>
      </c>
      <c r="F195" s="196" t="s">
        <v>271</v>
      </c>
      <c r="G195" s="14"/>
      <c r="H195" s="197">
        <v>1</v>
      </c>
      <c r="I195" s="198"/>
      <c r="J195" s="14"/>
      <c r="K195" s="14"/>
      <c r="L195" s="194"/>
      <c r="M195" s="199"/>
      <c r="N195" s="200"/>
      <c r="O195" s="200"/>
      <c r="P195" s="200"/>
      <c r="Q195" s="200"/>
      <c r="R195" s="200"/>
      <c r="S195" s="200"/>
      <c r="T195" s="20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5" t="s">
        <v>144</v>
      </c>
      <c r="AU195" s="195" t="s">
        <v>85</v>
      </c>
      <c r="AV195" s="14" t="s">
        <v>85</v>
      </c>
      <c r="AW195" s="14" t="s">
        <v>39</v>
      </c>
      <c r="AX195" s="14" t="s">
        <v>83</v>
      </c>
      <c r="AY195" s="195" t="s">
        <v>134</v>
      </c>
    </row>
    <row r="196" s="2" customFormat="1" ht="24.15" customHeight="1">
      <c r="A196" s="38"/>
      <c r="B196" s="172"/>
      <c r="C196" s="173" t="s">
        <v>8</v>
      </c>
      <c r="D196" s="173" t="s">
        <v>137</v>
      </c>
      <c r="E196" s="174" t="s">
        <v>272</v>
      </c>
      <c r="F196" s="175" t="s">
        <v>273</v>
      </c>
      <c r="G196" s="176" t="s">
        <v>140</v>
      </c>
      <c r="H196" s="177">
        <v>1</v>
      </c>
      <c r="I196" s="178"/>
      <c r="J196" s="179">
        <f>ROUND(I196*H196,2)</f>
        <v>0</v>
      </c>
      <c r="K196" s="175" t="s">
        <v>141</v>
      </c>
      <c r="L196" s="39"/>
      <c r="M196" s="180" t="s">
        <v>3</v>
      </c>
      <c r="N196" s="181" t="s">
        <v>48</v>
      </c>
      <c r="O196" s="72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84" t="s">
        <v>142</v>
      </c>
      <c r="AT196" s="184" t="s">
        <v>137</v>
      </c>
      <c r="AU196" s="184" t="s">
        <v>85</v>
      </c>
      <c r="AY196" s="18" t="s">
        <v>134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8" t="s">
        <v>83</v>
      </c>
      <c r="BK196" s="185">
        <f>ROUND(I196*H196,2)</f>
        <v>0</v>
      </c>
      <c r="BL196" s="18" t="s">
        <v>142</v>
      </c>
      <c r="BM196" s="184" t="s">
        <v>274</v>
      </c>
    </row>
    <row r="197" s="13" customFormat="1">
      <c r="A197" s="13"/>
      <c r="B197" s="186"/>
      <c r="C197" s="13"/>
      <c r="D197" s="187" t="s">
        <v>144</v>
      </c>
      <c r="E197" s="188" t="s">
        <v>3</v>
      </c>
      <c r="F197" s="189" t="s">
        <v>145</v>
      </c>
      <c r="G197" s="13"/>
      <c r="H197" s="188" t="s">
        <v>3</v>
      </c>
      <c r="I197" s="190"/>
      <c r="J197" s="13"/>
      <c r="K197" s="13"/>
      <c r="L197" s="186"/>
      <c r="M197" s="191"/>
      <c r="N197" s="192"/>
      <c r="O197" s="192"/>
      <c r="P197" s="192"/>
      <c r="Q197" s="192"/>
      <c r="R197" s="192"/>
      <c r="S197" s="192"/>
      <c r="T197" s="19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8" t="s">
        <v>144</v>
      </c>
      <c r="AU197" s="188" t="s">
        <v>85</v>
      </c>
      <c r="AV197" s="13" t="s">
        <v>83</v>
      </c>
      <c r="AW197" s="13" t="s">
        <v>39</v>
      </c>
      <c r="AX197" s="13" t="s">
        <v>77</v>
      </c>
      <c r="AY197" s="188" t="s">
        <v>134</v>
      </c>
    </row>
    <row r="198" s="14" customFormat="1">
      <c r="A198" s="14"/>
      <c r="B198" s="194"/>
      <c r="C198" s="14"/>
      <c r="D198" s="187" t="s">
        <v>144</v>
      </c>
      <c r="E198" s="195" t="s">
        <v>3</v>
      </c>
      <c r="F198" s="196" t="s">
        <v>275</v>
      </c>
      <c r="G198" s="14"/>
      <c r="H198" s="197">
        <v>1</v>
      </c>
      <c r="I198" s="198"/>
      <c r="J198" s="14"/>
      <c r="K198" s="14"/>
      <c r="L198" s="194"/>
      <c r="M198" s="199"/>
      <c r="N198" s="200"/>
      <c r="O198" s="200"/>
      <c r="P198" s="200"/>
      <c r="Q198" s="200"/>
      <c r="R198" s="200"/>
      <c r="S198" s="200"/>
      <c r="T198" s="20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5" t="s">
        <v>144</v>
      </c>
      <c r="AU198" s="195" t="s">
        <v>85</v>
      </c>
      <c r="AV198" s="14" t="s">
        <v>85</v>
      </c>
      <c r="AW198" s="14" t="s">
        <v>39</v>
      </c>
      <c r="AX198" s="14" t="s">
        <v>83</v>
      </c>
      <c r="AY198" s="195" t="s">
        <v>134</v>
      </c>
    </row>
    <row r="199" s="2" customFormat="1" ht="24.15" customHeight="1">
      <c r="A199" s="38"/>
      <c r="B199" s="172"/>
      <c r="C199" s="173" t="s">
        <v>276</v>
      </c>
      <c r="D199" s="173" t="s">
        <v>137</v>
      </c>
      <c r="E199" s="174" t="s">
        <v>277</v>
      </c>
      <c r="F199" s="175" t="s">
        <v>278</v>
      </c>
      <c r="G199" s="176" t="s">
        <v>140</v>
      </c>
      <c r="H199" s="177">
        <v>1</v>
      </c>
      <c r="I199" s="178"/>
      <c r="J199" s="179">
        <f>ROUND(I199*H199,2)</f>
        <v>0</v>
      </c>
      <c r="K199" s="175" t="s">
        <v>141</v>
      </c>
      <c r="L199" s="39"/>
      <c r="M199" s="180" t="s">
        <v>3</v>
      </c>
      <c r="N199" s="181" t="s">
        <v>48</v>
      </c>
      <c r="O199" s="72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84" t="s">
        <v>142</v>
      </c>
      <c r="AT199" s="184" t="s">
        <v>137</v>
      </c>
      <c r="AU199" s="184" t="s">
        <v>85</v>
      </c>
      <c r="AY199" s="18" t="s">
        <v>134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8" t="s">
        <v>83</v>
      </c>
      <c r="BK199" s="185">
        <f>ROUND(I199*H199,2)</f>
        <v>0</v>
      </c>
      <c r="BL199" s="18" t="s">
        <v>142</v>
      </c>
      <c r="BM199" s="184" t="s">
        <v>279</v>
      </c>
    </row>
    <row r="200" s="13" customFormat="1">
      <c r="A200" s="13"/>
      <c r="B200" s="186"/>
      <c r="C200" s="13"/>
      <c r="D200" s="187" t="s">
        <v>144</v>
      </c>
      <c r="E200" s="188" t="s">
        <v>3</v>
      </c>
      <c r="F200" s="189" t="s">
        <v>145</v>
      </c>
      <c r="G200" s="13"/>
      <c r="H200" s="188" t="s">
        <v>3</v>
      </c>
      <c r="I200" s="190"/>
      <c r="J200" s="13"/>
      <c r="K200" s="13"/>
      <c r="L200" s="186"/>
      <c r="M200" s="191"/>
      <c r="N200" s="192"/>
      <c r="O200" s="192"/>
      <c r="P200" s="192"/>
      <c r="Q200" s="192"/>
      <c r="R200" s="192"/>
      <c r="S200" s="192"/>
      <c r="T200" s="19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8" t="s">
        <v>144</v>
      </c>
      <c r="AU200" s="188" t="s">
        <v>85</v>
      </c>
      <c r="AV200" s="13" t="s">
        <v>83</v>
      </c>
      <c r="AW200" s="13" t="s">
        <v>39</v>
      </c>
      <c r="AX200" s="13" t="s">
        <v>77</v>
      </c>
      <c r="AY200" s="188" t="s">
        <v>134</v>
      </c>
    </row>
    <row r="201" s="14" customFormat="1">
      <c r="A201" s="14"/>
      <c r="B201" s="194"/>
      <c r="C201" s="14"/>
      <c r="D201" s="187" t="s">
        <v>144</v>
      </c>
      <c r="E201" s="195" t="s">
        <v>3</v>
      </c>
      <c r="F201" s="196" t="s">
        <v>280</v>
      </c>
      <c r="G201" s="14"/>
      <c r="H201" s="197">
        <v>1</v>
      </c>
      <c r="I201" s="198"/>
      <c r="J201" s="14"/>
      <c r="K201" s="14"/>
      <c r="L201" s="194"/>
      <c r="M201" s="199"/>
      <c r="N201" s="200"/>
      <c r="O201" s="200"/>
      <c r="P201" s="200"/>
      <c r="Q201" s="200"/>
      <c r="R201" s="200"/>
      <c r="S201" s="200"/>
      <c r="T201" s="20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5" t="s">
        <v>144</v>
      </c>
      <c r="AU201" s="195" t="s">
        <v>85</v>
      </c>
      <c r="AV201" s="14" t="s">
        <v>85</v>
      </c>
      <c r="AW201" s="14" t="s">
        <v>39</v>
      </c>
      <c r="AX201" s="14" t="s">
        <v>83</v>
      </c>
      <c r="AY201" s="195" t="s">
        <v>134</v>
      </c>
    </row>
    <row r="202" s="12" customFormat="1" ht="22.8" customHeight="1">
      <c r="A202" s="12"/>
      <c r="B202" s="159"/>
      <c r="C202" s="12"/>
      <c r="D202" s="160" t="s">
        <v>76</v>
      </c>
      <c r="E202" s="170" t="s">
        <v>281</v>
      </c>
      <c r="F202" s="170" t="s">
        <v>282</v>
      </c>
      <c r="G202" s="12"/>
      <c r="H202" s="12"/>
      <c r="I202" s="162"/>
      <c r="J202" s="171">
        <f>BK202</f>
        <v>0</v>
      </c>
      <c r="K202" s="12"/>
      <c r="L202" s="159"/>
      <c r="M202" s="164"/>
      <c r="N202" s="165"/>
      <c r="O202" s="165"/>
      <c r="P202" s="166">
        <f>SUM(P203:P205)</f>
        <v>0</v>
      </c>
      <c r="Q202" s="165"/>
      <c r="R202" s="166">
        <f>SUM(R203:R205)</f>
        <v>0</v>
      </c>
      <c r="S202" s="165"/>
      <c r="T202" s="167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60" t="s">
        <v>133</v>
      </c>
      <c r="AT202" s="168" t="s">
        <v>76</v>
      </c>
      <c r="AU202" s="168" t="s">
        <v>83</v>
      </c>
      <c r="AY202" s="160" t="s">
        <v>134</v>
      </c>
      <c r="BK202" s="169">
        <f>SUM(BK203:BK205)</f>
        <v>0</v>
      </c>
    </row>
    <row r="203" s="2" customFormat="1" ht="24.15" customHeight="1">
      <c r="A203" s="38"/>
      <c r="B203" s="172"/>
      <c r="C203" s="173" t="s">
        <v>283</v>
      </c>
      <c r="D203" s="173" t="s">
        <v>137</v>
      </c>
      <c r="E203" s="174" t="s">
        <v>284</v>
      </c>
      <c r="F203" s="175" t="s">
        <v>285</v>
      </c>
      <c r="G203" s="176" t="s">
        <v>140</v>
      </c>
      <c r="H203" s="177">
        <v>1</v>
      </c>
      <c r="I203" s="178"/>
      <c r="J203" s="179">
        <f>ROUND(I203*H203,2)</f>
        <v>0</v>
      </c>
      <c r="K203" s="175" t="s">
        <v>141</v>
      </c>
      <c r="L203" s="39"/>
      <c r="M203" s="180" t="s">
        <v>3</v>
      </c>
      <c r="N203" s="181" t="s">
        <v>48</v>
      </c>
      <c r="O203" s="72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4" t="s">
        <v>142</v>
      </c>
      <c r="AT203" s="184" t="s">
        <v>137</v>
      </c>
      <c r="AU203" s="184" t="s">
        <v>85</v>
      </c>
      <c r="AY203" s="18" t="s">
        <v>134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8" t="s">
        <v>83</v>
      </c>
      <c r="BK203" s="185">
        <f>ROUND(I203*H203,2)</f>
        <v>0</v>
      </c>
      <c r="BL203" s="18" t="s">
        <v>142</v>
      </c>
      <c r="BM203" s="184" t="s">
        <v>286</v>
      </c>
    </row>
    <row r="204" s="13" customFormat="1">
      <c r="A204" s="13"/>
      <c r="B204" s="186"/>
      <c r="C204" s="13"/>
      <c r="D204" s="187" t="s">
        <v>144</v>
      </c>
      <c r="E204" s="188" t="s">
        <v>3</v>
      </c>
      <c r="F204" s="189" t="s">
        <v>145</v>
      </c>
      <c r="G204" s="13"/>
      <c r="H204" s="188" t="s">
        <v>3</v>
      </c>
      <c r="I204" s="190"/>
      <c r="J204" s="13"/>
      <c r="K204" s="13"/>
      <c r="L204" s="186"/>
      <c r="M204" s="191"/>
      <c r="N204" s="192"/>
      <c r="O204" s="192"/>
      <c r="P204" s="192"/>
      <c r="Q204" s="192"/>
      <c r="R204" s="192"/>
      <c r="S204" s="192"/>
      <c r="T204" s="19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8" t="s">
        <v>144</v>
      </c>
      <c r="AU204" s="188" t="s">
        <v>85</v>
      </c>
      <c r="AV204" s="13" t="s">
        <v>83</v>
      </c>
      <c r="AW204" s="13" t="s">
        <v>39</v>
      </c>
      <c r="AX204" s="13" t="s">
        <v>77</v>
      </c>
      <c r="AY204" s="188" t="s">
        <v>134</v>
      </c>
    </row>
    <row r="205" s="14" customFormat="1">
      <c r="A205" s="14"/>
      <c r="B205" s="194"/>
      <c r="C205" s="14"/>
      <c r="D205" s="187" t="s">
        <v>144</v>
      </c>
      <c r="E205" s="195" t="s">
        <v>3</v>
      </c>
      <c r="F205" s="196" t="s">
        <v>287</v>
      </c>
      <c r="G205" s="14"/>
      <c r="H205" s="197">
        <v>1</v>
      </c>
      <c r="I205" s="198"/>
      <c r="J205" s="14"/>
      <c r="K205" s="14"/>
      <c r="L205" s="194"/>
      <c r="M205" s="210"/>
      <c r="N205" s="211"/>
      <c r="O205" s="211"/>
      <c r="P205" s="211"/>
      <c r="Q205" s="211"/>
      <c r="R205" s="211"/>
      <c r="S205" s="211"/>
      <c r="T205" s="21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5" t="s">
        <v>144</v>
      </c>
      <c r="AU205" s="195" t="s">
        <v>85</v>
      </c>
      <c r="AV205" s="14" t="s">
        <v>85</v>
      </c>
      <c r="AW205" s="14" t="s">
        <v>39</v>
      </c>
      <c r="AX205" s="14" t="s">
        <v>83</v>
      </c>
      <c r="AY205" s="195" t="s">
        <v>134</v>
      </c>
    </row>
    <row r="206" s="2" customFormat="1" ht="6.96" customHeight="1">
      <c r="A206" s="38"/>
      <c r="B206" s="55"/>
      <c r="C206" s="56"/>
      <c r="D206" s="56"/>
      <c r="E206" s="56"/>
      <c r="F206" s="56"/>
      <c r="G206" s="56"/>
      <c r="H206" s="56"/>
      <c r="I206" s="56"/>
      <c r="J206" s="56"/>
      <c r="K206" s="56"/>
      <c r="L206" s="39"/>
      <c r="M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</row>
  </sheetData>
  <autoFilter ref="C92:K2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101</v>
      </c>
      <c r="L4" s="21"/>
      <c r="M4" s="122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3" t="str">
        <f>'Rekapitulace zakázky'!K6</f>
        <v>Údržba a oprava výměnných dílů zabezpečovacího zařízení v obvodu SSZT HKR 2024 - 2026</v>
      </c>
      <c r="F7" s="31"/>
      <c r="G7" s="31"/>
      <c r="H7" s="31"/>
      <c r="L7" s="21"/>
    </row>
    <row r="8" s="1" customFormat="1" ht="12" customHeight="1">
      <c r="B8" s="21"/>
      <c r="D8" s="31" t="s">
        <v>102</v>
      </c>
      <c r="L8" s="21"/>
    </row>
    <row r="9" s="2" customFormat="1" ht="16.5" customHeight="1">
      <c r="A9" s="38"/>
      <c r="B9" s="39"/>
      <c r="C9" s="38"/>
      <c r="D9" s="38"/>
      <c r="E9" s="123" t="s">
        <v>103</v>
      </c>
      <c r="F9" s="38"/>
      <c r="G9" s="38"/>
      <c r="H9" s="38"/>
      <c r="I9" s="38"/>
      <c r="J9" s="38"/>
      <c r="K9" s="38"/>
      <c r="L9" s="12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1" t="s">
        <v>104</v>
      </c>
      <c r="E10" s="38"/>
      <c r="F10" s="38"/>
      <c r="G10" s="38"/>
      <c r="H10" s="38"/>
      <c r="I10" s="38"/>
      <c r="J10" s="38"/>
      <c r="K10" s="38"/>
      <c r="L10" s="12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2" t="s">
        <v>288</v>
      </c>
      <c r="F11" s="38"/>
      <c r="G11" s="38"/>
      <c r="H11" s="38"/>
      <c r="I11" s="38"/>
      <c r="J11" s="38"/>
      <c r="K11" s="38"/>
      <c r="L11" s="12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12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1" t="s">
        <v>19</v>
      </c>
      <c r="E13" s="38"/>
      <c r="F13" s="26" t="s">
        <v>3</v>
      </c>
      <c r="G13" s="38"/>
      <c r="H13" s="38"/>
      <c r="I13" s="31" t="s">
        <v>21</v>
      </c>
      <c r="J13" s="26" t="s">
        <v>3</v>
      </c>
      <c r="K13" s="38"/>
      <c r="L13" s="12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23</v>
      </c>
      <c r="E14" s="38"/>
      <c r="F14" s="26" t="s">
        <v>24</v>
      </c>
      <c r="G14" s="38"/>
      <c r="H14" s="38"/>
      <c r="I14" s="31" t="s">
        <v>25</v>
      </c>
      <c r="J14" s="64" t="str">
        <f>'Rekapitulace zakázky'!AN8</f>
        <v>6. 5. 2024</v>
      </c>
      <c r="K14" s="38"/>
      <c r="L14" s="12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12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1" t="s">
        <v>31</v>
      </c>
      <c r="E16" s="38"/>
      <c r="F16" s="38"/>
      <c r="G16" s="38"/>
      <c r="H16" s="38"/>
      <c r="I16" s="31" t="s">
        <v>32</v>
      </c>
      <c r="J16" s="26" t="s">
        <v>3</v>
      </c>
      <c r="K16" s="38"/>
      <c r="L16" s="12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6" t="s">
        <v>34</v>
      </c>
      <c r="F17" s="38"/>
      <c r="G17" s="38"/>
      <c r="H17" s="38"/>
      <c r="I17" s="31" t="s">
        <v>35</v>
      </c>
      <c r="J17" s="26" t="s">
        <v>3</v>
      </c>
      <c r="K17" s="38"/>
      <c r="L17" s="12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12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1" t="s">
        <v>36</v>
      </c>
      <c r="E19" s="38"/>
      <c r="F19" s="38"/>
      <c r="G19" s="38"/>
      <c r="H19" s="38"/>
      <c r="I19" s="31" t="s">
        <v>32</v>
      </c>
      <c r="J19" s="32" t="str">
        <f>'Rekapitulace zakázky'!AN13</f>
        <v>Vyplň údaj</v>
      </c>
      <c r="K19" s="38"/>
      <c r="L19" s="12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2" t="str">
        <f>'Rekapitulace zakázky'!E14</f>
        <v>Vyplň údaj</v>
      </c>
      <c r="F20" s="26"/>
      <c r="G20" s="26"/>
      <c r="H20" s="26"/>
      <c r="I20" s="31" t="s">
        <v>35</v>
      </c>
      <c r="J20" s="32" t="str">
        <f>'Rekapitulace zakázky'!AN14</f>
        <v>Vyplň údaj</v>
      </c>
      <c r="K20" s="38"/>
      <c r="L20" s="12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12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1" t="s">
        <v>38</v>
      </c>
      <c r="E22" s="38"/>
      <c r="F22" s="38"/>
      <c r="G22" s="38"/>
      <c r="H22" s="38"/>
      <c r="I22" s="31" t="s">
        <v>32</v>
      </c>
      <c r="J22" s="26" t="s">
        <v>3</v>
      </c>
      <c r="K22" s="38"/>
      <c r="L22" s="12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6" t="s">
        <v>34</v>
      </c>
      <c r="F23" s="38"/>
      <c r="G23" s="38"/>
      <c r="H23" s="38"/>
      <c r="I23" s="31" t="s">
        <v>35</v>
      </c>
      <c r="J23" s="26" t="s">
        <v>3</v>
      </c>
      <c r="K23" s="38"/>
      <c r="L23" s="12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12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1" t="s">
        <v>40</v>
      </c>
      <c r="E25" s="38"/>
      <c r="F25" s="38"/>
      <c r="G25" s="38"/>
      <c r="H25" s="38"/>
      <c r="I25" s="31" t="s">
        <v>32</v>
      </c>
      <c r="J25" s="26" t="s">
        <v>3</v>
      </c>
      <c r="K25" s="38"/>
      <c r="L25" s="12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6" t="s">
        <v>34</v>
      </c>
      <c r="F26" s="38"/>
      <c r="G26" s="38"/>
      <c r="H26" s="38"/>
      <c r="I26" s="31" t="s">
        <v>35</v>
      </c>
      <c r="J26" s="26" t="s">
        <v>3</v>
      </c>
      <c r="K26" s="38"/>
      <c r="L26" s="12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12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1" t="s">
        <v>41</v>
      </c>
      <c r="E28" s="38"/>
      <c r="F28" s="38"/>
      <c r="G28" s="38"/>
      <c r="H28" s="38"/>
      <c r="I28" s="38"/>
      <c r="J28" s="38"/>
      <c r="K28" s="38"/>
      <c r="L28" s="12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25"/>
      <c r="B29" s="126"/>
      <c r="C29" s="125"/>
      <c r="D29" s="125"/>
      <c r="E29" s="36" t="s">
        <v>42</v>
      </c>
      <c r="F29" s="36"/>
      <c r="G29" s="36"/>
      <c r="H29" s="36"/>
      <c r="I29" s="125"/>
      <c r="J29" s="125"/>
      <c r="K29" s="125"/>
      <c r="L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12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2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28" t="s">
        <v>43</v>
      </c>
      <c r="E32" s="38"/>
      <c r="F32" s="38"/>
      <c r="G32" s="38"/>
      <c r="H32" s="38"/>
      <c r="I32" s="38"/>
      <c r="J32" s="90">
        <f>ROUND(J98, 2)</f>
        <v>0</v>
      </c>
      <c r="K32" s="38"/>
      <c r="L32" s="12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84"/>
      <c r="E33" s="84"/>
      <c r="F33" s="84"/>
      <c r="G33" s="84"/>
      <c r="H33" s="84"/>
      <c r="I33" s="84"/>
      <c r="J33" s="84"/>
      <c r="K33" s="84"/>
      <c r="L33" s="12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45</v>
      </c>
      <c r="G34" s="38"/>
      <c r="H34" s="38"/>
      <c r="I34" s="43" t="s">
        <v>44</v>
      </c>
      <c r="J34" s="43" t="s">
        <v>46</v>
      </c>
      <c r="K34" s="38"/>
      <c r="L34" s="12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29" t="s">
        <v>47</v>
      </c>
      <c r="E35" s="31" t="s">
        <v>48</v>
      </c>
      <c r="F35" s="130">
        <f>ROUND((SUM(BE98:BE280)),  2)</f>
        <v>0</v>
      </c>
      <c r="G35" s="38"/>
      <c r="H35" s="38"/>
      <c r="I35" s="131">
        <v>0.20999999999999999</v>
      </c>
      <c r="J35" s="130">
        <f>ROUND(((SUM(BE98:BE280))*I35),  2)</f>
        <v>0</v>
      </c>
      <c r="K35" s="38"/>
      <c r="L35" s="12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1" t="s">
        <v>49</v>
      </c>
      <c r="F36" s="130">
        <f>ROUND((SUM(BF98:BF280)),  2)</f>
        <v>0</v>
      </c>
      <c r="G36" s="38"/>
      <c r="H36" s="38"/>
      <c r="I36" s="131">
        <v>0.12</v>
      </c>
      <c r="J36" s="130">
        <f>ROUND(((SUM(BF98:BF280))*I36),  2)</f>
        <v>0</v>
      </c>
      <c r="K36" s="38"/>
      <c r="L36" s="12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50</v>
      </c>
      <c r="F37" s="130">
        <f>ROUND((SUM(BG98:BG280)),  2)</f>
        <v>0</v>
      </c>
      <c r="G37" s="38"/>
      <c r="H37" s="38"/>
      <c r="I37" s="131">
        <v>0.20999999999999999</v>
      </c>
      <c r="J37" s="130">
        <f>0</f>
        <v>0</v>
      </c>
      <c r="K37" s="38"/>
      <c r="L37" s="12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1" t="s">
        <v>51</v>
      </c>
      <c r="F38" s="130">
        <f>ROUND((SUM(BH98:BH280)),  2)</f>
        <v>0</v>
      </c>
      <c r="G38" s="38"/>
      <c r="H38" s="38"/>
      <c r="I38" s="131">
        <v>0.12</v>
      </c>
      <c r="J38" s="130">
        <f>0</f>
        <v>0</v>
      </c>
      <c r="K38" s="38"/>
      <c r="L38" s="12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1" t="s">
        <v>52</v>
      </c>
      <c r="F39" s="130">
        <f>ROUND((SUM(BI98:BI280)),  2)</f>
        <v>0</v>
      </c>
      <c r="G39" s="38"/>
      <c r="H39" s="38"/>
      <c r="I39" s="131">
        <v>0</v>
      </c>
      <c r="J39" s="130">
        <f>0</f>
        <v>0</v>
      </c>
      <c r="K39" s="38"/>
      <c r="L39" s="12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12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2"/>
      <c r="D41" s="133" t="s">
        <v>53</v>
      </c>
      <c r="E41" s="76"/>
      <c r="F41" s="76"/>
      <c r="G41" s="134" t="s">
        <v>54</v>
      </c>
      <c r="H41" s="135" t="s">
        <v>55</v>
      </c>
      <c r="I41" s="76"/>
      <c r="J41" s="136">
        <f>SUM(J32:J39)</f>
        <v>0</v>
      </c>
      <c r="K41" s="137"/>
      <c r="L41" s="12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12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57"/>
      <c r="C46" s="58"/>
      <c r="D46" s="58"/>
      <c r="E46" s="58"/>
      <c r="F46" s="58"/>
      <c r="G46" s="58"/>
      <c r="H46" s="58"/>
      <c r="I46" s="58"/>
      <c r="J46" s="58"/>
      <c r="K46" s="58"/>
      <c r="L46" s="12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2" t="s">
        <v>106</v>
      </c>
      <c r="D47" s="38"/>
      <c r="E47" s="38"/>
      <c r="F47" s="38"/>
      <c r="G47" s="38"/>
      <c r="H47" s="38"/>
      <c r="I47" s="38"/>
      <c r="J47" s="38"/>
      <c r="K47" s="38"/>
      <c r="L47" s="12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12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17</v>
      </c>
      <c r="D49" s="38"/>
      <c r="E49" s="38"/>
      <c r="F49" s="38"/>
      <c r="G49" s="38"/>
      <c r="H49" s="38"/>
      <c r="I49" s="38"/>
      <c r="J49" s="38"/>
      <c r="K49" s="38"/>
      <c r="L49" s="12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38"/>
      <c r="D50" s="38"/>
      <c r="E50" s="123" t="str">
        <f>E7</f>
        <v>Údržba a oprava výměnných dílů zabezpečovacího zařízení v obvodu SSZT HKR 2024 - 2026</v>
      </c>
      <c r="F50" s="31"/>
      <c r="G50" s="31"/>
      <c r="H50" s="31"/>
      <c r="I50" s="38"/>
      <c r="J50" s="38"/>
      <c r="K50" s="38"/>
      <c r="L50" s="12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1" t="s">
        <v>102</v>
      </c>
      <c r="L51" s="21"/>
    </row>
    <row r="52" hidden="1" s="2" customFormat="1" ht="16.5" customHeight="1">
      <c r="A52" s="38"/>
      <c r="B52" s="39"/>
      <c r="C52" s="38"/>
      <c r="D52" s="38"/>
      <c r="E52" s="123" t="s">
        <v>103</v>
      </c>
      <c r="F52" s="38"/>
      <c r="G52" s="38"/>
      <c r="H52" s="38"/>
      <c r="I52" s="38"/>
      <c r="J52" s="38"/>
      <c r="K52" s="38"/>
      <c r="L52" s="12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1" t="s">
        <v>104</v>
      </c>
      <c r="D53" s="38"/>
      <c r="E53" s="38"/>
      <c r="F53" s="38"/>
      <c r="G53" s="38"/>
      <c r="H53" s="38"/>
      <c r="I53" s="38"/>
      <c r="J53" s="38"/>
      <c r="K53" s="38"/>
      <c r="L53" s="12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38"/>
      <c r="D54" s="38"/>
      <c r="E54" s="62" t="str">
        <f>E11</f>
        <v>Lib_VD_X - XII 2024 - Opravy výměnných dílů</v>
      </c>
      <c r="F54" s="38"/>
      <c r="G54" s="38"/>
      <c r="H54" s="38"/>
      <c r="I54" s="38"/>
      <c r="J54" s="38"/>
      <c r="K54" s="38"/>
      <c r="L54" s="12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38"/>
      <c r="D55" s="38"/>
      <c r="E55" s="38"/>
      <c r="F55" s="38"/>
      <c r="G55" s="38"/>
      <c r="H55" s="38"/>
      <c r="I55" s="38"/>
      <c r="J55" s="38"/>
      <c r="K55" s="38"/>
      <c r="L55" s="12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1" t="s">
        <v>23</v>
      </c>
      <c r="D56" s="38"/>
      <c r="E56" s="38"/>
      <c r="F56" s="26" t="str">
        <f>F14</f>
        <v>Obvod SSZT HKR</v>
      </c>
      <c r="G56" s="38"/>
      <c r="H56" s="38"/>
      <c r="I56" s="31" t="s">
        <v>25</v>
      </c>
      <c r="J56" s="64" t="str">
        <f>IF(J14="","",J14)</f>
        <v>6. 5. 2024</v>
      </c>
      <c r="K56" s="38"/>
      <c r="L56" s="12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38"/>
      <c r="D57" s="38"/>
      <c r="E57" s="38"/>
      <c r="F57" s="38"/>
      <c r="G57" s="38"/>
      <c r="H57" s="38"/>
      <c r="I57" s="38"/>
      <c r="J57" s="38"/>
      <c r="K57" s="38"/>
      <c r="L57" s="12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1" t="s">
        <v>31</v>
      </c>
      <c r="D58" s="38"/>
      <c r="E58" s="38"/>
      <c r="F58" s="26" t="str">
        <f>E17</f>
        <v xml:space="preserve"> </v>
      </c>
      <c r="G58" s="38"/>
      <c r="H58" s="38"/>
      <c r="I58" s="31" t="s">
        <v>38</v>
      </c>
      <c r="J58" s="36" t="str">
        <f>E23</f>
        <v xml:space="preserve"> </v>
      </c>
      <c r="K58" s="38"/>
      <c r="L58" s="12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1" t="s">
        <v>36</v>
      </c>
      <c r="D59" s="38"/>
      <c r="E59" s="38"/>
      <c r="F59" s="26" t="str">
        <f>IF(E20="","",E20)</f>
        <v>Vyplň údaj</v>
      </c>
      <c r="G59" s="38"/>
      <c r="H59" s="38"/>
      <c r="I59" s="31" t="s">
        <v>40</v>
      </c>
      <c r="J59" s="36" t="str">
        <f>E26</f>
        <v xml:space="preserve"> </v>
      </c>
      <c r="K59" s="38"/>
      <c r="L59" s="12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38"/>
      <c r="D60" s="38"/>
      <c r="E60" s="38"/>
      <c r="F60" s="38"/>
      <c r="G60" s="38"/>
      <c r="H60" s="38"/>
      <c r="I60" s="38"/>
      <c r="J60" s="38"/>
      <c r="K60" s="38"/>
      <c r="L60" s="12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38" t="s">
        <v>107</v>
      </c>
      <c r="D61" s="132"/>
      <c r="E61" s="132"/>
      <c r="F61" s="132"/>
      <c r="G61" s="132"/>
      <c r="H61" s="132"/>
      <c r="I61" s="132"/>
      <c r="J61" s="139" t="s">
        <v>108</v>
      </c>
      <c r="K61" s="132"/>
      <c r="L61" s="12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38"/>
      <c r="D62" s="38"/>
      <c r="E62" s="38"/>
      <c r="F62" s="38"/>
      <c r="G62" s="38"/>
      <c r="H62" s="38"/>
      <c r="I62" s="38"/>
      <c r="J62" s="38"/>
      <c r="K62" s="38"/>
      <c r="L62" s="12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40" t="s">
        <v>75</v>
      </c>
      <c r="D63" s="38"/>
      <c r="E63" s="38"/>
      <c r="F63" s="38"/>
      <c r="G63" s="38"/>
      <c r="H63" s="38"/>
      <c r="I63" s="38"/>
      <c r="J63" s="90">
        <f>J98</f>
        <v>0</v>
      </c>
      <c r="K63" s="38"/>
      <c r="L63" s="12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8" t="s">
        <v>109</v>
      </c>
    </row>
    <row r="64" hidden="1" s="9" customFormat="1" ht="24.96" customHeight="1">
      <c r="A64" s="9"/>
      <c r="B64" s="141"/>
      <c r="C64" s="9"/>
      <c r="D64" s="142" t="s">
        <v>110</v>
      </c>
      <c r="E64" s="143"/>
      <c r="F64" s="143"/>
      <c r="G64" s="143"/>
      <c r="H64" s="143"/>
      <c r="I64" s="143"/>
      <c r="J64" s="144">
        <f>J99</f>
        <v>0</v>
      </c>
      <c r="K64" s="9"/>
      <c r="L64" s="14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45"/>
      <c r="C65" s="10"/>
      <c r="D65" s="146" t="s">
        <v>111</v>
      </c>
      <c r="E65" s="147"/>
      <c r="F65" s="147"/>
      <c r="G65" s="147"/>
      <c r="H65" s="147"/>
      <c r="I65" s="147"/>
      <c r="J65" s="148">
        <f>J100</f>
        <v>0</v>
      </c>
      <c r="K65" s="10"/>
      <c r="L65" s="14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45"/>
      <c r="C66" s="10"/>
      <c r="D66" s="146" t="s">
        <v>289</v>
      </c>
      <c r="E66" s="147"/>
      <c r="F66" s="147"/>
      <c r="G66" s="147"/>
      <c r="H66" s="147"/>
      <c r="I66" s="147"/>
      <c r="J66" s="148">
        <f>J125</f>
        <v>0</v>
      </c>
      <c r="K66" s="10"/>
      <c r="L66" s="14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45"/>
      <c r="C67" s="10"/>
      <c r="D67" s="146" t="s">
        <v>112</v>
      </c>
      <c r="E67" s="147"/>
      <c r="F67" s="147"/>
      <c r="G67" s="147"/>
      <c r="H67" s="147"/>
      <c r="I67" s="147"/>
      <c r="J67" s="148">
        <f>J129</f>
        <v>0</v>
      </c>
      <c r="K67" s="10"/>
      <c r="L67" s="14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45"/>
      <c r="C68" s="10"/>
      <c r="D68" s="146" t="s">
        <v>113</v>
      </c>
      <c r="E68" s="147"/>
      <c r="F68" s="147"/>
      <c r="G68" s="147"/>
      <c r="H68" s="147"/>
      <c r="I68" s="147"/>
      <c r="J68" s="148">
        <f>J145</f>
        <v>0</v>
      </c>
      <c r="K68" s="10"/>
      <c r="L68" s="14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45"/>
      <c r="C69" s="10"/>
      <c r="D69" s="146" t="s">
        <v>114</v>
      </c>
      <c r="E69" s="147"/>
      <c r="F69" s="147"/>
      <c r="G69" s="147"/>
      <c r="H69" s="147"/>
      <c r="I69" s="147"/>
      <c r="J69" s="148">
        <f>J155</f>
        <v>0</v>
      </c>
      <c r="K69" s="10"/>
      <c r="L69" s="14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45"/>
      <c r="C70" s="10"/>
      <c r="D70" s="146" t="s">
        <v>115</v>
      </c>
      <c r="E70" s="147"/>
      <c r="F70" s="147"/>
      <c r="G70" s="147"/>
      <c r="H70" s="147"/>
      <c r="I70" s="147"/>
      <c r="J70" s="148">
        <f>J172</f>
        <v>0</v>
      </c>
      <c r="K70" s="10"/>
      <c r="L70" s="14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45"/>
      <c r="C71" s="10"/>
      <c r="D71" s="146" t="s">
        <v>116</v>
      </c>
      <c r="E71" s="147"/>
      <c r="F71" s="147"/>
      <c r="G71" s="147"/>
      <c r="H71" s="147"/>
      <c r="I71" s="147"/>
      <c r="J71" s="148">
        <f>J230</f>
        <v>0</v>
      </c>
      <c r="K71" s="10"/>
      <c r="L71" s="14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45"/>
      <c r="C72" s="10"/>
      <c r="D72" s="146" t="s">
        <v>290</v>
      </c>
      <c r="E72" s="147"/>
      <c r="F72" s="147"/>
      <c r="G72" s="147"/>
      <c r="H72" s="147"/>
      <c r="I72" s="147"/>
      <c r="J72" s="148">
        <f>J237</f>
        <v>0</v>
      </c>
      <c r="K72" s="10"/>
      <c r="L72" s="14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45"/>
      <c r="C73" s="10"/>
      <c r="D73" s="146" t="s">
        <v>291</v>
      </c>
      <c r="E73" s="147"/>
      <c r="F73" s="147"/>
      <c r="G73" s="147"/>
      <c r="H73" s="147"/>
      <c r="I73" s="147"/>
      <c r="J73" s="148">
        <f>J238</f>
        <v>0</v>
      </c>
      <c r="K73" s="10"/>
      <c r="L73" s="14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45"/>
      <c r="C74" s="10"/>
      <c r="D74" s="146" t="s">
        <v>292</v>
      </c>
      <c r="E74" s="147"/>
      <c r="F74" s="147"/>
      <c r="G74" s="147"/>
      <c r="H74" s="147"/>
      <c r="I74" s="147"/>
      <c r="J74" s="148">
        <f>J242</f>
        <v>0</v>
      </c>
      <c r="K74" s="10"/>
      <c r="L74" s="14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45"/>
      <c r="C75" s="10"/>
      <c r="D75" s="146" t="s">
        <v>293</v>
      </c>
      <c r="E75" s="147"/>
      <c r="F75" s="147"/>
      <c r="G75" s="147"/>
      <c r="H75" s="147"/>
      <c r="I75" s="147"/>
      <c r="J75" s="148">
        <f>J261</f>
        <v>0</v>
      </c>
      <c r="K75" s="10"/>
      <c r="L75" s="14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45"/>
      <c r="C76" s="10"/>
      <c r="D76" s="146" t="s">
        <v>117</v>
      </c>
      <c r="E76" s="147"/>
      <c r="F76" s="147"/>
      <c r="G76" s="147"/>
      <c r="H76" s="147"/>
      <c r="I76" s="147"/>
      <c r="J76" s="148">
        <f>J277</f>
        <v>0</v>
      </c>
      <c r="K76" s="10"/>
      <c r="L76" s="14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2" customFormat="1" ht="21.84" customHeight="1">
      <c r="A77" s="38"/>
      <c r="B77" s="39"/>
      <c r="C77" s="38"/>
      <c r="D77" s="38"/>
      <c r="E77" s="38"/>
      <c r="F77" s="38"/>
      <c r="G77" s="38"/>
      <c r="H77" s="38"/>
      <c r="I77" s="38"/>
      <c r="J77" s="38"/>
      <c r="K77" s="38"/>
      <c r="L77" s="12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 s="2" customFormat="1" ht="6.96" customHeight="1">
      <c r="A78" s="38"/>
      <c r="B78" s="55"/>
      <c r="C78" s="56"/>
      <c r="D78" s="56"/>
      <c r="E78" s="56"/>
      <c r="F78" s="56"/>
      <c r="G78" s="56"/>
      <c r="H78" s="56"/>
      <c r="I78" s="56"/>
      <c r="J78" s="56"/>
      <c r="K78" s="56"/>
      <c r="L78" s="12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hidden="1"/>
    <row r="80" hidden="1"/>
    <row r="81" hidden="1"/>
    <row r="82" s="2" customFormat="1" ht="6.96" customHeight="1">
      <c r="A82" s="38"/>
      <c r="B82" s="57"/>
      <c r="C82" s="58"/>
      <c r="D82" s="58"/>
      <c r="E82" s="58"/>
      <c r="F82" s="58"/>
      <c r="G82" s="58"/>
      <c r="H82" s="58"/>
      <c r="I82" s="58"/>
      <c r="J82" s="58"/>
      <c r="K82" s="58"/>
      <c r="L82" s="12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4.96" customHeight="1">
      <c r="A83" s="38"/>
      <c r="B83" s="39"/>
      <c r="C83" s="22" t="s">
        <v>118</v>
      </c>
      <c r="D83" s="38"/>
      <c r="E83" s="38"/>
      <c r="F83" s="38"/>
      <c r="G83" s="38"/>
      <c r="H83" s="38"/>
      <c r="I83" s="38"/>
      <c r="J83" s="38"/>
      <c r="K83" s="38"/>
      <c r="L83" s="12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38"/>
      <c r="D84" s="38"/>
      <c r="E84" s="38"/>
      <c r="F84" s="38"/>
      <c r="G84" s="38"/>
      <c r="H84" s="38"/>
      <c r="I84" s="38"/>
      <c r="J84" s="38"/>
      <c r="K84" s="38"/>
      <c r="L84" s="12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1" t="s">
        <v>17</v>
      </c>
      <c r="D85" s="38"/>
      <c r="E85" s="38"/>
      <c r="F85" s="38"/>
      <c r="G85" s="38"/>
      <c r="H85" s="38"/>
      <c r="I85" s="38"/>
      <c r="J85" s="38"/>
      <c r="K85" s="38"/>
      <c r="L85" s="12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38"/>
      <c r="D86" s="38"/>
      <c r="E86" s="123" t="str">
        <f>E7</f>
        <v>Údržba a oprava výměnných dílů zabezpečovacího zařízení v obvodu SSZT HKR 2024 - 2026</v>
      </c>
      <c r="F86" s="31"/>
      <c r="G86" s="31"/>
      <c r="H86" s="31"/>
      <c r="I86" s="38"/>
      <c r="J86" s="38"/>
      <c r="K86" s="38"/>
      <c r="L86" s="12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" customFormat="1" ht="12" customHeight="1">
      <c r="B87" s="21"/>
      <c r="C87" s="31" t="s">
        <v>102</v>
      </c>
      <c r="L87" s="21"/>
    </row>
    <row r="88" s="2" customFormat="1" ht="16.5" customHeight="1">
      <c r="A88" s="38"/>
      <c r="B88" s="39"/>
      <c r="C88" s="38"/>
      <c r="D88" s="38"/>
      <c r="E88" s="123" t="s">
        <v>103</v>
      </c>
      <c r="F88" s="38"/>
      <c r="G88" s="38"/>
      <c r="H88" s="38"/>
      <c r="I88" s="38"/>
      <c r="J88" s="38"/>
      <c r="K88" s="38"/>
      <c r="L88" s="12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104</v>
      </c>
      <c r="D89" s="38"/>
      <c r="E89" s="38"/>
      <c r="F89" s="38"/>
      <c r="G89" s="38"/>
      <c r="H89" s="38"/>
      <c r="I89" s="38"/>
      <c r="J89" s="38"/>
      <c r="K89" s="38"/>
      <c r="L89" s="12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6.5" customHeight="1">
      <c r="A90" s="38"/>
      <c r="B90" s="39"/>
      <c r="C90" s="38"/>
      <c r="D90" s="38"/>
      <c r="E90" s="62" t="str">
        <f>E11</f>
        <v>Lib_VD_X - XII 2024 - Opravy výměnných dílů</v>
      </c>
      <c r="F90" s="38"/>
      <c r="G90" s="38"/>
      <c r="H90" s="38"/>
      <c r="I90" s="38"/>
      <c r="J90" s="38"/>
      <c r="K90" s="38"/>
      <c r="L90" s="12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12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2" customHeight="1">
      <c r="A92" s="38"/>
      <c r="B92" s="39"/>
      <c r="C92" s="31" t="s">
        <v>23</v>
      </c>
      <c r="D92" s="38"/>
      <c r="E92" s="38"/>
      <c r="F92" s="26" t="str">
        <f>F14</f>
        <v>Obvod SSZT HKR</v>
      </c>
      <c r="G92" s="38"/>
      <c r="H92" s="38"/>
      <c r="I92" s="31" t="s">
        <v>25</v>
      </c>
      <c r="J92" s="64" t="str">
        <f>IF(J14="","",J14)</f>
        <v>6. 5. 2024</v>
      </c>
      <c r="K92" s="38"/>
      <c r="L92" s="12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6.96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12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1" t="s">
        <v>31</v>
      </c>
      <c r="D94" s="38"/>
      <c r="E94" s="38"/>
      <c r="F94" s="26" t="str">
        <f>E17</f>
        <v xml:space="preserve"> </v>
      </c>
      <c r="G94" s="38"/>
      <c r="H94" s="38"/>
      <c r="I94" s="31" t="s">
        <v>38</v>
      </c>
      <c r="J94" s="36" t="str">
        <f>E23</f>
        <v xml:space="preserve"> </v>
      </c>
      <c r="K94" s="38"/>
      <c r="L94" s="12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1" t="s">
        <v>36</v>
      </c>
      <c r="D95" s="38"/>
      <c r="E95" s="38"/>
      <c r="F95" s="26" t="str">
        <f>IF(E20="","",E20)</f>
        <v>Vyplň údaj</v>
      </c>
      <c r="G95" s="38"/>
      <c r="H95" s="38"/>
      <c r="I95" s="31" t="s">
        <v>40</v>
      </c>
      <c r="J95" s="36" t="str">
        <f>E26</f>
        <v xml:space="preserve"> </v>
      </c>
      <c r="K95" s="38"/>
      <c r="L95" s="12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38"/>
      <c r="D96" s="38"/>
      <c r="E96" s="38"/>
      <c r="F96" s="38"/>
      <c r="G96" s="38"/>
      <c r="H96" s="38"/>
      <c r="I96" s="38"/>
      <c r="J96" s="38"/>
      <c r="K96" s="38"/>
      <c r="L96" s="12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11" customFormat="1" ht="29.28" customHeight="1">
      <c r="A97" s="149"/>
      <c r="B97" s="150"/>
      <c r="C97" s="151" t="s">
        <v>119</v>
      </c>
      <c r="D97" s="152" t="s">
        <v>62</v>
      </c>
      <c r="E97" s="152" t="s">
        <v>58</v>
      </c>
      <c r="F97" s="152" t="s">
        <v>59</v>
      </c>
      <c r="G97" s="152" t="s">
        <v>120</v>
      </c>
      <c r="H97" s="152" t="s">
        <v>121</v>
      </c>
      <c r="I97" s="152" t="s">
        <v>122</v>
      </c>
      <c r="J97" s="152" t="s">
        <v>108</v>
      </c>
      <c r="K97" s="153" t="s">
        <v>123</v>
      </c>
      <c r="L97" s="154"/>
      <c r="M97" s="80" t="s">
        <v>3</v>
      </c>
      <c r="N97" s="81" t="s">
        <v>47</v>
      </c>
      <c r="O97" s="81" t="s">
        <v>124</v>
      </c>
      <c r="P97" s="81" t="s">
        <v>125</v>
      </c>
      <c r="Q97" s="81" t="s">
        <v>126</v>
      </c>
      <c r="R97" s="81" t="s">
        <v>127</v>
      </c>
      <c r="S97" s="81" t="s">
        <v>128</v>
      </c>
      <c r="T97" s="82" t="s">
        <v>129</v>
      </c>
      <c r="U97" s="149"/>
      <c r="V97" s="149"/>
      <c r="W97" s="149"/>
      <c r="X97" s="149"/>
      <c r="Y97" s="149"/>
      <c r="Z97" s="149"/>
      <c r="AA97" s="149"/>
      <c r="AB97" s="149"/>
      <c r="AC97" s="149"/>
      <c r="AD97" s="149"/>
      <c r="AE97" s="149"/>
    </row>
    <row r="98" s="2" customFormat="1" ht="22.8" customHeight="1">
      <c r="A98" s="38"/>
      <c r="B98" s="39"/>
      <c r="C98" s="87" t="s">
        <v>130</v>
      </c>
      <c r="D98" s="38"/>
      <c r="E98" s="38"/>
      <c r="F98" s="38"/>
      <c r="G98" s="38"/>
      <c r="H98" s="38"/>
      <c r="I98" s="38"/>
      <c r="J98" s="155">
        <f>BK98</f>
        <v>0</v>
      </c>
      <c r="K98" s="38"/>
      <c r="L98" s="39"/>
      <c r="M98" s="83"/>
      <c r="N98" s="68"/>
      <c r="O98" s="84"/>
      <c r="P98" s="156">
        <f>P99</f>
        <v>0</v>
      </c>
      <c r="Q98" s="84"/>
      <c r="R98" s="156">
        <f>R99</f>
        <v>0</v>
      </c>
      <c r="S98" s="84"/>
      <c r="T98" s="157">
        <f>T99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8" t="s">
        <v>76</v>
      </c>
      <c r="AU98" s="18" t="s">
        <v>109</v>
      </c>
      <c r="BK98" s="158">
        <f>BK99</f>
        <v>0</v>
      </c>
    </row>
    <row r="99" s="12" customFormat="1" ht="25.92" customHeight="1">
      <c r="A99" s="12"/>
      <c r="B99" s="159"/>
      <c r="C99" s="12"/>
      <c r="D99" s="160" t="s">
        <v>76</v>
      </c>
      <c r="E99" s="161" t="s">
        <v>131</v>
      </c>
      <c r="F99" s="161" t="s">
        <v>132</v>
      </c>
      <c r="G99" s="12"/>
      <c r="H99" s="12"/>
      <c r="I99" s="162"/>
      <c r="J99" s="163">
        <f>BK99</f>
        <v>0</v>
      </c>
      <c r="K99" s="12"/>
      <c r="L99" s="159"/>
      <c r="M99" s="164"/>
      <c r="N99" s="165"/>
      <c r="O99" s="165"/>
      <c r="P99" s="166">
        <f>P100+P125+P129+P145+P155+P172+P230+P237+P238+P242+P261+P277</f>
        <v>0</v>
      </c>
      <c r="Q99" s="165"/>
      <c r="R99" s="166">
        <f>R100+R125+R129+R145+R155+R172+R230+R237+R238+R242+R261+R277</f>
        <v>0</v>
      </c>
      <c r="S99" s="165"/>
      <c r="T99" s="167">
        <f>T100+T125+T129+T145+T155+T172+T230+T237+T238+T242+T261+T277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60" t="s">
        <v>133</v>
      </c>
      <c r="AT99" s="168" t="s">
        <v>76</v>
      </c>
      <c r="AU99" s="168" t="s">
        <v>77</v>
      </c>
      <c r="AY99" s="160" t="s">
        <v>134</v>
      </c>
      <c r="BK99" s="169">
        <f>BK100+BK125+BK129+BK145+BK155+BK172+BK230+BK237+BK238+BK242+BK261+BK277</f>
        <v>0</v>
      </c>
    </row>
    <row r="100" s="12" customFormat="1" ht="22.8" customHeight="1">
      <c r="A100" s="12"/>
      <c r="B100" s="159"/>
      <c r="C100" s="12"/>
      <c r="D100" s="160" t="s">
        <v>76</v>
      </c>
      <c r="E100" s="170" t="s">
        <v>135</v>
      </c>
      <c r="F100" s="170" t="s">
        <v>136</v>
      </c>
      <c r="G100" s="12"/>
      <c r="H100" s="12"/>
      <c r="I100" s="162"/>
      <c r="J100" s="171">
        <f>BK100</f>
        <v>0</v>
      </c>
      <c r="K100" s="12"/>
      <c r="L100" s="159"/>
      <c r="M100" s="164"/>
      <c r="N100" s="165"/>
      <c r="O100" s="165"/>
      <c r="P100" s="166">
        <f>SUM(P101:P124)</f>
        <v>0</v>
      </c>
      <c r="Q100" s="165"/>
      <c r="R100" s="166">
        <f>SUM(R101:R124)</f>
        <v>0</v>
      </c>
      <c r="S100" s="165"/>
      <c r="T100" s="167">
        <f>SUM(T101:T124)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60" t="s">
        <v>133</v>
      </c>
      <c r="AT100" s="168" t="s">
        <v>76</v>
      </c>
      <c r="AU100" s="168" t="s">
        <v>83</v>
      </c>
      <c r="AY100" s="160" t="s">
        <v>134</v>
      </c>
      <c r="BK100" s="169">
        <f>SUM(BK101:BK124)</f>
        <v>0</v>
      </c>
    </row>
    <row r="101" s="2" customFormat="1" ht="24.15" customHeight="1">
      <c r="A101" s="38"/>
      <c r="B101" s="172"/>
      <c r="C101" s="173" t="s">
        <v>83</v>
      </c>
      <c r="D101" s="173" t="s">
        <v>137</v>
      </c>
      <c r="E101" s="174" t="s">
        <v>138</v>
      </c>
      <c r="F101" s="175" t="s">
        <v>139</v>
      </c>
      <c r="G101" s="176" t="s">
        <v>140</v>
      </c>
      <c r="H101" s="177">
        <v>2</v>
      </c>
      <c r="I101" s="178"/>
      <c r="J101" s="179">
        <f>ROUND(I101*H101,2)</f>
        <v>0</v>
      </c>
      <c r="K101" s="175" t="s">
        <v>141</v>
      </c>
      <c r="L101" s="39"/>
      <c r="M101" s="180" t="s">
        <v>3</v>
      </c>
      <c r="N101" s="181" t="s">
        <v>48</v>
      </c>
      <c r="O101" s="72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84" t="s">
        <v>142</v>
      </c>
      <c r="AT101" s="184" t="s">
        <v>137</v>
      </c>
      <c r="AU101" s="184" t="s">
        <v>85</v>
      </c>
      <c r="AY101" s="18" t="s">
        <v>134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8" t="s">
        <v>83</v>
      </c>
      <c r="BK101" s="185">
        <f>ROUND(I101*H101,2)</f>
        <v>0</v>
      </c>
      <c r="BL101" s="18" t="s">
        <v>142</v>
      </c>
      <c r="BM101" s="184" t="s">
        <v>294</v>
      </c>
    </row>
    <row r="102" s="13" customFormat="1">
      <c r="A102" s="13"/>
      <c r="B102" s="186"/>
      <c r="C102" s="13"/>
      <c r="D102" s="187" t="s">
        <v>144</v>
      </c>
      <c r="E102" s="188" t="s">
        <v>3</v>
      </c>
      <c r="F102" s="189" t="s">
        <v>295</v>
      </c>
      <c r="G102" s="13"/>
      <c r="H102" s="188" t="s">
        <v>3</v>
      </c>
      <c r="I102" s="190"/>
      <c r="J102" s="13"/>
      <c r="K102" s="13"/>
      <c r="L102" s="186"/>
      <c r="M102" s="191"/>
      <c r="N102" s="192"/>
      <c r="O102" s="192"/>
      <c r="P102" s="192"/>
      <c r="Q102" s="192"/>
      <c r="R102" s="192"/>
      <c r="S102" s="192"/>
      <c r="T102" s="19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188" t="s">
        <v>144</v>
      </c>
      <c r="AU102" s="188" t="s">
        <v>85</v>
      </c>
      <c r="AV102" s="13" t="s">
        <v>83</v>
      </c>
      <c r="AW102" s="13" t="s">
        <v>39</v>
      </c>
      <c r="AX102" s="13" t="s">
        <v>77</v>
      </c>
      <c r="AY102" s="188" t="s">
        <v>134</v>
      </c>
    </row>
    <row r="103" s="14" customFormat="1">
      <c r="A103" s="14"/>
      <c r="B103" s="194"/>
      <c r="C103" s="14"/>
      <c r="D103" s="187" t="s">
        <v>144</v>
      </c>
      <c r="E103" s="195" t="s">
        <v>3</v>
      </c>
      <c r="F103" s="196" t="s">
        <v>296</v>
      </c>
      <c r="G103" s="14"/>
      <c r="H103" s="197">
        <v>2</v>
      </c>
      <c r="I103" s="198"/>
      <c r="J103" s="14"/>
      <c r="K103" s="14"/>
      <c r="L103" s="194"/>
      <c r="M103" s="199"/>
      <c r="N103" s="200"/>
      <c r="O103" s="200"/>
      <c r="P103" s="200"/>
      <c r="Q103" s="200"/>
      <c r="R103" s="200"/>
      <c r="S103" s="200"/>
      <c r="T103" s="20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195" t="s">
        <v>144</v>
      </c>
      <c r="AU103" s="195" t="s">
        <v>85</v>
      </c>
      <c r="AV103" s="14" t="s">
        <v>85</v>
      </c>
      <c r="AW103" s="14" t="s">
        <v>39</v>
      </c>
      <c r="AX103" s="14" t="s">
        <v>83</v>
      </c>
      <c r="AY103" s="195" t="s">
        <v>134</v>
      </c>
    </row>
    <row r="104" s="2" customFormat="1" ht="33" customHeight="1">
      <c r="A104" s="38"/>
      <c r="B104" s="172"/>
      <c r="C104" s="173" t="s">
        <v>85</v>
      </c>
      <c r="D104" s="173" t="s">
        <v>137</v>
      </c>
      <c r="E104" s="174" t="s">
        <v>297</v>
      </c>
      <c r="F104" s="175" t="s">
        <v>298</v>
      </c>
      <c r="G104" s="176" t="s">
        <v>140</v>
      </c>
      <c r="H104" s="177">
        <v>2</v>
      </c>
      <c r="I104" s="178"/>
      <c r="J104" s="179">
        <f>ROUND(I104*H104,2)</f>
        <v>0</v>
      </c>
      <c r="K104" s="175" t="s">
        <v>141</v>
      </c>
      <c r="L104" s="39"/>
      <c r="M104" s="180" t="s">
        <v>3</v>
      </c>
      <c r="N104" s="181" t="s">
        <v>48</v>
      </c>
      <c r="O104" s="72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84" t="s">
        <v>142</v>
      </c>
      <c r="AT104" s="184" t="s">
        <v>137</v>
      </c>
      <c r="AU104" s="184" t="s">
        <v>85</v>
      </c>
      <c r="AY104" s="18" t="s">
        <v>134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8" t="s">
        <v>83</v>
      </c>
      <c r="BK104" s="185">
        <f>ROUND(I104*H104,2)</f>
        <v>0</v>
      </c>
      <c r="BL104" s="18" t="s">
        <v>142</v>
      </c>
      <c r="BM104" s="184" t="s">
        <v>299</v>
      </c>
    </row>
    <row r="105" s="13" customFormat="1">
      <c r="A105" s="13"/>
      <c r="B105" s="186"/>
      <c r="C105" s="13"/>
      <c r="D105" s="187" t="s">
        <v>144</v>
      </c>
      <c r="E105" s="188" t="s">
        <v>3</v>
      </c>
      <c r="F105" s="189" t="s">
        <v>295</v>
      </c>
      <c r="G105" s="13"/>
      <c r="H105" s="188" t="s">
        <v>3</v>
      </c>
      <c r="I105" s="190"/>
      <c r="J105" s="13"/>
      <c r="K105" s="13"/>
      <c r="L105" s="186"/>
      <c r="M105" s="191"/>
      <c r="N105" s="192"/>
      <c r="O105" s="192"/>
      <c r="P105" s="192"/>
      <c r="Q105" s="192"/>
      <c r="R105" s="192"/>
      <c r="S105" s="192"/>
      <c r="T105" s="19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88" t="s">
        <v>144</v>
      </c>
      <c r="AU105" s="188" t="s">
        <v>85</v>
      </c>
      <c r="AV105" s="13" t="s">
        <v>83</v>
      </c>
      <c r="AW105" s="13" t="s">
        <v>39</v>
      </c>
      <c r="AX105" s="13" t="s">
        <v>77</v>
      </c>
      <c r="AY105" s="188" t="s">
        <v>134</v>
      </c>
    </row>
    <row r="106" s="14" customFormat="1">
      <c r="A106" s="14"/>
      <c r="B106" s="194"/>
      <c r="C106" s="14"/>
      <c r="D106" s="187" t="s">
        <v>144</v>
      </c>
      <c r="E106" s="195" t="s">
        <v>3</v>
      </c>
      <c r="F106" s="196" t="s">
        <v>296</v>
      </c>
      <c r="G106" s="14"/>
      <c r="H106" s="197">
        <v>2</v>
      </c>
      <c r="I106" s="198"/>
      <c r="J106" s="14"/>
      <c r="K106" s="14"/>
      <c r="L106" s="194"/>
      <c r="M106" s="199"/>
      <c r="N106" s="200"/>
      <c r="O106" s="200"/>
      <c r="P106" s="200"/>
      <c r="Q106" s="200"/>
      <c r="R106" s="200"/>
      <c r="S106" s="200"/>
      <c r="T106" s="20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195" t="s">
        <v>144</v>
      </c>
      <c r="AU106" s="195" t="s">
        <v>85</v>
      </c>
      <c r="AV106" s="14" t="s">
        <v>85</v>
      </c>
      <c r="AW106" s="14" t="s">
        <v>39</v>
      </c>
      <c r="AX106" s="14" t="s">
        <v>83</v>
      </c>
      <c r="AY106" s="195" t="s">
        <v>134</v>
      </c>
    </row>
    <row r="107" s="2" customFormat="1" ht="33" customHeight="1">
      <c r="A107" s="38"/>
      <c r="B107" s="172"/>
      <c r="C107" s="173" t="s">
        <v>151</v>
      </c>
      <c r="D107" s="173" t="s">
        <v>137</v>
      </c>
      <c r="E107" s="174" t="s">
        <v>147</v>
      </c>
      <c r="F107" s="175" t="s">
        <v>148</v>
      </c>
      <c r="G107" s="176" t="s">
        <v>140</v>
      </c>
      <c r="H107" s="177">
        <v>2</v>
      </c>
      <c r="I107" s="178"/>
      <c r="J107" s="179">
        <f>ROUND(I107*H107,2)</f>
        <v>0</v>
      </c>
      <c r="K107" s="175" t="s">
        <v>141</v>
      </c>
      <c r="L107" s="39"/>
      <c r="M107" s="180" t="s">
        <v>3</v>
      </c>
      <c r="N107" s="181" t="s">
        <v>48</v>
      </c>
      <c r="O107" s="72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84" t="s">
        <v>142</v>
      </c>
      <c r="AT107" s="184" t="s">
        <v>137</v>
      </c>
      <c r="AU107" s="184" t="s">
        <v>85</v>
      </c>
      <c r="AY107" s="18" t="s">
        <v>134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8" t="s">
        <v>83</v>
      </c>
      <c r="BK107" s="185">
        <f>ROUND(I107*H107,2)</f>
        <v>0</v>
      </c>
      <c r="BL107" s="18" t="s">
        <v>142</v>
      </c>
      <c r="BM107" s="184" t="s">
        <v>300</v>
      </c>
    </row>
    <row r="108" s="13" customFormat="1">
      <c r="A108" s="13"/>
      <c r="B108" s="186"/>
      <c r="C108" s="13"/>
      <c r="D108" s="187" t="s">
        <v>144</v>
      </c>
      <c r="E108" s="188" t="s">
        <v>3</v>
      </c>
      <c r="F108" s="189" t="s">
        <v>295</v>
      </c>
      <c r="G108" s="13"/>
      <c r="H108" s="188" t="s">
        <v>3</v>
      </c>
      <c r="I108" s="190"/>
      <c r="J108" s="13"/>
      <c r="K108" s="13"/>
      <c r="L108" s="186"/>
      <c r="M108" s="191"/>
      <c r="N108" s="192"/>
      <c r="O108" s="192"/>
      <c r="P108" s="192"/>
      <c r="Q108" s="192"/>
      <c r="R108" s="192"/>
      <c r="S108" s="192"/>
      <c r="T108" s="19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88" t="s">
        <v>144</v>
      </c>
      <c r="AU108" s="188" t="s">
        <v>85</v>
      </c>
      <c r="AV108" s="13" t="s">
        <v>83</v>
      </c>
      <c r="AW108" s="13" t="s">
        <v>39</v>
      </c>
      <c r="AX108" s="13" t="s">
        <v>77</v>
      </c>
      <c r="AY108" s="188" t="s">
        <v>134</v>
      </c>
    </row>
    <row r="109" s="14" customFormat="1">
      <c r="A109" s="14"/>
      <c r="B109" s="194"/>
      <c r="C109" s="14"/>
      <c r="D109" s="187" t="s">
        <v>144</v>
      </c>
      <c r="E109" s="195" t="s">
        <v>3</v>
      </c>
      <c r="F109" s="196" t="s">
        <v>301</v>
      </c>
      <c r="G109" s="14"/>
      <c r="H109" s="197">
        <v>1</v>
      </c>
      <c r="I109" s="198"/>
      <c r="J109" s="14"/>
      <c r="K109" s="14"/>
      <c r="L109" s="194"/>
      <c r="M109" s="199"/>
      <c r="N109" s="200"/>
      <c r="O109" s="200"/>
      <c r="P109" s="200"/>
      <c r="Q109" s="200"/>
      <c r="R109" s="200"/>
      <c r="S109" s="200"/>
      <c r="T109" s="20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195" t="s">
        <v>144</v>
      </c>
      <c r="AU109" s="195" t="s">
        <v>85</v>
      </c>
      <c r="AV109" s="14" t="s">
        <v>85</v>
      </c>
      <c r="AW109" s="14" t="s">
        <v>39</v>
      </c>
      <c r="AX109" s="14" t="s">
        <v>77</v>
      </c>
      <c r="AY109" s="195" t="s">
        <v>134</v>
      </c>
    </row>
    <row r="110" s="14" customFormat="1">
      <c r="A110" s="14"/>
      <c r="B110" s="194"/>
      <c r="C110" s="14"/>
      <c r="D110" s="187" t="s">
        <v>144</v>
      </c>
      <c r="E110" s="195" t="s">
        <v>3</v>
      </c>
      <c r="F110" s="196" t="s">
        <v>302</v>
      </c>
      <c r="G110" s="14"/>
      <c r="H110" s="197">
        <v>1</v>
      </c>
      <c r="I110" s="198"/>
      <c r="J110" s="14"/>
      <c r="K110" s="14"/>
      <c r="L110" s="194"/>
      <c r="M110" s="199"/>
      <c r="N110" s="200"/>
      <c r="O110" s="200"/>
      <c r="P110" s="200"/>
      <c r="Q110" s="200"/>
      <c r="R110" s="200"/>
      <c r="S110" s="200"/>
      <c r="T110" s="20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195" t="s">
        <v>144</v>
      </c>
      <c r="AU110" s="195" t="s">
        <v>85</v>
      </c>
      <c r="AV110" s="14" t="s">
        <v>85</v>
      </c>
      <c r="AW110" s="14" t="s">
        <v>39</v>
      </c>
      <c r="AX110" s="14" t="s">
        <v>77</v>
      </c>
      <c r="AY110" s="195" t="s">
        <v>134</v>
      </c>
    </row>
    <row r="111" s="15" customFormat="1">
      <c r="A111" s="15"/>
      <c r="B111" s="202"/>
      <c r="C111" s="15"/>
      <c r="D111" s="187" t="s">
        <v>144</v>
      </c>
      <c r="E111" s="203" t="s">
        <v>3</v>
      </c>
      <c r="F111" s="204" t="s">
        <v>180</v>
      </c>
      <c r="G111" s="15"/>
      <c r="H111" s="205">
        <v>2</v>
      </c>
      <c r="I111" s="206"/>
      <c r="J111" s="15"/>
      <c r="K111" s="15"/>
      <c r="L111" s="202"/>
      <c r="M111" s="207"/>
      <c r="N111" s="208"/>
      <c r="O111" s="208"/>
      <c r="P111" s="208"/>
      <c r="Q111" s="208"/>
      <c r="R111" s="208"/>
      <c r="S111" s="208"/>
      <c r="T111" s="209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03" t="s">
        <v>144</v>
      </c>
      <c r="AU111" s="203" t="s">
        <v>85</v>
      </c>
      <c r="AV111" s="15" t="s">
        <v>133</v>
      </c>
      <c r="AW111" s="15" t="s">
        <v>39</v>
      </c>
      <c r="AX111" s="15" t="s">
        <v>83</v>
      </c>
      <c r="AY111" s="203" t="s">
        <v>134</v>
      </c>
    </row>
    <row r="112" s="2" customFormat="1" ht="33" customHeight="1">
      <c r="A112" s="38"/>
      <c r="B112" s="172"/>
      <c r="C112" s="173" t="s">
        <v>133</v>
      </c>
      <c r="D112" s="173" t="s">
        <v>137</v>
      </c>
      <c r="E112" s="174" t="s">
        <v>303</v>
      </c>
      <c r="F112" s="175" t="s">
        <v>304</v>
      </c>
      <c r="G112" s="176" t="s">
        <v>140</v>
      </c>
      <c r="H112" s="177">
        <v>2</v>
      </c>
      <c r="I112" s="178"/>
      <c r="J112" s="179">
        <f>ROUND(I112*H112,2)</f>
        <v>0</v>
      </c>
      <c r="K112" s="175" t="s">
        <v>141</v>
      </c>
      <c r="L112" s="39"/>
      <c r="M112" s="180" t="s">
        <v>3</v>
      </c>
      <c r="N112" s="181" t="s">
        <v>48</v>
      </c>
      <c r="O112" s="72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84" t="s">
        <v>142</v>
      </c>
      <c r="AT112" s="184" t="s">
        <v>137</v>
      </c>
      <c r="AU112" s="184" t="s">
        <v>85</v>
      </c>
      <c r="AY112" s="18" t="s">
        <v>134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8" t="s">
        <v>83</v>
      </c>
      <c r="BK112" s="185">
        <f>ROUND(I112*H112,2)</f>
        <v>0</v>
      </c>
      <c r="BL112" s="18" t="s">
        <v>142</v>
      </c>
      <c r="BM112" s="184" t="s">
        <v>305</v>
      </c>
    </row>
    <row r="113" s="13" customFormat="1">
      <c r="A113" s="13"/>
      <c r="B113" s="186"/>
      <c r="C113" s="13"/>
      <c r="D113" s="187" t="s">
        <v>144</v>
      </c>
      <c r="E113" s="188" t="s">
        <v>3</v>
      </c>
      <c r="F113" s="189" t="s">
        <v>295</v>
      </c>
      <c r="G113" s="13"/>
      <c r="H113" s="188" t="s">
        <v>3</v>
      </c>
      <c r="I113" s="190"/>
      <c r="J113" s="13"/>
      <c r="K113" s="13"/>
      <c r="L113" s="186"/>
      <c r="M113" s="191"/>
      <c r="N113" s="192"/>
      <c r="O113" s="192"/>
      <c r="P113" s="192"/>
      <c r="Q113" s="192"/>
      <c r="R113" s="192"/>
      <c r="S113" s="192"/>
      <c r="T113" s="19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88" t="s">
        <v>144</v>
      </c>
      <c r="AU113" s="188" t="s">
        <v>85</v>
      </c>
      <c r="AV113" s="13" t="s">
        <v>83</v>
      </c>
      <c r="AW113" s="13" t="s">
        <v>39</v>
      </c>
      <c r="AX113" s="13" t="s">
        <v>77</v>
      </c>
      <c r="AY113" s="188" t="s">
        <v>134</v>
      </c>
    </row>
    <row r="114" s="14" customFormat="1">
      <c r="A114" s="14"/>
      <c r="B114" s="194"/>
      <c r="C114" s="14"/>
      <c r="D114" s="187" t="s">
        <v>144</v>
      </c>
      <c r="E114" s="195" t="s">
        <v>3</v>
      </c>
      <c r="F114" s="196" t="s">
        <v>296</v>
      </c>
      <c r="G114" s="14"/>
      <c r="H114" s="197">
        <v>2</v>
      </c>
      <c r="I114" s="198"/>
      <c r="J114" s="14"/>
      <c r="K114" s="14"/>
      <c r="L114" s="194"/>
      <c r="M114" s="199"/>
      <c r="N114" s="200"/>
      <c r="O114" s="200"/>
      <c r="P114" s="200"/>
      <c r="Q114" s="200"/>
      <c r="R114" s="200"/>
      <c r="S114" s="200"/>
      <c r="T114" s="20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195" t="s">
        <v>144</v>
      </c>
      <c r="AU114" s="195" t="s">
        <v>85</v>
      </c>
      <c r="AV114" s="14" t="s">
        <v>85</v>
      </c>
      <c r="AW114" s="14" t="s">
        <v>39</v>
      </c>
      <c r="AX114" s="14" t="s">
        <v>83</v>
      </c>
      <c r="AY114" s="195" t="s">
        <v>134</v>
      </c>
    </row>
    <row r="115" s="2" customFormat="1" ht="33" customHeight="1">
      <c r="A115" s="38"/>
      <c r="B115" s="172"/>
      <c r="C115" s="173" t="s">
        <v>162</v>
      </c>
      <c r="D115" s="173" t="s">
        <v>137</v>
      </c>
      <c r="E115" s="174" t="s">
        <v>306</v>
      </c>
      <c r="F115" s="175" t="s">
        <v>307</v>
      </c>
      <c r="G115" s="176" t="s">
        <v>140</v>
      </c>
      <c r="H115" s="177">
        <v>2</v>
      </c>
      <c r="I115" s="178"/>
      <c r="J115" s="179">
        <f>ROUND(I115*H115,2)</f>
        <v>0</v>
      </c>
      <c r="K115" s="175" t="s">
        <v>141</v>
      </c>
      <c r="L115" s="39"/>
      <c r="M115" s="180" t="s">
        <v>3</v>
      </c>
      <c r="N115" s="181" t="s">
        <v>48</v>
      </c>
      <c r="O115" s="72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84" t="s">
        <v>142</v>
      </c>
      <c r="AT115" s="184" t="s">
        <v>137</v>
      </c>
      <c r="AU115" s="184" t="s">
        <v>85</v>
      </c>
      <c r="AY115" s="18" t="s">
        <v>134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8" t="s">
        <v>83</v>
      </c>
      <c r="BK115" s="185">
        <f>ROUND(I115*H115,2)</f>
        <v>0</v>
      </c>
      <c r="BL115" s="18" t="s">
        <v>142</v>
      </c>
      <c r="BM115" s="184" t="s">
        <v>308</v>
      </c>
    </row>
    <row r="116" s="13" customFormat="1">
      <c r="A116" s="13"/>
      <c r="B116" s="186"/>
      <c r="C116" s="13"/>
      <c r="D116" s="187" t="s">
        <v>144</v>
      </c>
      <c r="E116" s="188" t="s">
        <v>3</v>
      </c>
      <c r="F116" s="189" t="s">
        <v>295</v>
      </c>
      <c r="G116" s="13"/>
      <c r="H116" s="188" t="s">
        <v>3</v>
      </c>
      <c r="I116" s="190"/>
      <c r="J116" s="13"/>
      <c r="K116" s="13"/>
      <c r="L116" s="186"/>
      <c r="M116" s="191"/>
      <c r="N116" s="192"/>
      <c r="O116" s="192"/>
      <c r="P116" s="192"/>
      <c r="Q116" s="192"/>
      <c r="R116" s="192"/>
      <c r="S116" s="192"/>
      <c r="T116" s="19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88" t="s">
        <v>144</v>
      </c>
      <c r="AU116" s="188" t="s">
        <v>85</v>
      </c>
      <c r="AV116" s="13" t="s">
        <v>83</v>
      </c>
      <c r="AW116" s="13" t="s">
        <v>39</v>
      </c>
      <c r="AX116" s="13" t="s">
        <v>77</v>
      </c>
      <c r="AY116" s="188" t="s">
        <v>134</v>
      </c>
    </row>
    <row r="117" s="14" customFormat="1">
      <c r="A117" s="14"/>
      <c r="B117" s="194"/>
      <c r="C117" s="14"/>
      <c r="D117" s="187" t="s">
        <v>144</v>
      </c>
      <c r="E117" s="195" t="s">
        <v>3</v>
      </c>
      <c r="F117" s="196" t="s">
        <v>296</v>
      </c>
      <c r="G117" s="14"/>
      <c r="H117" s="197">
        <v>2</v>
      </c>
      <c r="I117" s="198"/>
      <c r="J117" s="14"/>
      <c r="K117" s="14"/>
      <c r="L117" s="194"/>
      <c r="M117" s="199"/>
      <c r="N117" s="200"/>
      <c r="O117" s="200"/>
      <c r="P117" s="200"/>
      <c r="Q117" s="200"/>
      <c r="R117" s="200"/>
      <c r="S117" s="200"/>
      <c r="T117" s="20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195" t="s">
        <v>144</v>
      </c>
      <c r="AU117" s="195" t="s">
        <v>85</v>
      </c>
      <c r="AV117" s="14" t="s">
        <v>85</v>
      </c>
      <c r="AW117" s="14" t="s">
        <v>39</v>
      </c>
      <c r="AX117" s="14" t="s">
        <v>83</v>
      </c>
      <c r="AY117" s="195" t="s">
        <v>134</v>
      </c>
    </row>
    <row r="118" s="2" customFormat="1" ht="37.8" customHeight="1">
      <c r="A118" s="38"/>
      <c r="B118" s="172"/>
      <c r="C118" s="173" t="s">
        <v>167</v>
      </c>
      <c r="D118" s="173" t="s">
        <v>137</v>
      </c>
      <c r="E118" s="174" t="s">
        <v>152</v>
      </c>
      <c r="F118" s="175" t="s">
        <v>153</v>
      </c>
      <c r="G118" s="176" t="s">
        <v>140</v>
      </c>
      <c r="H118" s="177">
        <v>4</v>
      </c>
      <c r="I118" s="178"/>
      <c r="J118" s="179">
        <f>ROUND(I118*H118,2)</f>
        <v>0</v>
      </c>
      <c r="K118" s="175" t="s">
        <v>141</v>
      </c>
      <c r="L118" s="39"/>
      <c r="M118" s="180" t="s">
        <v>3</v>
      </c>
      <c r="N118" s="181" t="s">
        <v>48</v>
      </c>
      <c r="O118" s="72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84" t="s">
        <v>142</v>
      </c>
      <c r="AT118" s="184" t="s">
        <v>137</v>
      </c>
      <c r="AU118" s="184" t="s">
        <v>85</v>
      </c>
      <c r="AY118" s="18" t="s">
        <v>134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8" t="s">
        <v>83</v>
      </c>
      <c r="BK118" s="185">
        <f>ROUND(I118*H118,2)</f>
        <v>0</v>
      </c>
      <c r="BL118" s="18" t="s">
        <v>142</v>
      </c>
      <c r="BM118" s="184" t="s">
        <v>309</v>
      </c>
    </row>
    <row r="119" s="13" customFormat="1">
      <c r="A119" s="13"/>
      <c r="B119" s="186"/>
      <c r="C119" s="13"/>
      <c r="D119" s="187" t="s">
        <v>144</v>
      </c>
      <c r="E119" s="188" t="s">
        <v>3</v>
      </c>
      <c r="F119" s="189" t="s">
        <v>295</v>
      </c>
      <c r="G119" s="13"/>
      <c r="H119" s="188" t="s">
        <v>3</v>
      </c>
      <c r="I119" s="190"/>
      <c r="J119" s="13"/>
      <c r="K119" s="13"/>
      <c r="L119" s="186"/>
      <c r="M119" s="191"/>
      <c r="N119" s="192"/>
      <c r="O119" s="192"/>
      <c r="P119" s="192"/>
      <c r="Q119" s="192"/>
      <c r="R119" s="192"/>
      <c r="S119" s="192"/>
      <c r="T119" s="19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88" t="s">
        <v>144</v>
      </c>
      <c r="AU119" s="188" t="s">
        <v>85</v>
      </c>
      <c r="AV119" s="13" t="s">
        <v>83</v>
      </c>
      <c r="AW119" s="13" t="s">
        <v>39</v>
      </c>
      <c r="AX119" s="13" t="s">
        <v>77</v>
      </c>
      <c r="AY119" s="188" t="s">
        <v>134</v>
      </c>
    </row>
    <row r="120" s="14" customFormat="1">
      <c r="A120" s="14"/>
      <c r="B120" s="194"/>
      <c r="C120" s="14"/>
      <c r="D120" s="187" t="s">
        <v>144</v>
      </c>
      <c r="E120" s="195" t="s">
        <v>3</v>
      </c>
      <c r="F120" s="196" t="s">
        <v>310</v>
      </c>
      <c r="G120" s="14"/>
      <c r="H120" s="197">
        <v>1</v>
      </c>
      <c r="I120" s="198"/>
      <c r="J120" s="14"/>
      <c r="K120" s="14"/>
      <c r="L120" s="194"/>
      <c r="M120" s="199"/>
      <c r="N120" s="200"/>
      <c r="O120" s="200"/>
      <c r="P120" s="200"/>
      <c r="Q120" s="200"/>
      <c r="R120" s="200"/>
      <c r="S120" s="200"/>
      <c r="T120" s="20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195" t="s">
        <v>144</v>
      </c>
      <c r="AU120" s="195" t="s">
        <v>85</v>
      </c>
      <c r="AV120" s="14" t="s">
        <v>85</v>
      </c>
      <c r="AW120" s="14" t="s">
        <v>39</v>
      </c>
      <c r="AX120" s="14" t="s">
        <v>77</v>
      </c>
      <c r="AY120" s="195" t="s">
        <v>134</v>
      </c>
    </row>
    <row r="121" s="14" customFormat="1">
      <c r="A121" s="14"/>
      <c r="B121" s="194"/>
      <c r="C121" s="14"/>
      <c r="D121" s="187" t="s">
        <v>144</v>
      </c>
      <c r="E121" s="195" t="s">
        <v>3</v>
      </c>
      <c r="F121" s="196" t="s">
        <v>311</v>
      </c>
      <c r="G121" s="14"/>
      <c r="H121" s="197">
        <v>1</v>
      </c>
      <c r="I121" s="198"/>
      <c r="J121" s="14"/>
      <c r="K121" s="14"/>
      <c r="L121" s="194"/>
      <c r="M121" s="199"/>
      <c r="N121" s="200"/>
      <c r="O121" s="200"/>
      <c r="P121" s="200"/>
      <c r="Q121" s="200"/>
      <c r="R121" s="200"/>
      <c r="S121" s="200"/>
      <c r="T121" s="20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195" t="s">
        <v>144</v>
      </c>
      <c r="AU121" s="195" t="s">
        <v>85</v>
      </c>
      <c r="AV121" s="14" t="s">
        <v>85</v>
      </c>
      <c r="AW121" s="14" t="s">
        <v>39</v>
      </c>
      <c r="AX121" s="14" t="s">
        <v>77</v>
      </c>
      <c r="AY121" s="195" t="s">
        <v>134</v>
      </c>
    </row>
    <row r="122" s="14" customFormat="1">
      <c r="A122" s="14"/>
      <c r="B122" s="194"/>
      <c r="C122" s="14"/>
      <c r="D122" s="187" t="s">
        <v>144</v>
      </c>
      <c r="E122" s="195" t="s">
        <v>3</v>
      </c>
      <c r="F122" s="196" t="s">
        <v>312</v>
      </c>
      <c r="G122" s="14"/>
      <c r="H122" s="197">
        <v>1</v>
      </c>
      <c r="I122" s="198"/>
      <c r="J122" s="14"/>
      <c r="K122" s="14"/>
      <c r="L122" s="194"/>
      <c r="M122" s="199"/>
      <c r="N122" s="200"/>
      <c r="O122" s="200"/>
      <c r="P122" s="200"/>
      <c r="Q122" s="200"/>
      <c r="R122" s="200"/>
      <c r="S122" s="200"/>
      <c r="T122" s="20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195" t="s">
        <v>144</v>
      </c>
      <c r="AU122" s="195" t="s">
        <v>85</v>
      </c>
      <c r="AV122" s="14" t="s">
        <v>85</v>
      </c>
      <c r="AW122" s="14" t="s">
        <v>39</v>
      </c>
      <c r="AX122" s="14" t="s">
        <v>77</v>
      </c>
      <c r="AY122" s="195" t="s">
        <v>134</v>
      </c>
    </row>
    <row r="123" s="14" customFormat="1">
      <c r="A123" s="14"/>
      <c r="B123" s="194"/>
      <c r="C123" s="14"/>
      <c r="D123" s="187" t="s">
        <v>144</v>
      </c>
      <c r="E123" s="195" t="s">
        <v>3</v>
      </c>
      <c r="F123" s="196" t="s">
        <v>313</v>
      </c>
      <c r="G123" s="14"/>
      <c r="H123" s="197">
        <v>1</v>
      </c>
      <c r="I123" s="198"/>
      <c r="J123" s="14"/>
      <c r="K123" s="14"/>
      <c r="L123" s="194"/>
      <c r="M123" s="199"/>
      <c r="N123" s="200"/>
      <c r="O123" s="200"/>
      <c r="P123" s="200"/>
      <c r="Q123" s="200"/>
      <c r="R123" s="200"/>
      <c r="S123" s="200"/>
      <c r="T123" s="20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195" t="s">
        <v>144</v>
      </c>
      <c r="AU123" s="195" t="s">
        <v>85</v>
      </c>
      <c r="AV123" s="14" t="s">
        <v>85</v>
      </c>
      <c r="AW123" s="14" t="s">
        <v>39</v>
      </c>
      <c r="AX123" s="14" t="s">
        <v>77</v>
      </c>
      <c r="AY123" s="195" t="s">
        <v>134</v>
      </c>
    </row>
    <row r="124" s="15" customFormat="1">
      <c r="A124" s="15"/>
      <c r="B124" s="202"/>
      <c r="C124" s="15"/>
      <c r="D124" s="187" t="s">
        <v>144</v>
      </c>
      <c r="E124" s="203" t="s">
        <v>3</v>
      </c>
      <c r="F124" s="204" t="s">
        <v>180</v>
      </c>
      <c r="G124" s="15"/>
      <c r="H124" s="205">
        <v>4</v>
      </c>
      <c r="I124" s="206"/>
      <c r="J124" s="15"/>
      <c r="K124" s="15"/>
      <c r="L124" s="202"/>
      <c r="M124" s="207"/>
      <c r="N124" s="208"/>
      <c r="O124" s="208"/>
      <c r="P124" s="208"/>
      <c r="Q124" s="208"/>
      <c r="R124" s="208"/>
      <c r="S124" s="208"/>
      <c r="T124" s="209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03" t="s">
        <v>144</v>
      </c>
      <c r="AU124" s="203" t="s">
        <v>85</v>
      </c>
      <c r="AV124" s="15" t="s">
        <v>133</v>
      </c>
      <c r="AW124" s="15" t="s">
        <v>39</v>
      </c>
      <c r="AX124" s="15" t="s">
        <v>83</v>
      </c>
      <c r="AY124" s="203" t="s">
        <v>134</v>
      </c>
    </row>
    <row r="125" s="12" customFormat="1" ht="22.8" customHeight="1">
      <c r="A125" s="12"/>
      <c r="B125" s="159"/>
      <c r="C125" s="12"/>
      <c r="D125" s="160" t="s">
        <v>76</v>
      </c>
      <c r="E125" s="170" t="s">
        <v>314</v>
      </c>
      <c r="F125" s="170" t="s">
        <v>315</v>
      </c>
      <c r="G125" s="12"/>
      <c r="H125" s="12"/>
      <c r="I125" s="162"/>
      <c r="J125" s="171">
        <f>BK125</f>
        <v>0</v>
      </c>
      <c r="K125" s="12"/>
      <c r="L125" s="159"/>
      <c r="M125" s="164"/>
      <c r="N125" s="165"/>
      <c r="O125" s="165"/>
      <c r="P125" s="166">
        <f>SUM(P126:P128)</f>
        <v>0</v>
      </c>
      <c r="Q125" s="165"/>
      <c r="R125" s="166">
        <f>SUM(R126:R128)</f>
        <v>0</v>
      </c>
      <c r="S125" s="165"/>
      <c r="T125" s="167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133</v>
      </c>
      <c r="AT125" s="168" t="s">
        <v>76</v>
      </c>
      <c r="AU125" s="168" t="s">
        <v>83</v>
      </c>
      <c r="AY125" s="160" t="s">
        <v>134</v>
      </c>
      <c r="BK125" s="169">
        <f>SUM(BK126:BK128)</f>
        <v>0</v>
      </c>
    </row>
    <row r="126" s="2" customFormat="1" ht="24.15" customHeight="1">
      <c r="A126" s="38"/>
      <c r="B126" s="172"/>
      <c r="C126" s="173" t="s">
        <v>174</v>
      </c>
      <c r="D126" s="173" t="s">
        <v>137</v>
      </c>
      <c r="E126" s="174" t="s">
        <v>316</v>
      </c>
      <c r="F126" s="175" t="s">
        <v>317</v>
      </c>
      <c r="G126" s="176" t="s">
        <v>140</v>
      </c>
      <c r="H126" s="177">
        <v>1</v>
      </c>
      <c r="I126" s="178"/>
      <c r="J126" s="179">
        <f>ROUND(I126*H126,2)</f>
        <v>0</v>
      </c>
      <c r="K126" s="175" t="s">
        <v>141</v>
      </c>
      <c r="L126" s="39"/>
      <c r="M126" s="180" t="s">
        <v>3</v>
      </c>
      <c r="N126" s="181" t="s">
        <v>48</v>
      </c>
      <c r="O126" s="72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4" t="s">
        <v>142</v>
      </c>
      <c r="AT126" s="184" t="s">
        <v>137</v>
      </c>
      <c r="AU126" s="184" t="s">
        <v>85</v>
      </c>
      <c r="AY126" s="18" t="s">
        <v>134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83</v>
      </c>
      <c r="BK126" s="185">
        <f>ROUND(I126*H126,2)</f>
        <v>0</v>
      </c>
      <c r="BL126" s="18" t="s">
        <v>142</v>
      </c>
      <c r="BM126" s="184" t="s">
        <v>318</v>
      </c>
    </row>
    <row r="127" s="13" customFormat="1">
      <c r="A127" s="13"/>
      <c r="B127" s="186"/>
      <c r="C127" s="13"/>
      <c r="D127" s="187" t="s">
        <v>144</v>
      </c>
      <c r="E127" s="188" t="s">
        <v>3</v>
      </c>
      <c r="F127" s="189" t="s">
        <v>295</v>
      </c>
      <c r="G127" s="13"/>
      <c r="H127" s="188" t="s">
        <v>3</v>
      </c>
      <c r="I127" s="190"/>
      <c r="J127" s="13"/>
      <c r="K127" s="13"/>
      <c r="L127" s="186"/>
      <c r="M127" s="191"/>
      <c r="N127" s="192"/>
      <c r="O127" s="192"/>
      <c r="P127" s="192"/>
      <c r="Q127" s="192"/>
      <c r="R127" s="192"/>
      <c r="S127" s="192"/>
      <c r="T127" s="19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8" t="s">
        <v>144</v>
      </c>
      <c r="AU127" s="188" t="s">
        <v>85</v>
      </c>
      <c r="AV127" s="13" t="s">
        <v>83</v>
      </c>
      <c r="AW127" s="13" t="s">
        <v>39</v>
      </c>
      <c r="AX127" s="13" t="s">
        <v>77</v>
      </c>
      <c r="AY127" s="188" t="s">
        <v>134</v>
      </c>
    </row>
    <row r="128" s="14" customFormat="1">
      <c r="A128" s="14"/>
      <c r="B128" s="194"/>
      <c r="C128" s="14"/>
      <c r="D128" s="187" t="s">
        <v>144</v>
      </c>
      <c r="E128" s="195" t="s">
        <v>3</v>
      </c>
      <c r="F128" s="196" t="s">
        <v>319</v>
      </c>
      <c r="G128" s="14"/>
      <c r="H128" s="197">
        <v>1</v>
      </c>
      <c r="I128" s="198"/>
      <c r="J128" s="14"/>
      <c r="K128" s="14"/>
      <c r="L128" s="194"/>
      <c r="M128" s="199"/>
      <c r="N128" s="200"/>
      <c r="O128" s="200"/>
      <c r="P128" s="200"/>
      <c r="Q128" s="200"/>
      <c r="R128" s="200"/>
      <c r="S128" s="200"/>
      <c r="T128" s="20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5" t="s">
        <v>144</v>
      </c>
      <c r="AU128" s="195" t="s">
        <v>85</v>
      </c>
      <c r="AV128" s="14" t="s">
        <v>85</v>
      </c>
      <c r="AW128" s="14" t="s">
        <v>39</v>
      </c>
      <c r="AX128" s="14" t="s">
        <v>83</v>
      </c>
      <c r="AY128" s="195" t="s">
        <v>134</v>
      </c>
    </row>
    <row r="129" s="12" customFormat="1" ht="22.8" customHeight="1">
      <c r="A129" s="12"/>
      <c r="B129" s="159"/>
      <c r="C129" s="12"/>
      <c r="D129" s="160" t="s">
        <v>76</v>
      </c>
      <c r="E129" s="170" t="s">
        <v>156</v>
      </c>
      <c r="F129" s="170" t="s">
        <v>157</v>
      </c>
      <c r="G129" s="12"/>
      <c r="H129" s="12"/>
      <c r="I129" s="162"/>
      <c r="J129" s="171">
        <f>BK129</f>
        <v>0</v>
      </c>
      <c r="K129" s="12"/>
      <c r="L129" s="159"/>
      <c r="M129" s="164"/>
      <c r="N129" s="165"/>
      <c r="O129" s="165"/>
      <c r="P129" s="166">
        <f>SUM(P130:P144)</f>
        <v>0</v>
      </c>
      <c r="Q129" s="165"/>
      <c r="R129" s="166">
        <f>SUM(R130:R144)</f>
        <v>0</v>
      </c>
      <c r="S129" s="165"/>
      <c r="T129" s="167">
        <f>SUM(T130:T144)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0" t="s">
        <v>133</v>
      </c>
      <c r="AT129" s="168" t="s">
        <v>76</v>
      </c>
      <c r="AU129" s="168" t="s">
        <v>83</v>
      </c>
      <c r="AY129" s="160" t="s">
        <v>134</v>
      </c>
      <c r="BK129" s="169">
        <f>SUM(BK130:BK144)</f>
        <v>0</v>
      </c>
    </row>
    <row r="130" s="2" customFormat="1" ht="24.15" customHeight="1">
      <c r="A130" s="38"/>
      <c r="B130" s="172"/>
      <c r="C130" s="173" t="s">
        <v>183</v>
      </c>
      <c r="D130" s="173" t="s">
        <v>137</v>
      </c>
      <c r="E130" s="174" t="s">
        <v>320</v>
      </c>
      <c r="F130" s="175" t="s">
        <v>321</v>
      </c>
      <c r="G130" s="176" t="s">
        <v>140</v>
      </c>
      <c r="H130" s="177">
        <v>1</v>
      </c>
      <c r="I130" s="178"/>
      <c r="J130" s="179">
        <f>ROUND(I130*H130,2)</f>
        <v>0</v>
      </c>
      <c r="K130" s="175" t="s">
        <v>141</v>
      </c>
      <c r="L130" s="39"/>
      <c r="M130" s="180" t="s">
        <v>3</v>
      </c>
      <c r="N130" s="181" t="s">
        <v>48</v>
      </c>
      <c r="O130" s="72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4" t="s">
        <v>142</v>
      </c>
      <c r="AT130" s="184" t="s">
        <v>137</v>
      </c>
      <c r="AU130" s="184" t="s">
        <v>85</v>
      </c>
      <c r="AY130" s="18" t="s">
        <v>134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83</v>
      </c>
      <c r="BK130" s="185">
        <f>ROUND(I130*H130,2)</f>
        <v>0</v>
      </c>
      <c r="BL130" s="18" t="s">
        <v>142</v>
      </c>
      <c r="BM130" s="184" t="s">
        <v>322</v>
      </c>
    </row>
    <row r="131" s="13" customFormat="1">
      <c r="A131" s="13"/>
      <c r="B131" s="186"/>
      <c r="C131" s="13"/>
      <c r="D131" s="187" t="s">
        <v>144</v>
      </c>
      <c r="E131" s="188" t="s">
        <v>3</v>
      </c>
      <c r="F131" s="189" t="s">
        <v>295</v>
      </c>
      <c r="G131" s="13"/>
      <c r="H131" s="188" t="s">
        <v>3</v>
      </c>
      <c r="I131" s="190"/>
      <c r="J131" s="13"/>
      <c r="K131" s="13"/>
      <c r="L131" s="186"/>
      <c r="M131" s="191"/>
      <c r="N131" s="192"/>
      <c r="O131" s="192"/>
      <c r="P131" s="192"/>
      <c r="Q131" s="192"/>
      <c r="R131" s="192"/>
      <c r="S131" s="192"/>
      <c r="T131" s="19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8" t="s">
        <v>144</v>
      </c>
      <c r="AU131" s="188" t="s">
        <v>85</v>
      </c>
      <c r="AV131" s="13" t="s">
        <v>83</v>
      </c>
      <c r="AW131" s="13" t="s">
        <v>39</v>
      </c>
      <c r="AX131" s="13" t="s">
        <v>77</v>
      </c>
      <c r="AY131" s="188" t="s">
        <v>134</v>
      </c>
    </row>
    <row r="132" s="14" customFormat="1">
      <c r="A132" s="14"/>
      <c r="B132" s="194"/>
      <c r="C132" s="14"/>
      <c r="D132" s="187" t="s">
        <v>144</v>
      </c>
      <c r="E132" s="195" t="s">
        <v>3</v>
      </c>
      <c r="F132" s="196" t="s">
        <v>323</v>
      </c>
      <c r="G132" s="14"/>
      <c r="H132" s="197">
        <v>1</v>
      </c>
      <c r="I132" s="198"/>
      <c r="J132" s="14"/>
      <c r="K132" s="14"/>
      <c r="L132" s="194"/>
      <c r="M132" s="199"/>
      <c r="N132" s="200"/>
      <c r="O132" s="200"/>
      <c r="P132" s="200"/>
      <c r="Q132" s="200"/>
      <c r="R132" s="200"/>
      <c r="S132" s="200"/>
      <c r="T132" s="20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5" t="s">
        <v>144</v>
      </c>
      <c r="AU132" s="195" t="s">
        <v>85</v>
      </c>
      <c r="AV132" s="14" t="s">
        <v>85</v>
      </c>
      <c r="AW132" s="14" t="s">
        <v>39</v>
      </c>
      <c r="AX132" s="14" t="s">
        <v>83</v>
      </c>
      <c r="AY132" s="195" t="s">
        <v>134</v>
      </c>
    </row>
    <row r="133" s="2" customFormat="1" ht="24.15" customHeight="1">
      <c r="A133" s="38"/>
      <c r="B133" s="172"/>
      <c r="C133" s="173" t="s">
        <v>188</v>
      </c>
      <c r="D133" s="173" t="s">
        <v>137</v>
      </c>
      <c r="E133" s="174" t="s">
        <v>324</v>
      </c>
      <c r="F133" s="175" t="s">
        <v>325</v>
      </c>
      <c r="G133" s="176" t="s">
        <v>140</v>
      </c>
      <c r="H133" s="177">
        <v>1</v>
      </c>
      <c r="I133" s="178"/>
      <c r="J133" s="179">
        <f>ROUND(I133*H133,2)</f>
        <v>0</v>
      </c>
      <c r="K133" s="175" t="s">
        <v>141</v>
      </c>
      <c r="L133" s="39"/>
      <c r="M133" s="180" t="s">
        <v>3</v>
      </c>
      <c r="N133" s="181" t="s">
        <v>48</v>
      </c>
      <c r="O133" s="72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4" t="s">
        <v>142</v>
      </c>
      <c r="AT133" s="184" t="s">
        <v>137</v>
      </c>
      <c r="AU133" s="184" t="s">
        <v>85</v>
      </c>
      <c r="AY133" s="18" t="s">
        <v>134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83</v>
      </c>
      <c r="BK133" s="185">
        <f>ROUND(I133*H133,2)</f>
        <v>0</v>
      </c>
      <c r="BL133" s="18" t="s">
        <v>142</v>
      </c>
      <c r="BM133" s="184" t="s">
        <v>326</v>
      </c>
    </row>
    <row r="134" s="13" customFormat="1">
      <c r="A134" s="13"/>
      <c r="B134" s="186"/>
      <c r="C134" s="13"/>
      <c r="D134" s="187" t="s">
        <v>144</v>
      </c>
      <c r="E134" s="188" t="s">
        <v>3</v>
      </c>
      <c r="F134" s="189" t="s">
        <v>295</v>
      </c>
      <c r="G134" s="13"/>
      <c r="H134" s="188" t="s">
        <v>3</v>
      </c>
      <c r="I134" s="190"/>
      <c r="J134" s="13"/>
      <c r="K134" s="13"/>
      <c r="L134" s="186"/>
      <c r="M134" s="191"/>
      <c r="N134" s="192"/>
      <c r="O134" s="192"/>
      <c r="P134" s="192"/>
      <c r="Q134" s="192"/>
      <c r="R134" s="192"/>
      <c r="S134" s="192"/>
      <c r="T134" s="19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8" t="s">
        <v>144</v>
      </c>
      <c r="AU134" s="188" t="s">
        <v>85</v>
      </c>
      <c r="AV134" s="13" t="s">
        <v>83</v>
      </c>
      <c r="AW134" s="13" t="s">
        <v>39</v>
      </c>
      <c r="AX134" s="13" t="s">
        <v>77</v>
      </c>
      <c r="AY134" s="188" t="s">
        <v>134</v>
      </c>
    </row>
    <row r="135" s="14" customFormat="1">
      <c r="A135" s="14"/>
      <c r="B135" s="194"/>
      <c r="C135" s="14"/>
      <c r="D135" s="187" t="s">
        <v>144</v>
      </c>
      <c r="E135" s="195" t="s">
        <v>3</v>
      </c>
      <c r="F135" s="196" t="s">
        <v>327</v>
      </c>
      <c r="G135" s="14"/>
      <c r="H135" s="197">
        <v>1</v>
      </c>
      <c r="I135" s="198"/>
      <c r="J135" s="14"/>
      <c r="K135" s="14"/>
      <c r="L135" s="194"/>
      <c r="M135" s="199"/>
      <c r="N135" s="200"/>
      <c r="O135" s="200"/>
      <c r="P135" s="200"/>
      <c r="Q135" s="200"/>
      <c r="R135" s="200"/>
      <c r="S135" s="200"/>
      <c r="T135" s="20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5" t="s">
        <v>144</v>
      </c>
      <c r="AU135" s="195" t="s">
        <v>85</v>
      </c>
      <c r="AV135" s="14" t="s">
        <v>85</v>
      </c>
      <c r="AW135" s="14" t="s">
        <v>39</v>
      </c>
      <c r="AX135" s="14" t="s">
        <v>83</v>
      </c>
      <c r="AY135" s="195" t="s">
        <v>134</v>
      </c>
    </row>
    <row r="136" s="2" customFormat="1" ht="24.15" customHeight="1">
      <c r="A136" s="38"/>
      <c r="B136" s="172"/>
      <c r="C136" s="173" t="s">
        <v>195</v>
      </c>
      <c r="D136" s="173" t="s">
        <v>137</v>
      </c>
      <c r="E136" s="174" t="s">
        <v>328</v>
      </c>
      <c r="F136" s="175" t="s">
        <v>329</v>
      </c>
      <c r="G136" s="176" t="s">
        <v>140</v>
      </c>
      <c r="H136" s="177">
        <v>2</v>
      </c>
      <c r="I136" s="178"/>
      <c r="J136" s="179">
        <f>ROUND(I136*H136,2)</f>
        <v>0</v>
      </c>
      <c r="K136" s="175" t="s">
        <v>141</v>
      </c>
      <c r="L136" s="39"/>
      <c r="M136" s="180" t="s">
        <v>3</v>
      </c>
      <c r="N136" s="181" t="s">
        <v>48</v>
      </c>
      <c r="O136" s="72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4" t="s">
        <v>142</v>
      </c>
      <c r="AT136" s="184" t="s">
        <v>137</v>
      </c>
      <c r="AU136" s="184" t="s">
        <v>85</v>
      </c>
      <c r="AY136" s="18" t="s">
        <v>134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83</v>
      </c>
      <c r="BK136" s="185">
        <f>ROUND(I136*H136,2)</f>
        <v>0</v>
      </c>
      <c r="BL136" s="18" t="s">
        <v>142</v>
      </c>
      <c r="BM136" s="184" t="s">
        <v>330</v>
      </c>
    </row>
    <row r="137" s="13" customFormat="1">
      <c r="A137" s="13"/>
      <c r="B137" s="186"/>
      <c r="C137" s="13"/>
      <c r="D137" s="187" t="s">
        <v>144</v>
      </c>
      <c r="E137" s="188" t="s">
        <v>3</v>
      </c>
      <c r="F137" s="189" t="s">
        <v>295</v>
      </c>
      <c r="G137" s="13"/>
      <c r="H137" s="188" t="s">
        <v>3</v>
      </c>
      <c r="I137" s="190"/>
      <c r="J137" s="13"/>
      <c r="K137" s="13"/>
      <c r="L137" s="186"/>
      <c r="M137" s="191"/>
      <c r="N137" s="192"/>
      <c r="O137" s="192"/>
      <c r="P137" s="192"/>
      <c r="Q137" s="192"/>
      <c r="R137" s="192"/>
      <c r="S137" s="192"/>
      <c r="T137" s="19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8" t="s">
        <v>144</v>
      </c>
      <c r="AU137" s="188" t="s">
        <v>85</v>
      </c>
      <c r="AV137" s="13" t="s">
        <v>83</v>
      </c>
      <c r="AW137" s="13" t="s">
        <v>39</v>
      </c>
      <c r="AX137" s="13" t="s">
        <v>77</v>
      </c>
      <c r="AY137" s="188" t="s">
        <v>134</v>
      </c>
    </row>
    <row r="138" s="14" customFormat="1">
      <c r="A138" s="14"/>
      <c r="B138" s="194"/>
      <c r="C138" s="14"/>
      <c r="D138" s="187" t="s">
        <v>144</v>
      </c>
      <c r="E138" s="195" t="s">
        <v>3</v>
      </c>
      <c r="F138" s="196" t="s">
        <v>331</v>
      </c>
      <c r="G138" s="14"/>
      <c r="H138" s="197">
        <v>2</v>
      </c>
      <c r="I138" s="198"/>
      <c r="J138" s="14"/>
      <c r="K138" s="14"/>
      <c r="L138" s="194"/>
      <c r="M138" s="199"/>
      <c r="N138" s="200"/>
      <c r="O138" s="200"/>
      <c r="P138" s="200"/>
      <c r="Q138" s="200"/>
      <c r="R138" s="200"/>
      <c r="S138" s="200"/>
      <c r="T138" s="20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5" t="s">
        <v>144</v>
      </c>
      <c r="AU138" s="195" t="s">
        <v>85</v>
      </c>
      <c r="AV138" s="14" t="s">
        <v>85</v>
      </c>
      <c r="AW138" s="14" t="s">
        <v>39</v>
      </c>
      <c r="AX138" s="14" t="s">
        <v>83</v>
      </c>
      <c r="AY138" s="195" t="s">
        <v>134</v>
      </c>
    </row>
    <row r="139" s="2" customFormat="1" ht="24.15" customHeight="1">
      <c r="A139" s="38"/>
      <c r="B139" s="172"/>
      <c r="C139" s="173" t="s">
        <v>202</v>
      </c>
      <c r="D139" s="173" t="s">
        <v>137</v>
      </c>
      <c r="E139" s="174" t="s">
        <v>332</v>
      </c>
      <c r="F139" s="175" t="s">
        <v>333</v>
      </c>
      <c r="G139" s="176" t="s">
        <v>140</v>
      </c>
      <c r="H139" s="177">
        <v>2</v>
      </c>
      <c r="I139" s="178"/>
      <c r="J139" s="179">
        <f>ROUND(I139*H139,2)</f>
        <v>0</v>
      </c>
      <c r="K139" s="175" t="s">
        <v>141</v>
      </c>
      <c r="L139" s="39"/>
      <c r="M139" s="180" t="s">
        <v>3</v>
      </c>
      <c r="N139" s="181" t="s">
        <v>48</v>
      </c>
      <c r="O139" s="72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4" t="s">
        <v>142</v>
      </c>
      <c r="AT139" s="184" t="s">
        <v>137</v>
      </c>
      <c r="AU139" s="184" t="s">
        <v>85</v>
      </c>
      <c r="AY139" s="18" t="s">
        <v>134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8" t="s">
        <v>83</v>
      </c>
      <c r="BK139" s="185">
        <f>ROUND(I139*H139,2)</f>
        <v>0</v>
      </c>
      <c r="BL139" s="18" t="s">
        <v>142</v>
      </c>
      <c r="BM139" s="184" t="s">
        <v>334</v>
      </c>
    </row>
    <row r="140" s="13" customFormat="1">
      <c r="A140" s="13"/>
      <c r="B140" s="186"/>
      <c r="C140" s="13"/>
      <c r="D140" s="187" t="s">
        <v>144</v>
      </c>
      <c r="E140" s="188" t="s">
        <v>3</v>
      </c>
      <c r="F140" s="189" t="s">
        <v>295</v>
      </c>
      <c r="G140" s="13"/>
      <c r="H140" s="188" t="s">
        <v>3</v>
      </c>
      <c r="I140" s="190"/>
      <c r="J140" s="13"/>
      <c r="K140" s="13"/>
      <c r="L140" s="186"/>
      <c r="M140" s="191"/>
      <c r="N140" s="192"/>
      <c r="O140" s="192"/>
      <c r="P140" s="192"/>
      <c r="Q140" s="192"/>
      <c r="R140" s="192"/>
      <c r="S140" s="192"/>
      <c r="T140" s="19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8" t="s">
        <v>144</v>
      </c>
      <c r="AU140" s="188" t="s">
        <v>85</v>
      </c>
      <c r="AV140" s="13" t="s">
        <v>83</v>
      </c>
      <c r="AW140" s="13" t="s">
        <v>39</v>
      </c>
      <c r="AX140" s="13" t="s">
        <v>77</v>
      </c>
      <c r="AY140" s="188" t="s">
        <v>134</v>
      </c>
    </row>
    <row r="141" s="14" customFormat="1">
      <c r="A141" s="14"/>
      <c r="B141" s="194"/>
      <c r="C141" s="14"/>
      <c r="D141" s="187" t="s">
        <v>144</v>
      </c>
      <c r="E141" s="195" t="s">
        <v>3</v>
      </c>
      <c r="F141" s="196" t="s">
        <v>335</v>
      </c>
      <c r="G141" s="14"/>
      <c r="H141" s="197">
        <v>2</v>
      </c>
      <c r="I141" s="198"/>
      <c r="J141" s="14"/>
      <c r="K141" s="14"/>
      <c r="L141" s="194"/>
      <c r="M141" s="199"/>
      <c r="N141" s="200"/>
      <c r="O141" s="200"/>
      <c r="P141" s="200"/>
      <c r="Q141" s="200"/>
      <c r="R141" s="200"/>
      <c r="S141" s="200"/>
      <c r="T141" s="20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5" t="s">
        <v>144</v>
      </c>
      <c r="AU141" s="195" t="s">
        <v>85</v>
      </c>
      <c r="AV141" s="14" t="s">
        <v>85</v>
      </c>
      <c r="AW141" s="14" t="s">
        <v>39</v>
      </c>
      <c r="AX141" s="14" t="s">
        <v>83</v>
      </c>
      <c r="AY141" s="195" t="s">
        <v>134</v>
      </c>
    </row>
    <row r="142" s="2" customFormat="1" ht="24.15" customHeight="1">
      <c r="A142" s="38"/>
      <c r="B142" s="172"/>
      <c r="C142" s="173" t="s">
        <v>9</v>
      </c>
      <c r="D142" s="173" t="s">
        <v>137</v>
      </c>
      <c r="E142" s="174" t="s">
        <v>168</v>
      </c>
      <c r="F142" s="175" t="s">
        <v>169</v>
      </c>
      <c r="G142" s="176" t="s">
        <v>140</v>
      </c>
      <c r="H142" s="177">
        <v>5</v>
      </c>
      <c r="I142" s="178"/>
      <c r="J142" s="179">
        <f>ROUND(I142*H142,2)</f>
        <v>0</v>
      </c>
      <c r="K142" s="175" t="s">
        <v>141</v>
      </c>
      <c r="L142" s="39"/>
      <c r="M142" s="180" t="s">
        <v>3</v>
      </c>
      <c r="N142" s="181" t="s">
        <v>48</v>
      </c>
      <c r="O142" s="72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4" t="s">
        <v>142</v>
      </c>
      <c r="AT142" s="184" t="s">
        <v>137</v>
      </c>
      <c r="AU142" s="184" t="s">
        <v>85</v>
      </c>
      <c r="AY142" s="18" t="s">
        <v>134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83</v>
      </c>
      <c r="BK142" s="185">
        <f>ROUND(I142*H142,2)</f>
        <v>0</v>
      </c>
      <c r="BL142" s="18" t="s">
        <v>142</v>
      </c>
      <c r="BM142" s="184" t="s">
        <v>336</v>
      </c>
    </row>
    <row r="143" s="13" customFormat="1">
      <c r="A143" s="13"/>
      <c r="B143" s="186"/>
      <c r="C143" s="13"/>
      <c r="D143" s="187" t="s">
        <v>144</v>
      </c>
      <c r="E143" s="188" t="s">
        <v>3</v>
      </c>
      <c r="F143" s="189" t="s">
        <v>295</v>
      </c>
      <c r="G143" s="13"/>
      <c r="H143" s="188" t="s">
        <v>3</v>
      </c>
      <c r="I143" s="190"/>
      <c r="J143" s="13"/>
      <c r="K143" s="13"/>
      <c r="L143" s="186"/>
      <c r="M143" s="191"/>
      <c r="N143" s="192"/>
      <c r="O143" s="192"/>
      <c r="P143" s="192"/>
      <c r="Q143" s="192"/>
      <c r="R143" s="192"/>
      <c r="S143" s="192"/>
      <c r="T143" s="19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8" t="s">
        <v>144</v>
      </c>
      <c r="AU143" s="188" t="s">
        <v>85</v>
      </c>
      <c r="AV143" s="13" t="s">
        <v>83</v>
      </c>
      <c r="AW143" s="13" t="s">
        <v>39</v>
      </c>
      <c r="AX143" s="13" t="s">
        <v>77</v>
      </c>
      <c r="AY143" s="188" t="s">
        <v>134</v>
      </c>
    </row>
    <row r="144" s="14" customFormat="1">
      <c r="A144" s="14"/>
      <c r="B144" s="194"/>
      <c r="C144" s="14"/>
      <c r="D144" s="187" t="s">
        <v>144</v>
      </c>
      <c r="E144" s="195" t="s">
        <v>3</v>
      </c>
      <c r="F144" s="196" t="s">
        <v>337</v>
      </c>
      <c r="G144" s="14"/>
      <c r="H144" s="197">
        <v>5</v>
      </c>
      <c r="I144" s="198"/>
      <c r="J144" s="14"/>
      <c r="K144" s="14"/>
      <c r="L144" s="194"/>
      <c r="M144" s="199"/>
      <c r="N144" s="200"/>
      <c r="O144" s="200"/>
      <c r="P144" s="200"/>
      <c r="Q144" s="200"/>
      <c r="R144" s="200"/>
      <c r="S144" s="200"/>
      <c r="T144" s="20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5" t="s">
        <v>144</v>
      </c>
      <c r="AU144" s="195" t="s">
        <v>85</v>
      </c>
      <c r="AV144" s="14" t="s">
        <v>85</v>
      </c>
      <c r="AW144" s="14" t="s">
        <v>39</v>
      </c>
      <c r="AX144" s="14" t="s">
        <v>83</v>
      </c>
      <c r="AY144" s="195" t="s">
        <v>134</v>
      </c>
    </row>
    <row r="145" s="12" customFormat="1" ht="22.8" customHeight="1">
      <c r="A145" s="12"/>
      <c r="B145" s="159"/>
      <c r="C145" s="12"/>
      <c r="D145" s="160" t="s">
        <v>76</v>
      </c>
      <c r="E145" s="170" t="s">
        <v>172</v>
      </c>
      <c r="F145" s="170" t="s">
        <v>173</v>
      </c>
      <c r="G145" s="12"/>
      <c r="H145" s="12"/>
      <c r="I145" s="162"/>
      <c r="J145" s="171">
        <f>BK145</f>
        <v>0</v>
      </c>
      <c r="K145" s="12"/>
      <c r="L145" s="159"/>
      <c r="M145" s="164"/>
      <c r="N145" s="165"/>
      <c r="O145" s="165"/>
      <c r="P145" s="166">
        <f>SUM(P146:P154)</f>
        <v>0</v>
      </c>
      <c r="Q145" s="165"/>
      <c r="R145" s="166">
        <f>SUM(R146:R154)</f>
        <v>0</v>
      </c>
      <c r="S145" s="165"/>
      <c r="T145" s="167">
        <f>SUM(T146:T154)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0" t="s">
        <v>133</v>
      </c>
      <c r="AT145" s="168" t="s">
        <v>76</v>
      </c>
      <c r="AU145" s="168" t="s">
        <v>83</v>
      </c>
      <c r="AY145" s="160" t="s">
        <v>134</v>
      </c>
      <c r="BK145" s="169">
        <f>SUM(BK146:BK154)</f>
        <v>0</v>
      </c>
    </row>
    <row r="146" s="2" customFormat="1" ht="33" customHeight="1">
      <c r="A146" s="38"/>
      <c r="B146" s="172"/>
      <c r="C146" s="173" t="s">
        <v>225</v>
      </c>
      <c r="D146" s="173" t="s">
        <v>137</v>
      </c>
      <c r="E146" s="174" t="s">
        <v>338</v>
      </c>
      <c r="F146" s="175" t="s">
        <v>339</v>
      </c>
      <c r="G146" s="176" t="s">
        <v>140</v>
      </c>
      <c r="H146" s="177">
        <v>1</v>
      </c>
      <c r="I146" s="178"/>
      <c r="J146" s="179">
        <f>ROUND(I146*H146,2)</f>
        <v>0</v>
      </c>
      <c r="K146" s="175" t="s">
        <v>141</v>
      </c>
      <c r="L146" s="39"/>
      <c r="M146" s="180" t="s">
        <v>3</v>
      </c>
      <c r="N146" s="181" t="s">
        <v>48</v>
      </c>
      <c r="O146" s="72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4" t="s">
        <v>142</v>
      </c>
      <c r="AT146" s="184" t="s">
        <v>137</v>
      </c>
      <c r="AU146" s="184" t="s">
        <v>85</v>
      </c>
      <c r="AY146" s="18" t="s">
        <v>134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83</v>
      </c>
      <c r="BK146" s="185">
        <f>ROUND(I146*H146,2)</f>
        <v>0</v>
      </c>
      <c r="BL146" s="18" t="s">
        <v>142</v>
      </c>
      <c r="BM146" s="184" t="s">
        <v>340</v>
      </c>
    </row>
    <row r="147" s="13" customFormat="1">
      <c r="A147" s="13"/>
      <c r="B147" s="186"/>
      <c r="C147" s="13"/>
      <c r="D147" s="187" t="s">
        <v>144</v>
      </c>
      <c r="E147" s="188" t="s">
        <v>3</v>
      </c>
      <c r="F147" s="189" t="s">
        <v>295</v>
      </c>
      <c r="G147" s="13"/>
      <c r="H147" s="188" t="s">
        <v>3</v>
      </c>
      <c r="I147" s="190"/>
      <c r="J147" s="13"/>
      <c r="K147" s="13"/>
      <c r="L147" s="186"/>
      <c r="M147" s="191"/>
      <c r="N147" s="192"/>
      <c r="O147" s="192"/>
      <c r="P147" s="192"/>
      <c r="Q147" s="192"/>
      <c r="R147" s="192"/>
      <c r="S147" s="192"/>
      <c r="T147" s="19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8" t="s">
        <v>144</v>
      </c>
      <c r="AU147" s="188" t="s">
        <v>85</v>
      </c>
      <c r="AV147" s="13" t="s">
        <v>83</v>
      </c>
      <c r="AW147" s="13" t="s">
        <v>39</v>
      </c>
      <c r="AX147" s="13" t="s">
        <v>77</v>
      </c>
      <c r="AY147" s="188" t="s">
        <v>134</v>
      </c>
    </row>
    <row r="148" s="14" customFormat="1">
      <c r="A148" s="14"/>
      <c r="B148" s="194"/>
      <c r="C148" s="14"/>
      <c r="D148" s="187" t="s">
        <v>144</v>
      </c>
      <c r="E148" s="195" t="s">
        <v>3</v>
      </c>
      <c r="F148" s="196" t="s">
        <v>341</v>
      </c>
      <c r="G148" s="14"/>
      <c r="H148" s="197">
        <v>1</v>
      </c>
      <c r="I148" s="198"/>
      <c r="J148" s="14"/>
      <c r="K148" s="14"/>
      <c r="L148" s="194"/>
      <c r="M148" s="199"/>
      <c r="N148" s="200"/>
      <c r="O148" s="200"/>
      <c r="P148" s="200"/>
      <c r="Q148" s="200"/>
      <c r="R148" s="200"/>
      <c r="S148" s="200"/>
      <c r="T148" s="20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5" t="s">
        <v>144</v>
      </c>
      <c r="AU148" s="195" t="s">
        <v>85</v>
      </c>
      <c r="AV148" s="14" t="s">
        <v>85</v>
      </c>
      <c r="AW148" s="14" t="s">
        <v>39</v>
      </c>
      <c r="AX148" s="14" t="s">
        <v>83</v>
      </c>
      <c r="AY148" s="195" t="s">
        <v>134</v>
      </c>
    </row>
    <row r="149" s="2" customFormat="1" ht="24.15" customHeight="1">
      <c r="A149" s="38"/>
      <c r="B149" s="172"/>
      <c r="C149" s="173" t="s">
        <v>232</v>
      </c>
      <c r="D149" s="173" t="s">
        <v>137</v>
      </c>
      <c r="E149" s="174" t="s">
        <v>342</v>
      </c>
      <c r="F149" s="175" t="s">
        <v>343</v>
      </c>
      <c r="G149" s="176" t="s">
        <v>140</v>
      </c>
      <c r="H149" s="177">
        <v>1</v>
      </c>
      <c r="I149" s="178"/>
      <c r="J149" s="179">
        <f>ROUND(I149*H149,2)</f>
        <v>0</v>
      </c>
      <c r="K149" s="175" t="s">
        <v>141</v>
      </c>
      <c r="L149" s="39"/>
      <c r="M149" s="180" t="s">
        <v>3</v>
      </c>
      <c r="N149" s="181" t="s">
        <v>48</v>
      </c>
      <c r="O149" s="72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4" t="s">
        <v>142</v>
      </c>
      <c r="AT149" s="184" t="s">
        <v>137</v>
      </c>
      <c r="AU149" s="184" t="s">
        <v>85</v>
      </c>
      <c r="AY149" s="18" t="s">
        <v>134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83</v>
      </c>
      <c r="BK149" s="185">
        <f>ROUND(I149*H149,2)</f>
        <v>0</v>
      </c>
      <c r="BL149" s="18" t="s">
        <v>142</v>
      </c>
      <c r="BM149" s="184" t="s">
        <v>344</v>
      </c>
    </row>
    <row r="150" s="13" customFormat="1">
      <c r="A150" s="13"/>
      <c r="B150" s="186"/>
      <c r="C150" s="13"/>
      <c r="D150" s="187" t="s">
        <v>144</v>
      </c>
      <c r="E150" s="188" t="s">
        <v>3</v>
      </c>
      <c r="F150" s="189" t="s">
        <v>295</v>
      </c>
      <c r="G150" s="13"/>
      <c r="H150" s="188" t="s">
        <v>3</v>
      </c>
      <c r="I150" s="190"/>
      <c r="J150" s="13"/>
      <c r="K150" s="13"/>
      <c r="L150" s="186"/>
      <c r="M150" s="191"/>
      <c r="N150" s="192"/>
      <c r="O150" s="192"/>
      <c r="P150" s="192"/>
      <c r="Q150" s="192"/>
      <c r="R150" s="192"/>
      <c r="S150" s="192"/>
      <c r="T150" s="19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8" t="s">
        <v>144</v>
      </c>
      <c r="AU150" s="188" t="s">
        <v>85</v>
      </c>
      <c r="AV150" s="13" t="s">
        <v>83</v>
      </c>
      <c r="AW150" s="13" t="s">
        <v>39</v>
      </c>
      <c r="AX150" s="13" t="s">
        <v>77</v>
      </c>
      <c r="AY150" s="188" t="s">
        <v>134</v>
      </c>
    </row>
    <row r="151" s="14" customFormat="1">
      <c r="A151" s="14"/>
      <c r="B151" s="194"/>
      <c r="C151" s="14"/>
      <c r="D151" s="187" t="s">
        <v>144</v>
      </c>
      <c r="E151" s="195" t="s">
        <v>3</v>
      </c>
      <c r="F151" s="196" t="s">
        <v>345</v>
      </c>
      <c r="G151" s="14"/>
      <c r="H151" s="197">
        <v>1</v>
      </c>
      <c r="I151" s="198"/>
      <c r="J151" s="14"/>
      <c r="K151" s="14"/>
      <c r="L151" s="194"/>
      <c r="M151" s="199"/>
      <c r="N151" s="200"/>
      <c r="O151" s="200"/>
      <c r="P151" s="200"/>
      <c r="Q151" s="200"/>
      <c r="R151" s="200"/>
      <c r="S151" s="200"/>
      <c r="T151" s="20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5" t="s">
        <v>144</v>
      </c>
      <c r="AU151" s="195" t="s">
        <v>85</v>
      </c>
      <c r="AV151" s="14" t="s">
        <v>85</v>
      </c>
      <c r="AW151" s="14" t="s">
        <v>39</v>
      </c>
      <c r="AX151" s="14" t="s">
        <v>83</v>
      </c>
      <c r="AY151" s="195" t="s">
        <v>134</v>
      </c>
    </row>
    <row r="152" s="2" customFormat="1" ht="24.15" customHeight="1">
      <c r="A152" s="38"/>
      <c r="B152" s="172"/>
      <c r="C152" s="173" t="s">
        <v>238</v>
      </c>
      <c r="D152" s="173" t="s">
        <v>137</v>
      </c>
      <c r="E152" s="174" t="s">
        <v>346</v>
      </c>
      <c r="F152" s="175" t="s">
        <v>347</v>
      </c>
      <c r="G152" s="176" t="s">
        <v>140</v>
      </c>
      <c r="H152" s="177">
        <v>2</v>
      </c>
      <c r="I152" s="178"/>
      <c r="J152" s="179">
        <f>ROUND(I152*H152,2)</f>
        <v>0</v>
      </c>
      <c r="K152" s="175" t="s">
        <v>141</v>
      </c>
      <c r="L152" s="39"/>
      <c r="M152" s="180" t="s">
        <v>3</v>
      </c>
      <c r="N152" s="181" t="s">
        <v>48</v>
      </c>
      <c r="O152" s="72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4" t="s">
        <v>142</v>
      </c>
      <c r="AT152" s="184" t="s">
        <v>137</v>
      </c>
      <c r="AU152" s="184" t="s">
        <v>85</v>
      </c>
      <c r="AY152" s="18" t="s">
        <v>134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83</v>
      </c>
      <c r="BK152" s="185">
        <f>ROUND(I152*H152,2)</f>
        <v>0</v>
      </c>
      <c r="BL152" s="18" t="s">
        <v>142</v>
      </c>
      <c r="BM152" s="184" t="s">
        <v>348</v>
      </c>
    </row>
    <row r="153" s="13" customFormat="1">
      <c r="A153" s="13"/>
      <c r="B153" s="186"/>
      <c r="C153" s="13"/>
      <c r="D153" s="187" t="s">
        <v>144</v>
      </c>
      <c r="E153" s="188" t="s">
        <v>3</v>
      </c>
      <c r="F153" s="189" t="s">
        <v>295</v>
      </c>
      <c r="G153" s="13"/>
      <c r="H153" s="188" t="s">
        <v>3</v>
      </c>
      <c r="I153" s="190"/>
      <c r="J153" s="13"/>
      <c r="K153" s="13"/>
      <c r="L153" s="186"/>
      <c r="M153" s="191"/>
      <c r="N153" s="192"/>
      <c r="O153" s="192"/>
      <c r="P153" s="192"/>
      <c r="Q153" s="192"/>
      <c r="R153" s="192"/>
      <c r="S153" s="192"/>
      <c r="T153" s="19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8" t="s">
        <v>144</v>
      </c>
      <c r="AU153" s="188" t="s">
        <v>85</v>
      </c>
      <c r="AV153" s="13" t="s">
        <v>83</v>
      </c>
      <c r="AW153" s="13" t="s">
        <v>39</v>
      </c>
      <c r="AX153" s="13" t="s">
        <v>77</v>
      </c>
      <c r="AY153" s="188" t="s">
        <v>134</v>
      </c>
    </row>
    <row r="154" s="14" customFormat="1">
      <c r="A154" s="14"/>
      <c r="B154" s="194"/>
      <c r="C154" s="14"/>
      <c r="D154" s="187" t="s">
        <v>144</v>
      </c>
      <c r="E154" s="195" t="s">
        <v>3</v>
      </c>
      <c r="F154" s="196" t="s">
        <v>349</v>
      </c>
      <c r="G154" s="14"/>
      <c r="H154" s="197">
        <v>2</v>
      </c>
      <c r="I154" s="198"/>
      <c r="J154" s="14"/>
      <c r="K154" s="14"/>
      <c r="L154" s="194"/>
      <c r="M154" s="199"/>
      <c r="N154" s="200"/>
      <c r="O154" s="200"/>
      <c r="P154" s="200"/>
      <c r="Q154" s="200"/>
      <c r="R154" s="200"/>
      <c r="S154" s="200"/>
      <c r="T154" s="20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5" t="s">
        <v>144</v>
      </c>
      <c r="AU154" s="195" t="s">
        <v>85</v>
      </c>
      <c r="AV154" s="14" t="s">
        <v>85</v>
      </c>
      <c r="AW154" s="14" t="s">
        <v>39</v>
      </c>
      <c r="AX154" s="14" t="s">
        <v>83</v>
      </c>
      <c r="AY154" s="195" t="s">
        <v>134</v>
      </c>
    </row>
    <row r="155" s="12" customFormat="1" ht="22.8" customHeight="1">
      <c r="A155" s="12"/>
      <c r="B155" s="159"/>
      <c r="C155" s="12"/>
      <c r="D155" s="160" t="s">
        <v>76</v>
      </c>
      <c r="E155" s="170" t="s">
        <v>181</v>
      </c>
      <c r="F155" s="170" t="s">
        <v>182</v>
      </c>
      <c r="G155" s="12"/>
      <c r="H155" s="12"/>
      <c r="I155" s="162"/>
      <c r="J155" s="171">
        <f>BK155</f>
        <v>0</v>
      </c>
      <c r="K155" s="12"/>
      <c r="L155" s="159"/>
      <c r="M155" s="164"/>
      <c r="N155" s="165"/>
      <c r="O155" s="165"/>
      <c r="P155" s="166">
        <f>SUM(P156:P171)</f>
        <v>0</v>
      </c>
      <c r="Q155" s="165"/>
      <c r="R155" s="166">
        <f>SUM(R156:R171)</f>
        <v>0</v>
      </c>
      <c r="S155" s="165"/>
      <c r="T155" s="167">
        <f>SUM(T156:T171)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60" t="s">
        <v>133</v>
      </c>
      <c r="AT155" s="168" t="s">
        <v>76</v>
      </c>
      <c r="AU155" s="168" t="s">
        <v>83</v>
      </c>
      <c r="AY155" s="160" t="s">
        <v>134</v>
      </c>
      <c r="BK155" s="169">
        <f>SUM(BK156:BK171)</f>
        <v>0</v>
      </c>
    </row>
    <row r="156" s="2" customFormat="1" ht="33" customHeight="1">
      <c r="A156" s="38"/>
      <c r="B156" s="172"/>
      <c r="C156" s="173" t="s">
        <v>243</v>
      </c>
      <c r="D156" s="173" t="s">
        <v>137</v>
      </c>
      <c r="E156" s="174" t="s">
        <v>196</v>
      </c>
      <c r="F156" s="175" t="s">
        <v>197</v>
      </c>
      <c r="G156" s="176" t="s">
        <v>140</v>
      </c>
      <c r="H156" s="177">
        <v>2</v>
      </c>
      <c r="I156" s="178"/>
      <c r="J156" s="179">
        <f>ROUND(I156*H156,2)</f>
        <v>0</v>
      </c>
      <c r="K156" s="175" t="s">
        <v>141</v>
      </c>
      <c r="L156" s="39"/>
      <c r="M156" s="180" t="s">
        <v>3</v>
      </c>
      <c r="N156" s="181" t="s">
        <v>48</v>
      </c>
      <c r="O156" s="72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4" t="s">
        <v>142</v>
      </c>
      <c r="AT156" s="184" t="s">
        <v>137</v>
      </c>
      <c r="AU156" s="184" t="s">
        <v>85</v>
      </c>
      <c r="AY156" s="18" t="s">
        <v>134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83</v>
      </c>
      <c r="BK156" s="185">
        <f>ROUND(I156*H156,2)</f>
        <v>0</v>
      </c>
      <c r="BL156" s="18" t="s">
        <v>142</v>
      </c>
      <c r="BM156" s="184" t="s">
        <v>350</v>
      </c>
    </row>
    <row r="157" s="13" customFormat="1">
      <c r="A157" s="13"/>
      <c r="B157" s="186"/>
      <c r="C157" s="13"/>
      <c r="D157" s="187" t="s">
        <v>144</v>
      </c>
      <c r="E157" s="188" t="s">
        <v>3</v>
      </c>
      <c r="F157" s="189" t="s">
        <v>295</v>
      </c>
      <c r="G157" s="13"/>
      <c r="H157" s="188" t="s">
        <v>3</v>
      </c>
      <c r="I157" s="190"/>
      <c r="J157" s="13"/>
      <c r="K157" s="13"/>
      <c r="L157" s="186"/>
      <c r="M157" s="191"/>
      <c r="N157" s="192"/>
      <c r="O157" s="192"/>
      <c r="P157" s="192"/>
      <c r="Q157" s="192"/>
      <c r="R157" s="192"/>
      <c r="S157" s="192"/>
      <c r="T157" s="19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8" t="s">
        <v>144</v>
      </c>
      <c r="AU157" s="188" t="s">
        <v>85</v>
      </c>
      <c r="AV157" s="13" t="s">
        <v>83</v>
      </c>
      <c r="AW157" s="13" t="s">
        <v>39</v>
      </c>
      <c r="AX157" s="13" t="s">
        <v>77</v>
      </c>
      <c r="AY157" s="188" t="s">
        <v>134</v>
      </c>
    </row>
    <row r="158" s="14" customFormat="1">
      <c r="A158" s="14"/>
      <c r="B158" s="194"/>
      <c r="C158" s="14"/>
      <c r="D158" s="187" t="s">
        <v>144</v>
      </c>
      <c r="E158" s="195" t="s">
        <v>3</v>
      </c>
      <c r="F158" s="196" t="s">
        <v>199</v>
      </c>
      <c r="G158" s="14"/>
      <c r="H158" s="197">
        <v>1</v>
      </c>
      <c r="I158" s="198"/>
      <c r="J158" s="14"/>
      <c r="K158" s="14"/>
      <c r="L158" s="194"/>
      <c r="M158" s="199"/>
      <c r="N158" s="200"/>
      <c r="O158" s="200"/>
      <c r="P158" s="200"/>
      <c r="Q158" s="200"/>
      <c r="R158" s="200"/>
      <c r="S158" s="200"/>
      <c r="T158" s="20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5" t="s">
        <v>144</v>
      </c>
      <c r="AU158" s="195" t="s">
        <v>85</v>
      </c>
      <c r="AV158" s="14" t="s">
        <v>85</v>
      </c>
      <c r="AW158" s="14" t="s">
        <v>39</v>
      </c>
      <c r="AX158" s="14" t="s">
        <v>77</v>
      </c>
      <c r="AY158" s="195" t="s">
        <v>134</v>
      </c>
    </row>
    <row r="159" s="14" customFormat="1">
      <c r="A159" s="14"/>
      <c r="B159" s="194"/>
      <c r="C159" s="14"/>
      <c r="D159" s="187" t="s">
        <v>144</v>
      </c>
      <c r="E159" s="195" t="s">
        <v>3</v>
      </c>
      <c r="F159" s="196" t="s">
        <v>193</v>
      </c>
      <c r="G159" s="14"/>
      <c r="H159" s="197">
        <v>1</v>
      </c>
      <c r="I159" s="198"/>
      <c r="J159" s="14"/>
      <c r="K159" s="14"/>
      <c r="L159" s="194"/>
      <c r="M159" s="199"/>
      <c r="N159" s="200"/>
      <c r="O159" s="200"/>
      <c r="P159" s="200"/>
      <c r="Q159" s="200"/>
      <c r="R159" s="200"/>
      <c r="S159" s="200"/>
      <c r="T159" s="20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5" t="s">
        <v>144</v>
      </c>
      <c r="AU159" s="195" t="s">
        <v>85</v>
      </c>
      <c r="AV159" s="14" t="s">
        <v>85</v>
      </c>
      <c r="AW159" s="14" t="s">
        <v>39</v>
      </c>
      <c r="AX159" s="14" t="s">
        <v>77</v>
      </c>
      <c r="AY159" s="195" t="s">
        <v>134</v>
      </c>
    </row>
    <row r="160" s="15" customFormat="1">
      <c r="A160" s="15"/>
      <c r="B160" s="202"/>
      <c r="C160" s="15"/>
      <c r="D160" s="187" t="s">
        <v>144</v>
      </c>
      <c r="E160" s="203" t="s">
        <v>3</v>
      </c>
      <c r="F160" s="204" t="s">
        <v>180</v>
      </c>
      <c r="G160" s="15"/>
      <c r="H160" s="205">
        <v>2</v>
      </c>
      <c r="I160" s="206"/>
      <c r="J160" s="15"/>
      <c r="K160" s="15"/>
      <c r="L160" s="202"/>
      <c r="M160" s="207"/>
      <c r="N160" s="208"/>
      <c r="O160" s="208"/>
      <c r="P160" s="208"/>
      <c r="Q160" s="208"/>
      <c r="R160" s="208"/>
      <c r="S160" s="208"/>
      <c r="T160" s="20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03" t="s">
        <v>144</v>
      </c>
      <c r="AU160" s="203" t="s">
        <v>85</v>
      </c>
      <c r="AV160" s="15" t="s">
        <v>133</v>
      </c>
      <c r="AW160" s="15" t="s">
        <v>39</v>
      </c>
      <c r="AX160" s="15" t="s">
        <v>83</v>
      </c>
      <c r="AY160" s="203" t="s">
        <v>134</v>
      </c>
    </row>
    <row r="161" s="2" customFormat="1" ht="24.15" customHeight="1">
      <c r="A161" s="38"/>
      <c r="B161" s="172"/>
      <c r="C161" s="173" t="s">
        <v>249</v>
      </c>
      <c r="D161" s="173" t="s">
        <v>137</v>
      </c>
      <c r="E161" s="174" t="s">
        <v>351</v>
      </c>
      <c r="F161" s="175" t="s">
        <v>352</v>
      </c>
      <c r="G161" s="176" t="s">
        <v>140</v>
      </c>
      <c r="H161" s="177">
        <v>1</v>
      </c>
      <c r="I161" s="178"/>
      <c r="J161" s="179">
        <f>ROUND(I161*H161,2)</f>
        <v>0</v>
      </c>
      <c r="K161" s="175" t="s">
        <v>141</v>
      </c>
      <c r="L161" s="39"/>
      <c r="M161" s="180" t="s">
        <v>3</v>
      </c>
      <c r="N161" s="181" t="s">
        <v>48</v>
      </c>
      <c r="O161" s="72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4" t="s">
        <v>142</v>
      </c>
      <c r="AT161" s="184" t="s">
        <v>137</v>
      </c>
      <c r="AU161" s="184" t="s">
        <v>85</v>
      </c>
      <c r="AY161" s="18" t="s">
        <v>134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83</v>
      </c>
      <c r="BK161" s="185">
        <f>ROUND(I161*H161,2)</f>
        <v>0</v>
      </c>
      <c r="BL161" s="18" t="s">
        <v>142</v>
      </c>
      <c r="BM161" s="184" t="s">
        <v>353</v>
      </c>
    </row>
    <row r="162" s="13" customFormat="1">
      <c r="A162" s="13"/>
      <c r="B162" s="186"/>
      <c r="C162" s="13"/>
      <c r="D162" s="187" t="s">
        <v>144</v>
      </c>
      <c r="E162" s="188" t="s">
        <v>3</v>
      </c>
      <c r="F162" s="189" t="s">
        <v>295</v>
      </c>
      <c r="G162" s="13"/>
      <c r="H162" s="188" t="s">
        <v>3</v>
      </c>
      <c r="I162" s="190"/>
      <c r="J162" s="13"/>
      <c r="K162" s="13"/>
      <c r="L162" s="186"/>
      <c r="M162" s="191"/>
      <c r="N162" s="192"/>
      <c r="O162" s="192"/>
      <c r="P162" s="192"/>
      <c r="Q162" s="192"/>
      <c r="R162" s="192"/>
      <c r="S162" s="192"/>
      <c r="T162" s="19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8" t="s">
        <v>144</v>
      </c>
      <c r="AU162" s="188" t="s">
        <v>85</v>
      </c>
      <c r="AV162" s="13" t="s">
        <v>83</v>
      </c>
      <c r="AW162" s="13" t="s">
        <v>39</v>
      </c>
      <c r="AX162" s="13" t="s">
        <v>77</v>
      </c>
      <c r="AY162" s="188" t="s">
        <v>134</v>
      </c>
    </row>
    <row r="163" s="14" customFormat="1">
      <c r="A163" s="14"/>
      <c r="B163" s="194"/>
      <c r="C163" s="14"/>
      <c r="D163" s="187" t="s">
        <v>144</v>
      </c>
      <c r="E163" s="195" t="s">
        <v>3</v>
      </c>
      <c r="F163" s="196" t="s">
        <v>354</v>
      </c>
      <c r="G163" s="14"/>
      <c r="H163" s="197">
        <v>1</v>
      </c>
      <c r="I163" s="198"/>
      <c r="J163" s="14"/>
      <c r="K163" s="14"/>
      <c r="L163" s="194"/>
      <c r="M163" s="199"/>
      <c r="N163" s="200"/>
      <c r="O163" s="200"/>
      <c r="P163" s="200"/>
      <c r="Q163" s="200"/>
      <c r="R163" s="200"/>
      <c r="S163" s="200"/>
      <c r="T163" s="20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5" t="s">
        <v>144</v>
      </c>
      <c r="AU163" s="195" t="s">
        <v>85</v>
      </c>
      <c r="AV163" s="14" t="s">
        <v>85</v>
      </c>
      <c r="AW163" s="14" t="s">
        <v>39</v>
      </c>
      <c r="AX163" s="14" t="s">
        <v>83</v>
      </c>
      <c r="AY163" s="195" t="s">
        <v>134</v>
      </c>
    </row>
    <row r="164" s="2" customFormat="1" ht="33" customHeight="1">
      <c r="A164" s="38"/>
      <c r="B164" s="172"/>
      <c r="C164" s="173" t="s">
        <v>256</v>
      </c>
      <c r="D164" s="173" t="s">
        <v>137</v>
      </c>
      <c r="E164" s="174" t="s">
        <v>184</v>
      </c>
      <c r="F164" s="175" t="s">
        <v>185</v>
      </c>
      <c r="G164" s="176" t="s">
        <v>140</v>
      </c>
      <c r="H164" s="177">
        <v>1</v>
      </c>
      <c r="I164" s="178"/>
      <c r="J164" s="179">
        <f>ROUND(I164*H164,2)</f>
        <v>0</v>
      </c>
      <c r="K164" s="175" t="s">
        <v>141</v>
      </c>
      <c r="L164" s="39"/>
      <c r="M164" s="180" t="s">
        <v>3</v>
      </c>
      <c r="N164" s="181" t="s">
        <v>48</v>
      </c>
      <c r="O164" s="72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4" t="s">
        <v>142</v>
      </c>
      <c r="AT164" s="184" t="s">
        <v>137</v>
      </c>
      <c r="AU164" s="184" t="s">
        <v>85</v>
      </c>
      <c r="AY164" s="18" t="s">
        <v>134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83</v>
      </c>
      <c r="BK164" s="185">
        <f>ROUND(I164*H164,2)</f>
        <v>0</v>
      </c>
      <c r="BL164" s="18" t="s">
        <v>142</v>
      </c>
      <c r="BM164" s="184" t="s">
        <v>355</v>
      </c>
    </row>
    <row r="165" s="13" customFormat="1">
      <c r="A165" s="13"/>
      <c r="B165" s="186"/>
      <c r="C165" s="13"/>
      <c r="D165" s="187" t="s">
        <v>144</v>
      </c>
      <c r="E165" s="188" t="s">
        <v>3</v>
      </c>
      <c r="F165" s="189" t="s">
        <v>295</v>
      </c>
      <c r="G165" s="13"/>
      <c r="H165" s="188" t="s">
        <v>3</v>
      </c>
      <c r="I165" s="190"/>
      <c r="J165" s="13"/>
      <c r="K165" s="13"/>
      <c r="L165" s="186"/>
      <c r="M165" s="191"/>
      <c r="N165" s="192"/>
      <c r="O165" s="192"/>
      <c r="P165" s="192"/>
      <c r="Q165" s="192"/>
      <c r="R165" s="192"/>
      <c r="S165" s="192"/>
      <c r="T165" s="19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8" t="s">
        <v>144</v>
      </c>
      <c r="AU165" s="188" t="s">
        <v>85</v>
      </c>
      <c r="AV165" s="13" t="s">
        <v>83</v>
      </c>
      <c r="AW165" s="13" t="s">
        <v>39</v>
      </c>
      <c r="AX165" s="13" t="s">
        <v>77</v>
      </c>
      <c r="AY165" s="188" t="s">
        <v>134</v>
      </c>
    </row>
    <row r="166" s="14" customFormat="1">
      <c r="A166" s="14"/>
      <c r="B166" s="194"/>
      <c r="C166" s="14"/>
      <c r="D166" s="187" t="s">
        <v>144</v>
      </c>
      <c r="E166" s="195" t="s">
        <v>3</v>
      </c>
      <c r="F166" s="196" t="s">
        <v>356</v>
      </c>
      <c r="G166" s="14"/>
      <c r="H166" s="197">
        <v>1</v>
      </c>
      <c r="I166" s="198"/>
      <c r="J166" s="14"/>
      <c r="K166" s="14"/>
      <c r="L166" s="194"/>
      <c r="M166" s="199"/>
      <c r="N166" s="200"/>
      <c r="O166" s="200"/>
      <c r="P166" s="200"/>
      <c r="Q166" s="200"/>
      <c r="R166" s="200"/>
      <c r="S166" s="200"/>
      <c r="T166" s="20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5" t="s">
        <v>144</v>
      </c>
      <c r="AU166" s="195" t="s">
        <v>85</v>
      </c>
      <c r="AV166" s="14" t="s">
        <v>85</v>
      </c>
      <c r="AW166" s="14" t="s">
        <v>39</v>
      </c>
      <c r="AX166" s="14" t="s">
        <v>83</v>
      </c>
      <c r="AY166" s="195" t="s">
        <v>134</v>
      </c>
    </row>
    <row r="167" s="2" customFormat="1" ht="24.15" customHeight="1">
      <c r="A167" s="38"/>
      <c r="B167" s="172"/>
      <c r="C167" s="173" t="s">
        <v>262</v>
      </c>
      <c r="D167" s="173" t="s">
        <v>137</v>
      </c>
      <c r="E167" s="174" t="s">
        <v>357</v>
      </c>
      <c r="F167" s="175" t="s">
        <v>358</v>
      </c>
      <c r="G167" s="176" t="s">
        <v>140</v>
      </c>
      <c r="H167" s="177">
        <v>2</v>
      </c>
      <c r="I167" s="178"/>
      <c r="J167" s="179">
        <f>ROUND(I167*H167,2)</f>
        <v>0</v>
      </c>
      <c r="K167" s="175" t="s">
        <v>141</v>
      </c>
      <c r="L167" s="39"/>
      <c r="M167" s="180" t="s">
        <v>3</v>
      </c>
      <c r="N167" s="181" t="s">
        <v>48</v>
      </c>
      <c r="O167" s="72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4" t="s">
        <v>142</v>
      </c>
      <c r="AT167" s="184" t="s">
        <v>137</v>
      </c>
      <c r="AU167" s="184" t="s">
        <v>85</v>
      </c>
      <c r="AY167" s="18" t="s">
        <v>134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83</v>
      </c>
      <c r="BK167" s="185">
        <f>ROUND(I167*H167,2)</f>
        <v>0</v>
      </c>
      <c r="BL167" s="18" t="s">
        <v>142</v>
      </c>
      <c r="BM167" s="184" t="s">
        <v>359</v>
      </c>
    </row>
    <row r="168" s="13" customFormat="1">
      <c r="A168" s="13"/>
      <c r="B168" s="186"/>
      <c r="C168" s="13"/>
      <c r="D168" s="187" t="s">
        <v>144</v>
      </c>
      <c r="E168" s="188" t="s">
        <v>3</v>
      </c>
      <c r="F168" s="189" t="s">
        <v>295</v>
      </c>
      <c r="G168" s="13"/>
      <c r="H168" s="188" t="s">
        <v>3</v>
      </c>
      <c r="I168" s="190"/>
      <c r="J168" s="13"/>
      <c r="K168" s="13"/>
      <c r="L168" s="186"/>
      <c r="M168" s="191"/>
      <c r="N168" s="192"/>
      <c r="O168" s="192"/>
      <c r="P168" s="192"/>
      <c r="Q168" s="192"/>
      <c r="R168" s="192"/>
      <c r="S168" s="192"/>
      <c r="T168" s="19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8" t="s">
        <v>144</v>
      </c>
      <c r="AU168" s="188" t="s">
        <v>85</v>
      </c>
      <c r="AV168" s="13" t="s">
        <v>83</v>
      </c>
      <c r="AW168" s="13" t="s">
        <v>39</v>
      </c>
      <c r="AX168" s="13" t="s">
        <v>77</v>
      </c>
      <c r="AY168" s="188" t="s">
        <v>134</v>
      </c>
    </row>
    <row r="169" s="14" customFormat="1">
      <c r="A169" s="14"/>
      <c r="B169" s="194"/>
      <c r="C169" s="14"/>
      <c r="D169" s="187" t="s">
        <v>144</v>
      </c>
      <c r="E169" s="195" t="s">
        <v>3</v>
      </c>
      <c r="F169" s="196" t="s">
        <v>360</v>
      </c>
      <c r="G169" s="14"/>
      <c r="H169" s="197">
        <v>1</v>
      </c>
      <c r="I169" s="198"/>
      <c r="J169" s="14"/>
      <c r="K169" s="14"/>
      <c r="L169" s="194"/>
      <c r="M169" s="199"/>
      <c r="N169" s="200"/>
      <c r="O169" s="200"/>
      <c r="P169" s="200"/>
      <c r="Q169" s="200"/>
      <c r="R169" s="200"/>
      <c r="S169" s="200"/>
      <c r="T169" s="20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5" t="s">
        <v>144</v>
      </c>
      <c r="AU169" s="195" t="s">
        <v>85</v>
      </c>
      <c r="AV169" s="14" t="s">
        <v>85</v>
      </c>
      <c r="AW169" s="14" t="s">
        <v>39</v>
      </c>
      <c r="AX169" s="14" t="s">
        <v>77</v>
      </c>
      <c r="AY169" s="195" t="s">
        <v>134</v>
      </c>
    </row>
    <row r="170" s="14" customFormat="1">
      <c r="A170" s="14"/>
      <c r="B170" s="194"/>
      <c r="C170" s="14"/>
      <c r="D170" s="187" t="s">
        <v>144</v>
      </c>
      <c r="E170" s="195" t="s">
        <v>3</v>
      </c>
      <c r="F170" s="196" t="s">
        <v>361</v>
      </c>
      <c r="G170" s="14"/>
      <c r="H170" s="197">
        <v>1</v>
      </c>
      <c r="I170" s="198"/>
      <c r="J170" s="14"/>
      <c r="K170" s="14"/>
      <c r="L170" s="194"/>
      <c r="M170" s="199"/>
      <c r="N170" s="200"/>
      <c r="O170" s="200"/>
      <c r="P170" s="200"/>
      <c r="Q170" s="200"/>
      <c r="R170" s="200"/>
      <c r="S170" s="200"/>
      <c r="T170" s="20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5" t="s">
        <v>144</v>
      </c>
      <c r="AU170" s="195" t="s">
        <v>85</v>
      </c>
      <c r="AV170" s="14" t="s">
        <v>85</v>
      </c>
      <c r="AW170" s="14" t="s">
        <v>39</v>
      </c>
      <c r="AX170" s="14" t="s">
        <v>77</v>
      </c>
      <c r="AY170" s="195" t="s">
        <v>134</v>
      </c>
    </row>
    <row r="171" s="15" customFormat="1">
      <c r="A171" s="15"/>
      <c r="B171" s="202"/>
      <c r="C171" s="15"/>
      <c r="D171" s="187" t="s">
        <v>144</v>
      </c>
      <c r="E171" s="203" t="s">
        <v>3</v>
      </c>
      <c r="F171" s="204" t="s">
        <v>180</v>
      </c>
      <c r="G171" s="15"/>
      <c r="H171" s="205">
        <v>2</v>
      </c>
      <c r="I171" s="206"/>
      <c r="J171" s="15"/>
      <c r="K171" s="15"/>
      <c r="L171" s="202"/>
      <c r="M171" s="207"/>
      <c r="N171" s="208"/>
      <c r="O171" s="208"/>
      <c r="P171" s="208"/>
      <c r="Q171" s="208"/>
      <c r="R171" s="208"/>
      <c r="S171" s="208"/>
      <c r="T171" s="209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03" t="s">
        <v>144</v>
      </c>
      <c r="AU171" s="203" t="s">
        <v>85</v>
      </c>
      <c r="AV171" s="15" t="s">
        <v>133</v>
      </c>
      <c r="AW171" s="15" t="s">
        <v>39</v>
      </c>
      <c r="AX171" s="15" t="s">
        <v>83</v>
      </c>
      <c r="AY171" s="203" t="s">
        <v>134</v>
      </c>
    </row>
    <row r="172" s="12" customFormat="1" ht="22.8" customHeight="1">
      <c r="A172" s="12"/>
      <c r="B172" s="159"/>
      <c r="C172" s="12"/>
      <c r="D172" s="160" t="s">
        <v>76</v>
      </c>
      <c r="E172" s="170" t="s">
        <v>200</v>
      </c>
      <c r="F172" s="170" t="s">
        <v>201</v>
      </c>
      <c r="G172" s="12"/>
      <c r="H172" s="12"/>
      <c r="I172" s="162"/>
      <c r="J172" s="171">
        <f>BK172</f>
        <v>0</v>
      </c>
      <c r="K172" s="12"/>
      <c r="L172" s="159"/>
      <c r="M172" s="164"/>
      <c r="N172" s="165"/>
      <c r="O172" s="165"/>
      <c r="P172" s="166">
        <f>SUM(P173:P229)</f>
        <v>0</v>
      </c>
      <c r="Q172" s="165"/>
      <c r="R172" s="166">
        <f>SUM(R173:R229)</f>
        <v>0</v>
      </c>
      <c r="S172" s="165"/>
      <c r="T172" s="167">
        <f>SUM(T173:T229)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60" t="s">
        <v>133</v>
      </c>
      <c r="AT172" s="168" t="s">
        <v>76</v>
      </c>
      <c r="AU172" s="168" t="s">
        <v>83</v>
      </c>
      <c r="AY172" s="160" t="s">
        <v>134</v>
      </c>
      <c r="BK172" s="169">
        <f>SUM(BK173:BK229)</f>
        <v>0</v>
      </c>
    </row>
    <row r="173" s="2" customFormat="1" ht="24.15" customHeight="1">
      <c r="A173" s="38"/>
      <c r="B173" s="172"/>
      <c r="C173" s="173" t="s">
        <v>267</v>
      </c>
      <c r="D173" s="173" t="s">
        <v>137</v>
      </c>
      <c r="E173" s="174" t="s">
        <v>203</v>
      </c>
      <c r="F173" s="175" t="s">
        <v>204</v>
      </c>
      <c r="G173" s="176" t="s">
        <v>140</v>
      </c>
      <c r="H173" s="177">
        <v>7</v>
      </c>
      <c r="I173" s="178"/>
      <c r="J173" s="179">
        <f>ROUND(I173*H173,2)</f>
        <v>0</v>
      </c>
      <c r="K173" s="175" t="s">
        <v>141</v>
      </c>
      <c r="L173" s="39"/>
      <c r="M173" s="180" t="s">
        <v>3</v>
      </c>
      <c r="N173" s="181" t="s">
        <v>48</v>
      </c>
      <c r="O173" s="72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4" t="s">
        <v>142</v>
      </c>
      <c r="AT173" s="184" t="s">
        <v>137</v>
      </c>
      <c r="AU173" s="184" t="s">
        <v>85</v>
      </c>
      <c r="AY173" s="18" t="s">
        <v>134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8" t="s">
        <v>83</v>
      </c>
      <c r="BK173" s="185">
        <f>ROUND(I173*H173,2)</f>
        <v>0</v>
      </c>
      <c r="BL173" s="18" t="s">
        <v>142</v>
      </c>
      <c r="BM173" s="184" t="s">
        <v>362</v>
      </c>
    </row>
    <row r="174" s="13" customFormat="1">
      <c r="A174" s="13"/>
      <c r="B174" s="186"/>
      <c r="C174" s="13"/>
      <c r="D174" s="187" t="s">
        <v>144</v>
      </c>
      <c r="E174" s="188" t="s">
        <v>3</v>
      </c>
      <c r="F174" s="189" t="s">
        <v>295</v>
      </c>
      <c r="G174" s="13"/>
      <c r="H174" s="188" t="s">
        <v>3</v>
      </c>
      <c r="I174" s="190"/>
      <c r="J174" s="13"/>
      <c r="K174" s="13"/>
      <c r="L174" s="186"/>
      <c r="M174" s="191"/>
      <c r="N174" s="192"/>
      <c r="O174" s="192"/>
      <c r="P174" s="192"/>
      <c r="Q174" s="192"/>
      <c r="R174" s="192"/>
      <c r="S174" s="192"/>
      <c r="T174" s="19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8" t="s">
        <v>144</v>
      </c>
      <c r="AU174" s="188" t="s">
        <v>85</v>
      </c>
      <c r="AV174" s="13" t="s">
        <v>83</v>
      </c>
      <c r="AW174" s="13" t="s">
        <v>39</v>
      </c>
      <c r="AX174" s="13" t="s">
        <v>77</v>
      </c>
      <c r="AY174" s="188" t="s">
        <v>134</v>
      </c>
    </row>
    <row r="175" s="14" customFormat="1">
      <c r="A175" s="14"/>
      <c r="B175" s="194"/>
      <c r="C175" s="14"/>
      <c r="D175" s="187" t="s">
        <v>144</v>
      </c>
      <c r="E175" s="195" t="s">
        <v>3</v>
      </c>
      <c r="F175" s="196" t="s">
        <v>363</v>
      </c>
      <c r="G175" s="14"/>
      <c r="H175" s="197">
        <v>1</v>
      </c>
      <c r="I175" s="198"/>
      <c r="J175" s="14"/>
      <c r="K175" s="14"/>
      <c r="L175" s="194"/>
      <c r="M175" s="199"/>
      <c r="N175" s="200"/>
      <c r="O175" s="200"/>
      <c r="P175" s="200"/>
      <c r="Q175" s="200"/>
      <c r="R175" s="200"/>
      <c r="S175" s="200"/>
      <c r="T175" s="20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5" t="s">
        <v>144</v>
      </c>
      <c r="AU175" s="195" t="s">
        <v>85</v>
      </c>
      <c r="AV175" s="14" t="s">
        <v>85</v>
      </c>
      <c r="AW175" s="14" t="s">
        <v>39</v>
      </c>
      <c r="AX175" s="14" t="s">
        <v>77</v>
      </c>
      <c r="AY175" s="195" t="s">
        <v>134</v>
      </c>
    </row>
    <row r="176" s="14" customFormat="1">
      <c r="A176" s="14"/>
      <c r="B176" s="194"/>
      <c r="C176" s="14"/>
      <c r="D176" s="187" t="s">
        <v>144</v>
      </c>
      <c r="E176" s="195" t="s">
        <v>3</v>
      </c>
      <c r="F176" s="196" t="s">
        <v>364</v>
      </c>
      <c r="G176" s="14"/>
      <c r="H176" s="197">
        <v>1</v>
      </c>
      <c r="I176" s="198"/>
      <c r="J176" s="14"/>
      <c r="K176" s="14"/>
      <c r="L176" s="194"/>
      <c r="M176" s="199"/>
      <c r="N176" s="200"/>
      <c r="O176" s="200"/>
      <c r="P176" s="200"/>
      <c r="Q176" s="200"/>
      <c r="R176" s="200"/>
      <c r="S176" s="200"/>
      <c r="T176" s="20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5" t="s">
        <v>144</v>
      </c>
      <c r="AU176" s="195" t="s">
        <v>85</v>
      </c>
      <c r="AV176" s="14" t="s">
        <v>85</v>
      </c>
      <c r="AW176" s="14" t="s">
        <v>39</v>
      </c>
      <c r="AX176" s="14" t="s">
        <v>77</v>
      </c>
      <c r="AY176" s="195" t="s">
        <v>134</v>
      </c>
    </row>
    <row r="177" s="14" customFormat="1">
      <c r="A177" s="14"/>
      <c r="B177" s="194"/>
      <c r="C177" s="14"/>
      <c r="D177" s="187" t="s">
        <v>144</v>
      </c>
      <c r="E177" s="195" t="s">
        <v>3</v>
      </c>
      <c r="F177" s="196" t="s">
        <v>365</v>
      </c>
      <c r="G177" s="14"/>
      <c r="H177" s="197">
        <v>2</v>
      </c>
      <c r="I177" s="198"/>
      <c r="J177" s="14"/>
      <c r="K177" s="14"/>
      <c r="L177" s="194"/>
      <c r="M177" s="199"/>
      <c r="N177" s="200"/>
      <c r="O177" s="200"/>
      <c r="P177" s="200"/>
      <c r="Q177" s="200"/>
      <c r="R177" s="200"/>
      <c r="S177" s="200"/>
      <c r="T177" s="20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5" t="s">
        <v>144</v>
      </c>
      <c r="AU177" s="195" t="s">
        <v>85</v>
      </c>
      <c r="AV177" s="14" t="s">
        <v>85</v>
      </c>
      <c r="AW177" s="14" t="s">
        <v>39</v>
      </c>
      <c r="AX177" s="14" t="s">
        <v>77</v>
      </c>
      <c r="AY177" s="195" t="s">
        <v>134</v>
      </c>
    </row>
    <row r="178" s="14" customFormat="1">
      <c r="A178" s="14"/>
      <c r="B178" s="194"/>
      <c r="C178" s="14"/>
      <c r="D178" s="187" t="s">
        <v>144</v>
      </c>
      <c r="E178" s="195" t="s">
        <v>3</v>
      </c>
      <c r="F178" s="196" t="s">
        <v>366</v>
      </c>
      <c r="G178" s="14"/>
      <c r="H178" s="197">
        <v>1</v>
      </c>
      <c r="I178" s="198"/>
      <c r="J178" s="14"/>
      <c r="K178" s="14"/>
      <c r="L178" s="194"/>
      <c r="M178" s="199"/>
      <c r="N178" s="200"/>
      <c r="O178" s="200"/>
      <c r="P178" s="200"/>
      <c r="Q178" s="200"/>
      <c r="R178" s="200"/>
      <c r="S178" s="200"/>
      <c r="T178" s="20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5" t="s">
        <v>144</v>
      </c>
      <c r="AU178" s="195" t="s">
        <v>85</v>
      </c>
      <c r="AV178" s="14" t="s">
        <v>85</v>
      </c>
      <c r="AW178" s="14" t="s">
        <v>39</v>
      </c>
      <c r="AX178" s="14" t="s">
        <v>77</v>
      </c>
      <c r="AY178" s="195" t="s">
        <v>134</v>
      </c>
    </row>
    <row r="179" s="14" customFormat="1">
      <c r="A179" s="14"/>
      <c r="B179" s="194"/>
      <c r="C179" s="14"/>
      <c r="D179" s="187" t="s">
        <v>144</v>
      </c>
      <c r="E179" s="195" t="s">
        <v>3</v>
      </c>
      <c r="F179" s="196" t="s">
        <v>367</v>
      </c>
      <c r="G179" s="14"/>
      <c r="H179" s="197">
        <v>1</v>
      </c>
      <c r="I179" s="198"/>
      <c r="J179" s="14"/>
      <c r="K179" s="14"/>
      <c r="L179" s="194"/>
      <c r="M179" s="199"/>
      <c r="N179" s="200"/>
      <c r="O179" s="200"/>
      <c r="P179" s="200"/>
      <c r="Q179" s="200"/>
      <c r="R179" s="200"/>
      <c r="S179" s="200"/>
      <c r="T179" s="20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5" t="s">
        <v>144</v>
      </c>
      <c r="AU179" s="195" t="s">
        <v>85</v>
      </c>
      <c r="AV179" s="14" t="s">
        <v>85</v>
      </c>
      <c r="AW179" s="14" t="s">
        <v>39</v>
      </c>
      <c r="AX179" s="14" t="s">
        <v>77</v>
      </c>
      <c r="AY179" s="195" t="s">
        <v>134</v>
      </c>
    </row>
    <row r="180" s="14" customFormat="1">
      <c r="A180" s="14"/>
      <c r="B180" s="194"/>
      <c r="C180" s="14"/>
      <c r="D180" s="187" t="s">
        <v>144</v>
      </c>
      <c r="E180" s="195" t="s">
        <v>3</v>
      </c>
      <c r="F180" s="196" t="s">
        <v>368</v>
      </c>
      <c r="G180" s="14"/>
      <c r="H180" s="197">
        <v>1</v>
      </c>
      <c r="I180" s="198"/>
      <c r="J180" s="14"/>
      <c r="K180" s="14"/>
      <c r="L180" s="194"/>
      <c r="M180" s="199"/>
      <c r="N180" s="200"/>
      <c r="O180" s="200"/>
      <c r="P180" s="200"/>
      <c r="Q180" s="200"/>
      <c r="R180" s="200"/>
      <c r="S180" s="200"/>
      <c r="T180" s="20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5" t="s">
        <v>144</v>
      </c>
      <c r="AU180" s="195" t="s">
        <v>85</v>
      </c>
      <c r="AV180" s="14" t="s">
        <v>85</v>
      </c>
      <c r="AW180" s="14" t="s">
        <v>39</v>
      </c>
      <c r="AX180" s="14" t="s">
        <v>77</v>
      </c>
      <c r="AY180" s="195" t="s">
        <v>134</v>
      </c>
    </row>
    <row r="181" s="15" customFormat="1">
      <c r="A181" s="15"/>
      <c r="B181" s="202"/>
      <c r="C181" s="15"/>
      <c r="D181" s="187" t="s">
        <v>144</v>
      </c>
      <c r="E181" s="203" t="s">
        <v>3</v>
      </c>
      <c r="F181" s="204" t="s">
        <v>180</v>
      </c>
      <c r="G181" s="15"/>
      <c r="H181" s="205">
        <v>7</v>
      </c>
      <c r="I181" s="206"/>
      <c r="J181" s="15"/>
      <c r="K181" s="15"/>
      <c r="L181" s="202"/>
      <c r="M181" s="207"/>
      <c r="N181" s="208"/>
      <c r="O181" s="208"/>
      <c r="P181" s="208"/>
      <c r="Q181" s="208"/>
      <c r="R181" s="208"/>
      <c r="S181" s="208"/>
      <c r="T181" s="20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03" t="s">
        <v>144</v>
      </c>
      <c r="AU181" s="203" t="s">
        <v>85</v>
      </c>
      <c r="AV181" s="15" t="s">
        <v>133</v>
      </c>
      <c r="AW181" s="15" t="s">
        <v>39</v>
      </c>
      <c r="AX181" s="15" t="s">
        <v>83</v>
      </c>
      <c r="AY181" s="203" t="s">
        <v>134</v>
      </c>
    </row>
    <row r="182" s="2" customFormat="1" ht="37.8" customHeight="1">
      <c r="A182" s="38"/>
      <c r="B182" s="172"/>
      <c r="C182" s="173" t="s">
        <v>8</v>
      </c>
      <c r="D182" s="173" t="s">
        <v>137</v>
      </c>
      <c r="E182" s="174" t="s">
        <v>216</v>
      </c>
      <c r="F182" s="175" t="s">
        <v>217</v>
      </c>
      <c r="G182" s="176" t="s">
        <v>140</v>
      </c>
      <c r="H182" s="177">
        <v>25</v>
      </c>
      <c r="I182" s="178"/>
      <c r="J182" s="179">
        <f>ROUND(I182*H182,2)</f>
        <v>0</v>
      </c>
      <c r="K182" s="175" t="s">
        <v>141</v>
      </c>
      <c r="L182" s="39"/>
      <c r="M182" s="180" t="s">
        <v>3</v>
      </c>
      <c r="N182" s="181" t="s">
        <v>48</v>
      </c>
      <c r="O182" s="72"/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4" t="s">
        <v>142</v>
      </c>
      <c r="AT182" s="184" t="s">
        <v>137</v>
      </c>
      <c r="AU182" s="184" t="s">
        <v>85</v>
      </c>
      <c r="AY182" s="18" t="s">
        <v>134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8" t="s">
        <v>83</v>
      </c>
      <c r="BK182" s="185">
        <f>ROUND(I182*H182,2)</f>
        <v>0</v>
      </c>
      <c r="BL182" s="18" t="s">
        <v>142</v>
      </c>
      <c r="BM182" s="184" t="s">
        <v>369</v>
      </c>
    </row>
    <row r="183" s="13" customFormat="1">
      <c r="A183" s="13"/>
      <c r="B183" s="186"/>
      <c r="C183" s="13"/>
      <c r="D183" s="187" t="s">
        <v>144</v>
      </c>
      <c r="E183" s="188" t="s">
        <v>3</v>
      </c>
      <c r="F183" s="189" t="s">
        <v>295</v>
      </c>
      <c r="G183" s="13"/>
      <c r="H183" s="188" t="s">
        <v>3</v>
      </c>
      <c r="I183" s="190"/>
      <c r="J183" s="13"/>
      <c r="K183" s="13"/>
      <c r="L183" s="186"/>
      <c r="M183" s="191"/>
      <c r="N183" s="192"/>
      <c r="O183" s="192"/>
      <c r="P183" s="192"/>
      <c r="Q183" s="192"/>
      <c r="R183" s="192"/>
      <c r="S183" s="192"/>
      <c r="T183" s="19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8" t="s">
        <v>144</v>
      </c>
      <c r="AU183" s="188" t="s">
        <v>85</v>
      </c>
      <c r="AV183" s="13" t="s">
        <v>83</v>
      </c>
      <c r="AW183" s="13" t="s">
        <v>39</v>
      </c>
      <c r="AX183" s="13" t="s">
        <v>77</v>
      </c>
      <c r="AY183" s="188" t="s">
        <v>134</v>
      </c>
    </row>
    <row r="184" s="14" customFormat="1">
      <c r="A184" s="14"/>
      <c r="B184" s="194"/>
      <c r="C184" s="14"/>
      <c r="D184" s="187" t="s">
        <v>144</v>
      </c>
      <c r="E184" s="195" t="s">
        <v>3</v>
      </c>
      <c r="F184" s="196" t="s">
        <v>370</v>
      </c>
      <c r="G184" s="14"/>
      <c r="H184" s="197">
        <v>3</v>
      </c>
      <c r="I184" s="198"/>
      <c r="J184" s="14"/>
      <c r="K184" s="14"/>
      <c r="L184" s="194"/>
      <c r="M184" s="199"/>
      <c r="N184" s="200"/>
      <c r="O184" s="200"/>
      <c r="P184" s="200"/>
      <c r="Q184" s="200"/>
      <c r="R184" s="200"/>
      <c r="S184" s="200"/>
      <c r="T184" s="20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5" t="s">
        <v>144</v>
      </c>
      <c r="AU184" s="195" t="s">
        <v>85</v>
      </c>
      <c r="AV184" s="14" t="s">
        <v>85</v>
      </c>
      <c r="AW184" s="14" t="s">
        <v>39</v>
      </c>
      <c r="AX184" s="14" t="s">
        <v>77</v>
      </c>
      <c r="AY184" s="195" t="s">
        <v>134</v>
      </c>
    </row>
    <row r="185" s="14" customFormat="1">
      <c r="A185" s="14"/>
      <c r="B185" s="194"/>
      <c r="C185" s="14"/>
      <c r="D185" s="187" t="s">
        <v>144</v>
      </c>
      <c r="E185" s="195" t="s">
        <v>3</v>
      </c>
      <c r="F185" s="196" t="s">
        <v>371</v>
      </c>
      <c r="G185" s="14"/>
      <c r="H185" s="197">
        <v>7</v>
      </c>
      <c r="I185" s="198"/>
      <c r="J185" s="14"/>
      <c r="K185" s="14"/>
      <c r="L185" s="194"/>
      <c r="M185" s="199"/>
      <c r="N185" s="200"/>
      <c r="O185" s="200"/>
      <c r="P185" s="200"/>
      <c r="Q185" s="200"/>
      <c r="R185" s="200"/>
      <c r="S185" s="200"/>
      <c r="T185" s="20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5" t="s">
        <v>144</v>
      </c>
      <c r="AU185" s="195" t="s">
        <v>85</v>
      </c>
      <c r="AV185" s="14" t="s">
        <v>85</v>
      </c>
      <c r="AW185" s="14" t="s">
        <v>39</v>
      </c>
      <c r="AX185" s="14" t="s">
        <v>77</v>
      </c>
      <c r="AY185" s="195" t="s">
        <v>134</v>
      </c>
    </row>
    <row r="186" s="14" customFormat="1">
      <c r="A186" s="14"/>
      <c r="B186" s="194"/>
      <c r="C186" s="14"/>
      <c r="D186" s="187" t="s">
        <v>144</v>
      </c>
      <c r="E186" s="195" t="s">
        <v>3</v>
      </c>
      <c r="F186" s="196" t="s">
        <v>372</v>
      </c>
      <c r="G186" s="14"/>
      <c r="H186" s="197">
        <v>1</v>
      </c>
      <c r="I186" s="198"/>
      <c r="J186" s="14"/>
      <c r="K186" s="14"/>
      <c r="L186" s="194"/>
      <c r="M186" s="199"/>
      <c r="N186" s="200"/>
      <c r="O186" s="200"/>
      <c r="P186" s="200"/>
      <c r="Q186" s="200"/>
      <c r="R186" s="200"/>
      <c r="S186" s="200"/>
      <c r="T186" s="20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5" t="s">
        <v>144</v>
      </c>
      <c r="AU186" s="195" t="s">
        <v>85</v>
      </c>
      <c r="AV186" s="14" t="s">
        <v>85</v>
      </c>
      <c r="AW186" s="14" t="s">
        <v>39</v>
      </c>
      <c r="AX186" s="14" t="s">
        <v>77</v>
      </c>
      <c r="AY186" s="195" t="s">
        <v>134</v>
      </c>
    </row>
    <row r="187" s="14" customFormat="1">
      <c r="A187" s="14"/>
      <c r="B187" s="194"/>
      <c r="C187" s="14"/>
      <c r="D187" s="187" t="s">
        <v>144</v>
      </c>
      <c r="E187" s="195" t="s">
        <v>3</v>
      </c>
      <c r="F187" s="196" t="s">
        <v>373</v>
      </c>
      <c r="G187" s="14"/>
      <c r="H187" s="197">
        <v>1</v>
      </c>
      <c r="I187" s="198"/>
      <c r="J187" s="14"/>
      <c r="K187" s="14"/>
      <c r="L187" s="194"/>
      <c r="M187" s="199"/>
      <c r="N187" s="200"/>
      <c r="O187" s="200"/>
      <c r="P187" s="200"/>
      <c r="Q187" s="200"/>
      <c r="R187" s="200"/>
      <c r="S187" s="200"/>
      <c r="T187" s="20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5" t="s">
        <v>144</v>
      </c>
      <c r="AU187" s="195" t="s">
        <v>85</v>
      </c>
      <c r="AV187" s="14" t="s">
        <v>85</v>
      </c>
      <c r="AW187" s="14" t="s">
        <v>39</v>
      </c>
      <c r="AX187" s="14" t="s">
        <v>77</v>
      </c>
      <c r="AY187" s="195" t="s">
        <v>134</v>
      </c>
    </row>
    <row r="188" s="14" customFormat="1">
      <c r="A188" s="14"/>
      <c r="B188" s="194"/>
      <c r="C188" s="14"/>
      <c r="D188" s="187" t="s">
        <v>144</v>
      </c>
      <c r="E188" s="195" t="s">
        <v>3</v>
      </c>
      <c r="F188" s="196" t="s">
        <v>367</v>
      </c>
      <c r="G188" s="14"/>
      <c r="H188" s="197">
        <v>1</v>
      </c>
      <c r="I188" s="198"/>
      <c r="J188" s="14"/>
      <c r="K188" s="14"/>
      <c r="L188" s="194"/>
      <c r="M188" s="199"/>
      <c r="N188" s="200"/>
      <c r="O188" s="200"/>
      <c r="P188" s="200"/>
      <c r="Q188" s="200"/>
      <c r="R188" s="200"/>
      <c r="S188" s="200"/>
      <c r="T188" s="20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5" t="s">
        <v>144</v>
      </c>
      <c r="AU188" s="195" t="s">
        <v>85</v>
      </c>
      <c r="AV188" s="14" t="s">
        <v>85</v>
      </c>
      <c r="AW188" s="14" t="s">
        <v>39</v>
      </c>
      <c r="AX188" s="14" t="s">
        <v>77</v>
      </c>
      <c r="AY188" s="195" t="s">
        <v>134</v>
      </c>
    </row>
    <row r="189" s="14" customFormat="1">
      <c r="A189" s="14"/>
      <c r="B189" s="194"/>
      <c r="C189" s="14"/>
      <c r="D189" s="187" t="s">
        <v>144</v>
      </c>
      <c r="E189" s="195" t="s">
        <v>3</v>
      </c>
      <c r="F189" s="196" t="s">
        <v>374</v>
      </c>
      <c r="G189" s="14"/>
      <c r="H189" s="197">
        <v>4</v>
      </c>
      <c r="I189" s="198"/>
      <c r="J189" s="14"/>
      <c r="K189" s="14"/>
      <c r="L189" s="194"/>
      <c r="M189" s="199"/>
      <c r="N189" s="200"/>
      <c r="O189" s="200"/>
      <c r="P189" s="200"/>
      <c r="Q189" s="200"/>
      <c r="R189" s="200"/>
      <c r="S189" s="200"/>
      <c r="T189" s="20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5" t="s">
        <v>144</v>
      </c>
      <c r="AU189" s="195" t="s">
        <v>85</v>
      </c>
      <c r="AV189" s="14" t="s">
        <v>85</v>
      </c>
      <c r="AW189" s="14" t="s">
        <v>39</v>
      </c>
      <c r="AX189" s="14" t="s">
        <v>77</v>
      </c>
      <c r="AY189" s="195" t="s">
        <v>134</v>
      </c>
    </row>
    <row r="190" s="14" customFormat="1">
      <c r="A190" s="14"/>
      <c r="B190" s="194"/>
      <c r="C190" s="14"/>
      <c r="D190" s="187" t="s">
        <v>144</v>
      </c>
      <c r="E190" s="195" t="s">
        <v>3</v>
      </c>
      <c r="F190" s="196" t="s">
        <v>375</v>
      </c>
      <c r="G190" s="14"/>
      <c r="H190" s="197">
        <v>7</v>
      </c>
      <c r="I190" s="198"/>
      <c r="J190" s="14"/>
      <c r="K190" s="14"/>
      <c r="L190" s="194"/>
      <c r="M190" s="199"/>
      <c r="N190" s="200"/>
      <c r="O190" s="200"/>
      <c r="P190" s="200"/>
      <c r="Q190" s="200"/>
      <c r="R190" s="200"/>
      <c r="S190" s="200"/>
      <c r="T190" s="20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5" t="s">
        <v>144</v>
      </c>
      <c r="AU190" s="195" t="s">
        <v>85</v>
      </c>
      <c r="AV190" s="14" t="s">
        <v>85</v>
      </c>
      <c r="AW190" s="14" t="s">
        <v>39</v>
      </c>
      <c r="AX190" s="14" t="s">
        <v>77</v>
      </c>
      <c r="AY190" s="195" t="s">
        <v>134</v>
      </c>
    </row>
    <row r="191" s="14" customFormat="1">
      <c r="A191" s="14"/>
      <c r="B191" s="194"/>
      <c r="C191" s="14"/>
      <c r="D191" s="187" t="s">
        <v>144</v>
      </c>
      <c r="E191" s="195" t="s">
        <v>3</v>
      </c>
      <c r="F191" s="196" t="s">
        <v>368</v>
      </c>
      <c r="G191" s="14"/>
      <c r="H191" s="197">
        <v>1</v>
      </c>
      <c r="I191" s="198"/>
      <c r="J191" s="14"/>
      <c r="K191" s="14"/>
      <c r="L191" s="194"/>
      <c r="M191" s="199"/>
      <c r="N191" s="200"/>
      <c r="O191" s="200"/>
      <c r="P191" s="200"/>
      <c r="Q191" s="200"/>
      <c r="R191" s="200"/>
      <c r="S191" s="200"/>
      <c r="T191" s="20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5" t="s">
        <v>144</v>
      </c>
      <c r="AU191" s="195" t="s">
        <v>85</v>
      </c>
      <c r="AV191" s="14" t="s">
        <v>85</v>
      </c>
      <c r="AW191" s="14" t="s">
        <v>39</v>
      </c>
      <c r="AX191" s="14" t="s">
        <v>77</v>
      </c>
      <c r="AY191" s="195" t="s">
        <v>134</v>
      </c>
    </row>
    <row r="192" s="15" customFormat="1">
      <c r="A192" s="15"/>
      <c r="B192" s="202"/>
      <c r="C192" s="15"/>
      <c r="D192" s="187" t="s">
        <v>144</v>
      </c>
      <c r="E192" s="203" t="s">
        <v>3</v>
      </c>
      <c r="F192" s="204" t="s">
        <v>180</v>
      </c>
      <c r="G192" s="15"/>
      <c r="H192" s="205">
        <v>25</v>
      </c>
      <c r="I192" s="206"/>
      <c r="J192" s="15"/>
      <c r="K192" s="15"/>
      <c r="L192" s="202"/>
      <c r="M192" s="207"/>
      <c r="N192" s="208"/>
      <c r="O192" s="208"/>
      <c r="P192" s="208"/>
      <c r="Q192" s="208"/>
      <c r="R192" s="208"/>
      <c r="S192" s="208"/>
      <c r="T192" s="209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03" t="s">
        <v>144</v>
      </c>
      <c r="AU192" s="203" t="s">
        <v>85</v>
      </c>
      <c r="AV192" s="15" t="s">
        <v>133</v>
      </c>
      <c r="AW192" s="15" t="s">
        <v>39</v>
      </c>
      <c r="AX192" s="15" t="s">
        <v>83</v>
      </c>
      <c r="AY192" s="203" t="s">
        <v>134</v>
      </c>
    </row>
    <row r="193" s="2" customFormat="1" ht="33" customHeight="1">
      <c r="A193" s="38"/>
      <c r="B193" s="172"/>
      <c r="C193" s="173" t="s">
        <v>276</v>
      </c>
      <c r="D193" s="173" t="s">
        <v>137</v>
      </c>
      <c r="E193" s="174" t="s">
        <v>376</v>
      </c>
      <c r="F193" s="175" t="s">
        <v>377</v>
      </c>
      <c r="G193" s="176" t="s">
        <v>140</v>
      </c>
      <c r="H193" s="177">
        <v>4</v>
      </c>
      <c r="I193" s="178"/>
      <c r="J193" s="179">
        <f>ROUND(I193*H193,2)</f>
        <v>0</v>
      </c>
      <c r="K193" s="175" t="s">
        <v>141</v>
      </c>
      <c r="L193" s="39"/>
      <c r="M193" s="180" t="s">
        <v>3</v>
      </c>
      <c r="N193" s="181" t="s">
        <v>48</v>
      </c>
      <c r="O193" s="72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84" t="s">
        <v>142</v>
      </c>
      <c r="AT193" s="184" t="s">
        <v>137</v>
      </c>
      <c r="AU193" s="184" t="s">
        <v>85</v>
      </c>
      <c r="AY193" s="18" t="s">
        <v>134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8" t="s">
        <v>83</v>
      </c>
      <c r="BK193" s="185">
        <f>ROUND(I193*H193,2)</f>
        <v>0</v>
      </c>
      <c r="BL193" s="18" t="s">
        <v>142</v>
      </c>
      <c r="BM193" s="184" t="s">
        <v>378</v>
      </c>
    </row>
    <row r="194" s="13" customFormat="1">
      <c r="A194" s="13"/>
      <c r="B194" s="186"/>
      <c r="C194" s="13"/>
      <c r="D194" s="187" t="s">
        <v>144</v>
      </c>
      <c r="E194" s="188" t="s">
        <v>3</v>
      </c>
      <c r="F194" s="189" t="s">
        <v>295</v>
      </c>
      <c r="G194" s="13"/>
      <c r="H194" s="188" t="s">
        <v>3</v>
      </c>
      <c r="I194" s="190"/>
      <c r="J194" s="13"/>
      <c r="K194" s="13"/>
      <c r="L194" s="186"/>
      <c r="M194" s="191"/>
      <c r="N194" s="192"/>
      <c r="O194" s="192"/>
      <c r="P194" s="192"/>
      <c r="Q194" s="192"/>
      <c r="R194" s="192"/>
      <c r="S194" s="192"/>
      <c r="T194" s="19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8" t="s">
        <v>144</v>
      </c>
      <c r="AU194" s="188" t="s">
        <v>85</v>
      </c>
      <c r="AV194" s="13" t="s">
        <v>83</v>
      </c>
      <c r="AW194" s="13" t="s">
        <v>39</v>
      </c>
      <c r="AX194" s="13" t="s">
        <v>77</v>
      </c>
      <c r="AY194" s="188" t="s">
        <v>134</v>
      </c>
    </row>
    <row r="195" s="14" customFormat="1">
      <c r="A195" s="14"/>
      <c r="B195" s="194"/>
      <c r="C195" s="14"/>
      <c r="D195" s="187" t="s">
        <v>144</v>
      </c>
      <c r="E195" s="195" t="s">
        <v>3</v>
      </c>
      <c r="F195" s="196" t="s">
        <v>379</v>
      </c>
      <c r="G195" s="14"/>
      <c r="H195" s="197">
        <v>2</v>
      </c>
      <c r="I195" s="198"/>
      <c r="J195" s="14"/>
      <c r="K195" s="14"/>
      <c r="L195" s="194"/>
      <c r="M195" s="199"/>
      <c r="N195" s="200"/>
      <c r="O195" s="200"/>
      <c r="P195" s="200"/>
      <c r="Q195" s="200"/>
      <c r="R195" s="200"/>
      <c r="S195" s="200"/>
      <c r="T195" s="20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5" t="s">
        <v>144</v>
      </c>
      <c r="AU195" s="195" t="s">
        <v>85</v>
      </c>
      <c r="AV195" s="14" t="s">
        <v>85</v>
      </c>
      <c r="AW195" s="14" t="s">
        <v>39</v>
      </c>
      <c r="AX195" s="14" t="s">
        <v>77</v>
      </c>
      <c r="AY195" s="195" t="s">
        <v>134</v>
      </c>
    </row>
    <row r="196" s="14" customFormat="1">
      <c r="A196" s="14"/>
      <c r="B196" s="194"/>
      <c r="C196" s="14"/>
      <c r="D196" s="187" t="s">
        <v>144</v>
      </c>
      <c r="E196" s="195" t="s">
        <v>3</v>
      </c>
      <c r="F196" s="196" t="s">
        <v>380</v>
      </c>
      <c r="G196" s="14"/>
      <c r="H196" s="197">
        <v>2</v>
      </c>
      <c r="I196" s="198"/>
      <c r="J196" s="14"/>
      <c r="K196" s="14"/>
      <c r="L196" s="194"/>
      <c r="M196" s="199"/>
      <c r="N196" s="200"/>
      <c r="O196" s="200"/>
      <c r="P196" s="200"/>
      <c r="Q196" s="200"/>
      <c r="R196" s="200"/>
      <c r="S196" s="200"/>
      <c r="T196" s="20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5" t="s">
        <v>144</v>
      </c>
      <c r="AU196" s="195" t="s">
        <v>85</v>
      </c>
      <c r="AV196" s="14" t="s">
        <v>85</v>
      </c>
      <c r="AW196" s="14" t="s">
        <v>39</v>
      </c>
      <c r="AX196" s="14" t="s">
        <v>77</v>
      </c>
      <c r="AY196" s="195" t="s">
        <v>134</v>
      </c>
    </row>
    <row r="197" s="15" customFormat="1">
      <c r="A197" s="15"/>
      <c r="B197" s="202"/>
      <c r="C197" s="15"/>
      <c r="D197" s="187" t="s">
        <v>144</v>
      </c>
      <c r="E197" s="203" t="s">
        <v>3</v>
      </c>
      <c r="F197" s="204" t="s">
        <v>180</v>
      </c>
      <c r="G197" s="15"/>
      <c r="H197" s="205">
        <v>4</v>
      </c>
      <c r="I197" s="206"/>
      <c r="J197" s="15"/>
      <c r="K197" s="15"/>
      <c r="L197" s="202"/>
      <c r="M197" s="207"/>
      <c r="N197" s="208"/>
      <c r="O197" s="208"/>
      <c r="P197" s="208"/>
      <c r="Q197" s="208"/>
      <c r="R197" s="208"/>
      <c r="S197" s="208"/>
      <c r="T197" s="20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03" t="s">
        <v>144</v>
      </c>
      <c r="AU197" s="203" t="s">
        <v>85</v>
      </c>
      <c r="AV197" s="15" t="s">
        <v>133</v>
      </c>
      <c r="AW197" s="15" t="s">
        <v>39</v>
      </c>
      <c r="AX197" s="15" t="s">
        <v>83</v>
      </c>
      <c r="AY197" s="203" t="s">
        <v>134</v>
      </c>
    </row>
    <row r="198" s="2" customFormat="1" ht="37.8" customHeight="1">
      <c r="A198" s="38"/>
      <c r="B198" s="172"/>
      <c r="C198" s="173" t="s">
        <v>283</v>
      </c>
      <c r="D198" s="173" t="s">
        <v>137</v>
      </c>
      <c r="E198" s="174" t="s">
        <v>226</v>
      </c>
      <c r="F198" s="175" t="s">
        <v>227</v>
      </c>
      <c r="G198" s="176" t="s">
        <v>140</v>
      </c>
      <c r="H198" s="177">
        <v>4</v>
      </c>
      <c r="I198" s="178"/>
      <c r="J198" s="179">
        <f>ROUND(I198*H198,2)</f>
        <v>0</v>
      </c>
      <c r="K198" s="175" t="s">
        <v>141</v>
      </c>
      <c r="L198" s="39"/>
      <c r="M198" s="180" t="s">
        <v>3</v>
      </c>
      <c r="N198" s="181" t="s">
        <v>48</v>
      </c>
      <c r="O198" s="72"/>
      <c r="P198" s="182">
        <f>O198*H198</f>
        <v>0</v>
      </c>
      <c r="Q198" s="182">
        <v>0</v>
      </c>
      <c r="R198" s="182">
        <f>Q198*H198</f>
        <v>0</v>
      </c>
      <c r="S198" s="182">
        <v>0</v>
      </c>
      <c r="T198" s="183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84" t="s">
        <v>142</v>
      </c>
      <c r="AT198" s="184" t="s">
        <v>137</v>
      </c>
      <c r="AU198" s="184" t="s">
        <v>85</v>
      </c>
      <c r="AY198" s="18" t="s">
        <v>134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8" t="s">
        <v>83</v>
      </c>
      <c r="BK198" s="185">
        <f>ROUND(I198*H198,2)</f>
        <v>0</v>
      </c>
      <c r="BL198" s="18" t="s">
        <v>142</v>
      </c>
      <c r="BM198" s="184" t="s">
        <v>381</v>
      </c>
    </row>
    <row r="199" s="13" customFormat="1">
      <c r="A199" s="13"/>
      <c r="B199" s="186"/>
      <c r="C199" s="13"/>
      <c r="D199" s="187" t="s">
        <v>144</v>
      </c>
      <c r="E199" s="188" t="s">
        <v>3</v>
      </c>
      <c r="F199" s="189" t="s">
        <v>295</v>
      </c>
      <c r="G199" s="13"/>
      <c r="H199" s="188" t="s">
        <v>3</v>
      </c>
      <c r="I199" s="190"/>
      <c r="J199" s="13"/>
      <c r="K199" s="13"/>
      <c r="L199" s="186"/>
      <c r="M199" s="191"/>
      <c r="N199" s="192"/>
      <c r="O199" s="192"/>
      <c r="P199" s="192"/>
      <c r="Q199" s="192"/>
      <c r="R199" s="192"/>
      <c r="S199" s="192"/>
      <c r="T199" s="19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8" t="s">
        <v>144</v>
      </c>
      <c r="AU199" s="188" t="s">
        <v>85</v>
      </c>
      <c r="AV199" s="13" t="s">
        <v>83</v>
      </c>
      <c r="AW199" s="13" t="s">
        <v>39</v>
      </c>
      <c r="AX199" s="13" t="s">
        <v>77</v>
      </c>
      <c r="AY199" s="188" t="s">
        <v>134</v>
      </c>
    </row>
    <row r="200" s="14" customFormat="1">
      <c r="A200" s="14"/>
      <c r="B200" s="194"/>
      <c r="C200" s="14"/>
      <c r="D200" s="187" t="s">
        <v>144</v>
      </c>
      <c r="E200" s="195" t="s">
        <v>3</v>
      </c>
      <c r="F200" s="196" t="s">
        <v>382</v>
      </c>
      <c r="G200" s="14"/>
      <c r="H200" s="197">
        <v>1</v>
      </c>
      <c r="I200" s="198"/>
      <c r="J200" s="14"/>
      <c r="K200" s="14"/>
      <c r="L200" s="194"/>
      <c r="M200" s="199"/>
      <c r="N200" s="200"/>
      <c r="O200" s="200"/>
      <c r="P200" s="200"/>
      <c r="Q200" s="200"/>
      <c r="R200" s="200"/>
      <c r="S200" s="200"/>
      <c r="T200" s="20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5" t="s">
        <v>144</v>
      </c>
      <c r="AU200" s="195" t="s">
        <v>85</v>
      </c>
      <c r="AV200" s="14" t="s">
        <v>85</v>
      </c>
      <c r="AW200" s="14" t="s">
        <v>39</v>
      </c>
      <c r="AX200" s="14" t="s">
        <v>77</v>
      </c>
      <c r="AY200" s="195" t="s">
        <v>134</v>
      </c>
    </row>
    <row r="201" s="14" customFormat="1">
      <c r="A201" s="14"/>
      <c r="B201" s="194"/>
      <c r="C201" s="14"/>
      <c r="D201" s="187" t="s">
        <v>144</v>
      </c>
      <c r="E201" s="195" t="s">
        <v>3</v>
      </c>
      <c r="F201" s="196" t="s">
        <v>383</v>
      </c>
      <c r="G201" s="14"/>
      <c r="H201" s="197">
        <v>1</v>
      </c>
      <c r="I201" s="198"/>
      <c r="J201" s="14"/>
      <c r="K201" s="14"/>
      <c r="L201" s="194"/>
      <c r="M201" s="199"/>
      <c r="N201" s="200"/>
      <c r="O201" s="200"/>
      <c r="P201" s="200"/>
      <c r="Q201" s="200"/>
      <c r="R201" s="200"/>
      <c r="S201" s="200"/>
      <c r="T201" s="20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5" t="s">
        <v>144</v>
      </c>
      <c r="AU201" s="195" t="s">
        <v>85</v>
      </c>
      <c r="AV201" s="14" t="s">
        <v>85</v>
      </c>
      <c r="AW201" s="14" t="s">
        <v>39</v>
      </c>
      <c r="AX201" s="14" t="s">
        <v>77</v>
      </c>
      <c r="AY201" s="195" t="s">
        <v>134</v>
      </c>
    </row>
    <row r="202" s="14" customFormat="1">
      <c r="A202" s="14"/>
      <c r="B202" s="194"/>
      <c r="C202" s="14"/>
      <c r="D202" s="187" t="s">
        <v>144</v>
      </c>
      <c r="E202" s="195" t="s">
        <v>3</v>
      </c>
      <c r="F202" s="196" t="s">
        <v>384</v>
      </c>
      <c r="G202" s="14"/>
      <c r="H202" s="197">
        <v>1</v>
      </c>
      <c r="I202" s="198"/>
      <c r="J202" s="14"/>
      <c r="K202" s="14"/>
      <c r="L202" s="194"/>
      <c r="M202" s="199"/>
      <c r="N202" s="200"/>
      <c r="O202" s="200"/>
      <c r="P202" s="200"/>
      <c r="Q202" s="200"/>
      <c r="R202" s="200"/>
      <c r="S202" s="200"/>
      <c r="T202" s="20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5" t="s">
        <v>144</v>
      </c>
      <c r="AU202" s="195" t="s">
        <v>85</v>
      </c>
      <c r="AV202" s="14" t="s">
        <v>85</v>
      </c>
      <c r="AW202" s="14" t="s">
        <v>39</v>
      </c>
      <c r="AX202" s="14" t="s">
        <v>77</v>
      </c>
      <c r="AY202" s="195" t="s">
        <v>134</v>
      </c>
    </row>
    <row r="203" s="14" customFormat="1">
      <c r="A203" s="14"/>
      <c r="B203" s="194"/>
      <c r="C203" s="14"/>
      <c r="D203" s="187" t="s">
        <v>144</v>
      </c>
      <c r="E203" s="195" t="s">
        <v>3</v>
      </c>
      <c r="F203" s="196" t="s">
        <v>385</v>
      </c>
      <c r="G203" s="14"/>
      <c r="H203" s="197">
        <v>1</v>
      </c>
      <c r="I203" s="198"/>
      <c r="J203" s="14"/>
      <c r="K203" s="14"/>
      <c r="L203" s="194"/>
      <c r="M203" s="199"/>
      <c r="N203" s="200"/>
      <c r="O203" s="200"/>
      <c r="P203" s="200"/>
      <c r="Q203" s="200"/>
      <c r="R203" s="200"/>
      <c r="S203" s="200"/>
      <c r="T203" s="20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5" t="s">
        <v>144</v>
      </c>
      <c r="AU203" s="195" t="s">
        <v>85</v>
      </c>
      <c r="AV203" s="14" t="s">
        <v>85</v>
      </c>
      <c r="AW203" s="14" t="s">
        <v>39</v>
      </c>
      <c r="AX203" s="14" t="s">
        <v>77</v>
      </c>
      <c r="AY203" s="195" t="s">
        <v>134</v>
      </c>
    </row>
    <row r="204" s="15" customFormat="1">
      <c r="A204" s="15"/>
      <c r="B204" s="202"/>
      <c r="C204" s="15"/>
      <c r="D204" s="187" t="s">
        <v>144</v>
      </c>
      <c r="E204" s="203" t="s">
        <v>3</v>
      </c>
      <c r="F204" s="204" t="s">
        <v>180</v>
      </c>
      <c r="G204" s="15"/>
      <c r="H204" s="205">
        <v>4</v>
      </c>
      <c r="I204" s="206"/>
      <c r="J204" s="15"/>
      <c r="K204" s="15"/>
      <c r="L204" s="202"/>
      <c r="M204" s="207"/>
      <c r="N204" s="208"/>
      <c r="O204" s="208"/>
      <c r="P204" s="208"/>
      <c r="Q204" s="208"/>
      <c r="R204" s="208"/>
      <c r="S204" s="208"/>
      <c r="T204" s="209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03" t="s">
        <v>144</v>
      </c>
      <c r="AU204" s="203" t="s">
        <v>85</v>
      </c>
      <c r="AV204" s="15" t="s">
        <v>133</v>
      </c>
      <c r="AW204" s="15" t="s">
        <v>39</v>
      </c>
      <c r="AX204" s="15" t="s">
        <v>83</v>
      </c>
      <c r="AY204" s="203" t="s">
        <v>134</v>
      </c>
    </row>
    <row r="205" s="2" customFormat="1" ht="37.8" customHeight="1">
      <c r="A205" s="38"/>
      <c r="B205" s="172"/>
      <c r="C205" s="173" t="s">
        <v>386</v>
      </c>
      <c r="D205" s="173" t="s">
        <v>137</v>
      </c>
      <c r="E205" s="174" t="s">
        <v>233</v>
      </c>
      <c r="F205" s="175" t="s">
        <v>234</v>
      </c>
      <c r="G205" s="176" t="s">
        <v>140</v>
      </c>
      <c r="H205" s="177">
        <v>2</v>
      </c>
      <c r="I205" s="178"/>
      <c r="J205" s="179">
        <f>ROUND(I205*H205,2)</f>
        <v>0</v>
      </c>
      <c r="K205" s="175" t="s">
        <v>141</v>
      </c>
      <c r="L205" s="39"/>
      <c r="M205" s="180" t="s">
        <v>3</v>
      </c>
      <c r="N205" s="181" t="s">
        <v>48</v>
      </c>
      <c r="O205" s="72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84" t="s">
        <v>142</v>
      </c>
      <c r="AT205" s="184" t="s">
        <v>137</v>
      </c>
      <c r="AU205" s="184" t="s">
        <v>85</v>
      </c>
      <c r="AY205" s="18" t="s">
        <v>134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8" t="s">
        <v>83</v>
      </c>
      <c r="BK205" s="185">
        <f>ROUND(I205*H205,2)</f>
        <v>0</v>
      </c>
      <c r="BL205" s="18" t="s">
        <v>142</v>
      </c>
      <c r="BM205" s="184" t="s">
        <v>387</v>
      </c>
    </row>
    <row r="206" s="13" customFormat="1">
      <c r="A206" s="13"/>
      <c r="B206" s="186"/>
      <c r="C206" s="13"/>
      <c r="D206" s="187" t="s">
        <v>144</v>
      </c>
      <c r="E206" s="188" t="s">
        <v>3</v>
      </c>
      <c r="F206" s="189" t="s">
        <v>295</v>
      </c>
      <c r="G206" s="13"/>
      <c r="H206" s="188" t="s">
        <v>3</v>
      </c>
      <c r="I206" s="190"/>
      <c r="J206" s="13"/>
      <c r="K206" s="13"/>
      <c r="L206" s="186"/>
      <c r="M206" s="191"/>
      <c r="N206" s="192"/>
      <c r="O206" s="192"/>
      <c r="P206" s="192"/>
      <c r="Q206" s="192"/>
      <c r="R206" s="192"/>
      <c r="S206" s="192"/>
      <c r="T206" s="19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8" t="s">
        <v>144</v>
      </c>
      <c r="AU206" s="188" t="s">
        <v>85</v>
      </c>
      <c r="AV206" s="13" t="s">
        <v>83</v>
      </c>
      <c r="AW206" s="13" t="s">
        <v>39</v>
      </c>
      <c r="AX206" s="13" t="s">
        <v>77</v>
      </c>
      <c r="AY206" s="188" t="s">
        <v>134</v>
      </c>
    </row>
    <row r="207" s="14" customFormat="1">
      <c r="A207" s="14"/>
      <c r="B207" s="194"/>
      <c r="C207" s="14"/>
      <c r="D207" s="187" t="s">
        <v>144</v>
      </c>
      <c r="E207" s="195" t="s">
        <v>3</v>
      </c>
      <c r="F207" s="196" t="s">
        <v>384</v>
      </c>
      <c r="G207" s="14"/>
      <c r="H207" s="197">
        <v>1</v>
      </c>
      <c r="I207" s="198"/>
      <c r="J207" s="14"/>
      <c r="K207" s="14"/>
      <c r="L207" s="194"/>
      <c r="M207" s="199"/>
      <c r="N207" s="200"/>
      <c r="O207" s="200"/>
      <c r="P207" s="200"/>
      <c r="Q207" s="200"/>
      <c r="R207" s="200"/>
      <c r="S207" s="200"/>
      <c r="T207" s="20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5" t="s">
        <v>144</v>
      </c>
      <c r="AU207" s="195" t="s">
        <v>85</v>
      </c>
      <c r="AV207" s="14" t="s">
        <v>85</v>
      </c>
      <c r="AW207" s="14" t="s">
        <v>39</v>
      </c>
      <c r="AX207" s="14" t="s">
        <v>77</v>
      </c>
      <c r="AY207" s="195" t="s">
        <v>134</v>
      </c>
    </row>
    <row r="208" s="14" customFormat="1">
      <c r="A208" s="14"/>
      <c r="B208" s="194"/>
      <c r="C208" s="14"/>
      <c r="D208" s="187" t="s">
        <v>144</v>
      </c>
      <c r="E208" s="195" t="s">
        <v>3</v>
      </c>
      <c r="F208" s="196" t="s">
        <v>388</v>
      </c>
      <c r="G208" s="14"/>
      <c r="H208" s="197">
        <v>1</v>
      </c>
      <c r="I208" s="198"/>
      <c r="J208" s="14"/>
      <c r="K208" s="14"/>
      <c r="L208" s="194"/>
      <c r="M208" s="199"/>
      <c r="N208" s="200"/>
      <c r="O208" s="200"/>
      <c r="P208" s="200"/>
      <c r="Q208" s="200"/>
      <c r="R208" s="200"/>
      <c r="S208" s="200"/>
      <c r="T208" s="20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5" t="s">
        <v>144</v>
      </c>
      <c r="AU208" s="195" t="s">
        <v>85</v>
      </c>
      <c r="AV208" s="14" t="s">
        <v>85</v>
      </c>
      <c r="AW208" s="14" t="s">
        <v>39</v>
      </c>
      <c r="AX208" s="14" t="s">
        <v>77</v>
      </c>
      <c r="AY208" s="195" t="s">
        <v>134</v>
      </c>
    </row>
    <row r="209" s="15" customFormat="1">
      <c r="A209" s="15"/>
      <c r="B209" s="202"/>
      <c r="C209" s="15"/>
      <c r="D209" s="187" t="s">
        <v>144</v>
      </c>
      <c r="E209" s="203" t="s">
        <v>3</v>
      </c>
      <c r="F209" s="204" t="s">
        <v>180</v>
      </c>
      <c r="G209" s="15"/>
      <c r="H209" s="205">
        <v>2</v>
      </c>
      <c r="I209" s="206"/>
      <c r="J209" s="15"/>
      <c r="K209" s="15"/>
      <c r="L209" s="202"/>
      <c r="M209" s="207"/>
      <c r="N209" s="208"/>
      <c r="O209" s="208"/>
      <c r="P209" s="208"/>
      <c r="Q209" s="208"/>
      <c r="R209" s="208"/>
      <c r="S209" s="208"/>
      <c r="T209" s="209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03" t="s">
        <v>144</v>
      </c>
      <c r="AU209" s="203" t="s">
        <v>85</v>
      </c>
      <c r="AV209" s="15" t="s">
        <v>133</v>
      </c>
      <c r="AW209" s="15" t="s">
        <v>39</v>
      </c>
      <c r="AX209" s="15" t="s">
        <v>83</v>
      </c>
      <c r="AY209" s="203" t="s">
        <v>134</v>
      </c>
    </row>
    <row r="210" s="2" customFormat="1" ht="24.15" customHeight="1">
      <c r="A210" s="38"/>
      <c r="B210" s="172"/>
      <c r="C210" s="173" t="s">
        <v>389</v>
      </c>
      <c r="D210" s="173" t="s">
        <v>137</v>
      </c>
      <c r="E210" s="174" t="s">
        <v>390</v>
      </c>
      <c r="F210" s="175" t="s">
        <v>391</v>
      </c>
      <c r="G210" s="176" t="s">
        <v>140</v>
      </c>
      <c r="H210" s="177">
        <v>1</v>
      </c>
      <c r="I210" s="178"/>
      <c r="J210" s="179">
        <f>ROUND(I210*H210,2)</f>
        <v>0</v>
      </c>
      <c r="K210" s="175" t="s">
        <v>141</v>
      </c>
      <c r="L210" s="39"/>
      <c r="M210" s="180" t="s">
        <v>3</v>
      </c>
      <c r="N210" s="181" t="s">
        <v>48</v>
      </c>
      <c r="O210" s="72"/>
      <c r="P210" s="182">
        <f>O210*H210</f>
        <v>0</v>
      </c>
      <c r="Q210" s="182">
        <v>0</v>
      </c>
      <c r="R210" s="182">
        <f>Q210*H210</f>
        <v>0</v>
      </c>
      <c r="S210" s="182">
        <v>0</v>
      </c>
      <c r="T210" s="183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84" t="s">
        <v>142</v>
      </c>
      <c r="AT210" s="184" t="s">
        <v>137</v>
      </c>
      <c r="AU210" s="184" t="s">
        <v>85</v>
      </c>
      <c r="AY210" s="18" t="s">
        <v>134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8" t="s">
        <v>83</v>
      </c>
      <c r="BK210" s="185">
        <f>ROUND(I210*H210,2)</f>
        <v>0</v>
      </c>
      <c r="BL210" s="18" t="s">
        <v>142</v>
      </c>
      <c r="BM210" s="184" t="s">
        <v>392</v>
      </c>
    </row>
    <row r="211" s="13" customFormat="1">
      <c r="A211" s="13"/>
      <c r="B211" s="186"/>
      <c r="C211" s="13"/>
      <c r="D211" s="187" t="s">
        <v>144</v>
      </c>
      <c r="E211" s="188" t="s">
        <v>3</v>
      </c>
      <c r="F211" s="189" t="s">
        <v>295</v>
      </c>
      <c r="G211" s="13"/>
      <c r="H211" s="188" t="s">
        <v>3</v>
      </c>
      <c r="I211" s="190"/>
      <c r="J211" s="13"/>
      <c r="K211" s="13"/>
      <c r="L211" s="186"/>
      <c r="M211" s="191"/>
      <c r="N211" s="192"/>
      <c r="O211" s="192"/>
      <c r="P211" s="192"/>
      <c r="Q211" s="192"/>
      <c r="R211" s="192"/>
      <c r="S211" s="192"/>
      <c r="T211" s="19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8" t="s">
        <v>144</v>
      </c>
      <c r="AU211" s="188" t="s">
        <v>85</v>
      </c>
      <c r="AV211" s="13" t="s">
        <v>83</v>
      </c>
      <c r="AW211" s="13" t="s">
        <v>39</v>
      </c>
      <c r="AX211" s="13" t="s">
        <v>77</v>
      </c>
      <c r="AY211" s="188" t="s">
        <v>134</v>
      </c>
    </row>
    <row r="212" s="14" customFormat="1">
      <c r="A212" s="14"/>
      <c r="B212" s="194"/>
      <c r="C212" s="14"/>
      <c r="D212" s="187" t="s">
        <v>144</v>
      </c>
      <c r="E212" s="195" t="s">
        <v>3</v>
      </c>
      <c r="F212" s="196" t="s">
        <v>393</v>
      </c>
      <c r="G212" s="14"/>
      <c r="H212" s="197">
        <v>1</v>
      </c>
      <c r="I212" s="198"/>
      <c r="J212" s="14"/>
      <c r="K212" s="14"/>
      <c r="L212" s="194"/>
      <c r="M212" s="199"/>
      <c r="N212" s="200"/>
      <c r="O212" s="200"/>
      <c r="P212" s="200"/>
      <c r="Q212" s="200"/>
      <c r="R212" s="200"/>
      <c r="S212" s="200"/>
      <c r="T212" s="20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5" t="s">
        <v>144</v>
      </c>
      <c r="AU212" s="195" t="s">
        <v>85</v>
      </c>
      <c r="AV212" s="14" t="s">
        <v>85</v>
      </c>
      <c r="AW212" s="14" t="s">
        <v>39</v>
      </c>
      <c r="AX212" s="14" t="s">
        <v>83</v>
      </c>
      <c r="AY212" s="195" t="s">
        <v>134</v>
      </c>
    </row>
    <row r="213" s="2" customFormat="1" ht="33" customHeight="1">
      <c r="A213" s="38"/>
      <c r="B213" s="172"/>
      <c r="C213" s="173" t="s">
        <v>394</v>
      </c>
      <c r="D213" s="173" t="s">
        <v>137</v>
      </c>
      <c r="E213" s="174" t="s">
        <v>239</v>
      </c>
      <c r="F213" s="175" t="s">
        <v>240</v>
      </c>
      <c r="G213" s="176" t="s">
        <v>140</v>
      </c>
      <c r="H213" s="177">
        <v>1</v>
      </c>
      <c r="I213" s="178"/>
      <c r="J213" s="179">
        <f>ROUND(I213*H213,2)</f>
        <v>0</v>
      </c>
      <c r="K213" s="175" t="s">
        <v>141</v>
      </c>
      <c r="L213" s="39"/>
      <c r="M213" s="180" t="s">
        <v>3</v>
      </c>
      <c r="N213" s="181" t="s">
        <v>48</v>
      </c>
      <c r="O213" s="72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84" t="s">
        <v>142</v>
      </c>
      <c r="AT213" s="184" t="s">
        <v>137</v>
      </c>
      <c r="AU213" s="184" t="s">
        <v>85</v>
      </c>
      <c r="AY213" s="18" t="s">
        <v>134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8" t="s">
        <v>83</v>
      </c>
      <c r="BK213" s="185">
        <f>ROUND(I213*H213,2)</f>
        <v>0</v>
      </c>
      <c r="BL213" s="18" t="s">
        <v>142</v>
      </c>
      <c r="BM213" s="184" t="s">
        <v>395</v>
      </c>
    </row>
    <row r="214" s="13" customFormat="1">
      <c r="A214" s="13"/>
      <c r="B214" s="186"/>
      <c r="C214" s="13"/>
      <c r="D214" s="187" t="s">
        <v>144</v>
      </c>
      <c r="E214" s="188" t="s">
        <v>3</v>
      </c>
      <c r="F214" s="189" t="s">
        <v>295</v>
      </c>
      <c r="G214" s="13"/>
      <c r="H214" s="188" t="s">
        <v>3</v>
      </c>
      <c r="I214" s="190"/>
      <c r="J214" s="13"/>
      <c r="K214" s="13"/>
      <c r="L214" s="186"/>
      <c r="M214" s="191"/>
      <c r="N214" s="192"/>
      <c r="O214" s="192"/>
      <c r="P214" s="192"/>
      <c r="Q214" s="192"/>
      <c r="R214" s="192"/>
      <c r="S214" s="192"/>
      <c r="T214" s="19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8" t="s">
        <v>144</v>
      </c>
      <c r="AU214" s="188" t="s">
        <v>85</v>
      </c>
      <c r="AV214" s="13" t="s">
        <v>83</v>
      </c>
      <c r="AW214" s="13" t="s">
        <v>39</v>
      </c>
      <c r="AX214" s="13" t="s">
        <v>77</v>
      </c>
      <c r="AY214" s="188" t="s">
        <v>134</v>
      </c>
    </row>
    <row r="215" s="14" customFormat="1">
      <c r="A215" s="14"/>
      <c r="B215" s="194"/>
      <c r="C215" s="14"/>
      <c r="D215" s="187" t="s">
        <v>144</v>
      </c>
      <c r="E215" s="195" t="s">
        <v>3</v>
      </c>
      <c r="F215" s="196" t="s">
        <v>396</v>
      </c>
      <c r="G215" s="14"/>
      <c r="H215" s="197">
        <v>1</v>
      </c>
      <c r="I215" s="198"/>
      <c r="J215" s="14"/>
      <c r="K215" s="14"/>
      <c r="L215" s="194"/>
      <c r="M215" s="199"/>
      <c r="N215" s="200"/>
      <c r="O215" s="200"/>
      <c r="P215" s="200"/>
      <c r="Q215" s="200"/>
      <c r="R215" s="200"/>
      <c r="S215" s="200"/>
      <c r="T215" s="20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5" t="s">
        <v>144</v>
      </c>
      <c r="AU215" s="195" t="s">
        <v>85</v>
      </c>
      <c r="AV215" s="14" t="s">
        <v>85</v>
      </c>
      <c r="AW215" s="14" t="s">
        <v>39</v>
      </c>
      <c r="AX215" s="14" t="s">
        <v>83</v>
      </c>
      <c r="AY215" s="195" t="s">
        <v>134</v>
      </c>
    </row>
    <row r="216" s="2" customFormat="1" ht="37.8" customHeight="1">
      <c r="A216" s="38"/>
      <c r="B216" s="172"/>
      <c r="C216" s="173" t="s">
        <v>397</v>
      </c>
      <c r="D216" s="173" t="s">
        <v>137</v>
      </c>
      <c r="E216" s="174" t="s">
        <v>398</v>
      </c>
      <c r="F216" s="175" t="s">
        <v>399</v>
      </c>
      <c r="G216" s="176" t="s">
        <v>140</v>
      </c>
      <c r="H216" s="177">
        <v>1</v>
      </c>
      <c r="I216" s="178"/>
      <c r="J216" s="179">
        <f>ROUND(I216*H216,2)</f>
        <v>0</v>
      </c>
      <c r="K216" s="175" t="s">
        <v>141</v>
      </c>
      <c r="L216" s="39"/>
      <c r="M216" s="180" t="s">
        <v>3</v>
      </c>
      <c r="N216" s="181" t="s">
        <v>48</v>
      </c>
      <c r="O216" s="72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84" t="s">
        <v>142</v>
      </c>
      <c r="AT216" s="184" t="s">
        <v>137</v>
      </c>
      <c r="AU216" s="184" t="s">
        <v>85</v>
      </c>
      <c r="AY216" s="18" t="s">
        <v>134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8" t="s">
        <v>83</v>
      </c>
      <c r="BK216" s="185">
        <f>ROUND(I216*H216,2)</f>
        <v>0</v>
      </c>
      <c r="BL216" s="18" t="s">
        <v>142</v>
      </c>
      <c r="BM216" s="184" t="s">
        <v>400</v>
      </c>
    </row>
    <row r="217" s="13" customFormat="1">
      <c r="A217" s="13"/>
      <c r="B217" s="186"/>
      <c r="C217" s="13"/>
      <c r="D217" s="187" t="s">
        <v>144</v>
      </c>
      <c r="E217" s="188" t="s">
        <v>3</v>
      </c>
      <c r="F217" s="189" t="s">
        <v>295</v>
      </c>
      <c r="G217" s="13"/>
      <c r="H217" s="188" t="s">
        <v>3</v>
      </c>
      <c r="I217" s="190"/>
      <c r="J217" s="13"/>
      <c r="K217" s="13"/>
      <c r="L217" s="186"/>
      <c r="M217" s="191"/>
      <c r="N217" s="192"/>
      <c r="O217" s="192"/>
      <c r="P217" s="192"/>
      <c r="Q217" s="192"/>
      <c r="R217" s="192"/>
      <c r="S217" s="192"/>
      <c r="T217" s="19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8" t="s">
        <v>144</v>
      </c>
      <c r="AU217" s="188" t="s">
        <v>85</v>
      </c>
      <c r="AV217" s="13" t="s">
        <v>83</v>
      </c>
      <c r="AW217" s="13" t="s">
        <v>39</v>
      </c>
      <c r="AX217" s="13" t="s">
        <v>77</v>
      </c>
      <c r="AY217" s="188" t="s">
        <v>134</v>
      </c>
    </row>
    <row r="218" s="14" customFormat="1">
      <c r="A218" s="14"/>
      <c r="B218" s="194"/>
      <c r="C218" s="14"/>
      <c r="D218" s="187" t="s">
        <v>144</v>
      </c>
      <c r="E218" s="195" t="s">
        <v>3</v>
      </c>
      <c r="F218" s="196" t="s">
        <v>401</v>
      </c>
      <c r="G218" s="14"/>
      <c r="H218" s="197">
        <v>1</v>
      </c>
      <c r="I218" s="198"/>
      <c r="J218" s="14"/>
      <c r="K218" s="14"/>
      <c r="L218" s="194"/>
      <c r="M218" s="199"/>
      <c r="N218" s="200"/>
      <c r="O218" s="200"/>
      <c r="P218" s="200"/>
      <c r="Q218" s="200"/>
      <c r="R218" s="200"/>
      <c r="S218" s="200"/>
      <c r="T218" s="20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5" t="s">
        <v>144</v>
      </c>
      <c r="AU218" s="195" t="s">
        <v>85</v>
      </c>
      <c r="AV218" s="14" t="s">
        <v>85</v>
      </c>
      <c r="AW218" s="14" t="s">
        <v>39</v>
      </c>
      <c r="AX218" s="14" t="s">
        <v>83</v>
      </c>
      <c r="AY218" s="195" t="s">
        <v>134</v>
      </c>
    </row>
    <row r="219" s="2" customFormat="1" ht="24.15" customHeight="1">
      <c r="A219" s="38"/>
      <c r="B219" s="172"/>
      <c r="C219" s="173" t="s">
        <v>402</v>
      </c>
      <c r="D219" s="173" t="s">
        <v>137</v>
      </c>
      <c r="E219" s="174" t="s">
        <v>244</v>
      </c>
      <c r="F219" s="175" t="s">
        <v>245</v>
      </c>
      <c r="G219" s="176" t="s">
        <v>140</v>
      </c>
      <c r="H219" s="177">
        <v>1</v>
      </c>
      <c r="I219" s="178"/>
      <c r="J219" s="179">
        <f>ROUND(I219*H219,2)</f>
        <v>0</v>
      </c>
      <c r="K219" s="175" t="s">
        <v>141</v>
      </c>
      <c r="L219" s="39"/>
      <c r="M219" s="180" t="s">
        <v>3</v>
      </c>
      <c r="N219" s="181" t="s">
        <v>48</v>
      </c>
      <c r="O219" s="72"/>
      <c r="P219" s="182">
        <f>O219*H219</f>
        <v>0</v>
      </c>
      <c r="Q219" s="182">
        <v>0</v>
      </c>
      <c r="R219" s="182">
        <f>Q219*H219</f>
        <v>0</v>
      </c>
      <c r="S219" s="182">
        <v>0</v>
      </c>
      <c r="T219" s="183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84" t="s">
        <v>142</v>
      </c>
      <c r="AT219" s="184" t="s">
        <v>137</v>
      </c>
      <c r="AU219" s="184" t="s">
        <v>85</v>
      </c>
      <c r="AY219" s="18" t="s">
        <v>134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8" t="s">
        <v>83</v>
      </c>
      <c r="BK219" s="185">
        <f>ROUND(I219*H219,2)</f>
        <v>0</v>
      </c>
      <c r="BL219" s="18" t="s">
        <v>142</v>
      </c>
      <c r="BM219" s="184" t="s">
        <v>403</v>
      </c>
    </row>
    <row r="220" s="13" customFormat="1">
      <c r="A220" s="13"/>
      <c r="B220" s="186"/>
      <c r="C220" s="13"/>
      <c r="D220" s="187" t="s">
        <v>144</v>
      </c>
      <c r="E220" s="188" t="s">
        <v>3</v>
      </c>
      <c r="F220" s="189" t="s">
        <v>295</v>
      </c>
      <c r="G220" s="13"/>
      <c r="H220" s="188" t="s">
        <v>3</v>
      </c>
      <c r="I220" s="190"/>
      <c r="J220" s="13"/>
      <c r="K220" s="13"/>
      <c r="L220" s="186"/>
      <c r="M220" s="191"/>
      <c r="N220" s="192"/>
      <c r="O220" s="192"/>
      <c r="P220" s="192"/>
      <c r="Q220" s="192"/>
      <c r="R220" s="192"/>
      <c r="S220" s="192"/>
      <c r="T220" s="19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8" t="s">
        <v>144</v>
      </c>
      <c r="AU220" s="188" t="s">
        <v>85</v>
      </c>
      <c r="AV220" s="13" t="s">
        <v>83</v>
      </c>
      <c r="AW220" s="13" t="s">
        <v>39</v>
      </c>
      <c r="AX220" s="13" t="s">
        <v>77</v>
      </c>
      <c r="AY220" s="188" t="s">
        <v>134</v>
      </c>
    </row>
    <row r="221" s="14" customFormat="1">
      <c r="A221" s="14"/>
      <c r="B221" s="194"/>
      <c r="C221" s="14"/>
      <c r="D221" s="187" t="s">
        <v>144</v>
      </c>
      <c r="E221" s="195" t="s">
        <v>3</v>
      </c>
      <c r="F221" s="196" t="s">
        <v>404</v>
      </c>
      <c r="G221" s="14"/>
      <c r="H221" s="197">
        <v>1</v>
      </c>
      <c r="I221" s="198"/>
      <c r="J221" s="14"/>
      <c r="K221" s="14"/>
      <c r="L221" s="194"/>
      <c r="M221" s="199"/>
      <c r="N221" s="200"/>
      <c r="O221" s="200"/>
      <c r="P221" s="200"/>
      <c r="Q221" s="200"/>
      <c r="R221" s="200"/>
      <c r="S221" s="200"/>
      <c r="T221" s="20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95" t="s">
        <v>144</v>
      </c>
      <c r="AU221" s="195" t="s">
        <v>85</v>
      </c>
      <c r="AV221" s="14" t="s">
        <v>85</v>
      </c>
      <c r="AW221" s="14" t="s">
        <v>39</v>
      </c>
      <c r="AX221" s="14" t="s">
        <v>83</v>
      </c>
      <c r="AY221" s="195" t="s">
        <v>134</v>
      </c>
    </row>
    <row r="222" s="2" customFormat="1" ht="37.8" customHeight="1">
      <c r="A222" s="38"/>
      <c r="B222" s="172"/>
      <c r="C222" s="173" t="s">
        <v>405</v>
      </c>
      <c r="D222" s="173" t="s">
        <v>137</v>
      </c>
      <c r="E222" s="174" t="s">
        <v>250</v>
      </c>
      <c r="F222" s="175" t="s">
        <v>251</v>
      </c>
      <c r="G222" s="176" t="s">
        <v>140</v>
      </c>
      <c r="H222" s="177">
        <v>2</v>
      </c>
      <c r="I222" s="178"/>
      <c r="J222" s="179">
        <f>ROUND(I222*H222,2)</f>
        <v>0</v>
      </c>
      <c r="K222" s="175" t="s">
        <v>141</v>
      </c>
      <c r="L222" s="39"/>
      <c r="M222" s="180" t="s">
        <v>3</v>
      </c>
      <c r="N222" s="181" t="s">
        <v>48</v>
      </c>
      <c r="O222" s="72"/>
      <c r="P222" s="182">
        <f>O222*H222</f>
        <v>0</v>
      </c>
      <c r="Q222" s="182">
        <v>0</v>
      </c>
      <c r="R222" s="182">
        <f>Q222*H222</f>
        <v>0</v>
      </c>
      <c r="S222" s="182">
        <v>0</v>
      </c>
      <c r="T222" s="183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84" t="s">
        <v>142</v>
      </c>
      <c r="AT222" s="184" t="s">
        <v>137</v>
      </c>
      <c r="AU222" s="184" t="s">
        <v>85</v>
      </c>
      <c r="AY222" s="18" t="s">
        <v>134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8" t="s">
        <v>83</v>
      </c>
      <c r="BK222" s="185">
        <f>ROUND(I222*H222,2)</f>
        <v>0</v>
      </c>
      <c r="BL222" s="18" t="s">
        <v>142</v>
      </c>
      <c r="BM222" s="184" t="s">
        <v>406</v>
      </c>
    </row>
    <row r="223" s="13" customFormat="1">
      <c r="A223" s="13"/>
      <c r="B223" s="186"/>
      <c r="C223" s="13"/>
      <c r="D223" s="187" t="s">
        <v>144</v>
      </c>
      <c r="E223" s="188" t="s">
        <v>3</v>
      </c>
      <c r="F223" s="189" t="s">
        <v>295</v>
      </c>
      <c r="G223" s="13"/>
      <c r="H223" s="188" t="s">
        <v>3</v>
      </c>
      <c r="I223" s="190"/>
      <c r="J223" s="13"/>
      <c r="K223" s="13"/>
      <c r="L223" s="186"/>
      <c r="M223" s="191"/>
      <c r="N223" s="192"/>
      <c r="O223" s="192"/>
      <c r="P223" s="192"/>
      <c r="Q223" s="192"/>
      <c r="R223" s="192"/>
      <c r="S223" s="192"/>
      <c r="T223" s="19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8" t="s">
        <v>144</v>
      </c>
      <c r="AU223" s="188" t="s">
        <v>85</v>
      </c>
      <c r="AV223" s="13" t="s">
        <v>83</v>
      </c>
      <c r="AW223" s="13" t="s">
        <v>39</v>
      </c>
      <c r="AX223" s="13" t="s">
        <v>77</v>
      </c>
      <c r="AY223" s="188" t="s">
        <v>134</v>
      </c>
    </row>
    <row r="224" s="14" customFormat="1">
      <c r="A224" s="14"/>
      <c r="B224" s="194"/>
      <c r="C224" s="14"/>
      <c r="D224" s="187" t="s">
        <v>144</v>
      </c>
      <c r="E224" s="195" t="s">
        <v>3</v>
      </c>
      <c r="F224" s="196" t="s">
        <v>407</v>
      </c>
      <c r="G224" s="14"/>
      <c r="H224" s="197">
        <v>1</v>
      </c>
      <c r="I224" s="198"/>
      <c r="J224" s="14"/>
      <c r="K224" s="14"/>
      <c r="L224" s="194"/>
      <c r="M224" s="199"/>
      <c r="N224" s="200"/>
      <c r="O224" s="200"/>
      <c r="P224" s="200"/>
      <c r="Q224" s="200"/>
      <c r="R224" s="200"/>
      <c r="S224" s="200"/>
      <c r="T224" s="20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5" t="s">
        <v>144</v>
      </c>
      <c r="AU224" s="195" t="s">
        <v>85</v>
      </c>
      <c r="AV224" s="14" t="s">
        <v>85</v>
      </c>
      <c r="AW224" s="14" t="s">
        <v>39</v>
      </c>
      <c r="AX224" s="14" t="s">
        <v>77</v>
      </c>
      <c r="AY224" s="195" t="s">
        <v>134</v>
      </c>
    </row>
    <row r="225" s="14" customFormat="1">
      <c r="A225" s="14"/>
      <c r="B225" s="194"/>
      <c r="C225" s="14"/>
      <c r="D225" s="187" t="s">
        <v>144</v>
      </c>
      <c r="E225" s="195" t="s">
        <v>3</v>
      </c>
      <c r="F225" s="196" t="s">
        <v>408</v>
      </c>
      <c r="G225" s="14"/>
      <c r="H225" s="197">
        <v>1</v>
      </c>
      <c r="I225" s="198"/>
      <c r="J225" s="14"/>
      <c r="K225" s="14"/>
      <c r="L225" s="194"/>
      <c r="M225" s="199"/>
      <c r="N225" s="200"/>
      <c r="O225" s="200"/>
      <c r="P225" s="200"/>
      <c r="Q225" s="200"/>
      <c r="R225" s="200"/>
      <c r="S225" s="200"/>
      <c r="T225" s="20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5" t="s">
        <v>144</v>
      </c>
      <c r="AU225" s="195" t="s">
        <v>85</v>
      </c>
      <c r="AV225" s="14" t="s">
        <v>85</v>
      </c>
      <c r="AW225" s="14" t="s">
        <v>39</v>
      </c>
      <c r="AX225" s="14" t="s">
        <v>77</v>
      </c>
      <c r="AY225" s="195" t="s">
        <v>134</v>
      </c>
    </row>
    <row r="226" s="15" customFormat="1">
      <c r="A226" s="15"/>
      <c r="B226" s="202"/>
      <c r="C226" s="15"/>
      <c r="D226" s="187" t="s">
        <v>144</v>
      </c>
      <c r="E226" s="203" t="s">
        <v>3</v>
      </c>
      <c r="F226" s="204" t="s">
        <v>180</v>
      </c>
      <c r="G226" s="15"/>
      <c r="H226" s="205">
        <v>2</v>
      </c>
      <c r="I226" s="206"/>
      <c r="J226" s="15"/>
      <c r="K226" s="15"/>
      <c r="L226" s="202"/>
      <c r="M226" s="207"/>
      <c r="N226" s="208"/>
      <c r="O226" s="208"/>
      <c r="P226" s="208"/>
      <c r="Q226" s="208"/>
      <c r="R226" s="208"/>
      <c r="S226" s="208"/>
      <c r="T226" s="209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03" t="s">
        <v>144</v>
      </c>
      <c r="AU226" s="203" t="s">
        <v>85</v>
      </c>
      <c r="AV226" s="15" t="s">
        <v>133</v>
      </c>
      <c r="AW226" s="15" t="s">
        <v>39</v>
      </c>
      <c r="AX226" s="15" t="s">
        <v>83</v>
      </c>
      <c r="AY226" s="203" t="s">
        <v>134</v>
      </c>
    </row>
    <row r="227" s="2" customFormat="1" ht="33" customHeight="1">
      <c r="A227" s="38"/>
      <c r="B227" s="172"/>
      <c r="C227" s="173" t="s">
        <v>409</v>
      </c>
      <c r="D227" s="173" t="s">
        <v>137</v>
      </c>
      <c r="E227" s="174" t="s">
        <v>410</v>
      </c>
      <c r="F227" s="175" t="s">
        <v>411</v>
      </c>
      <c r="G227" s="176" t="s">
        <v>140</v>
      </c>
      <c r="H227" s="177">
        <v>1</v>
      </c>
      <c r="I227" s="178"/>
      <c r="J227" s="179">
        <f>ROUND(I227*H227,2)</f>
        <v>0</v>
      </c>
      <c r="K227" s="175" t="s">
        <v>141</v>
      </c>
      <c r="L227" s="39"/>
      <c r="M227" s="180" t="s">
        <v>3</v>
      </c>
      <c r="N227" s="181" t="s">
        <v>48</v>
      </c>
      <c r="O227" s="72"/>
      <c r="P227" s="182">
        <f>O227*H227</f>
        <v>0</v>
      </c>
      <c r="Q227" s="182">
        <v>0</v>
      </c>
      <c r="R227" s="182">
        <f>Q227*H227</f>
        <v>0</v>
      </c>
      <c r="S227" s="182">
        <v>0</v>
      </c>
      <c r="T227" s="183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84" t="s">
        <v>142</v>
      </c>
      <c r="AT227" s="184" t="s">
        <v>137</v>
      </c>
      <c r="AU227" s="184" t="s">
        <v>85</v>
      </c>
      <c r="AY227" s="18" t="s">
        <v>134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8" t="s">
        <v>83</v>
      </c>
      <c r="BK227" s="185">
        <f>ROUND(I227*H227,2)</f>
        <v>0</v>
      </c>
      <c r="BL227" s="18" t="s">
        <v>142</v>
      </c>
      <c r="BM227" s="184" t="s">
        <v>412</v>
      </c>
    </row>
    <row r="228" s="13" customFormat="1">
      <c r="A228" s="13"/>
      <c r="B228" s="186"/>
      <c r="C228" s="13"/>
      <c r="D228" s="187" t="s">
        <v>144</v>
      </c>
      <c r="E228" s="188" t="s">
        <v>3</v>
      </c>
      <c r="F228" s="189" t="s">
        <v>295</v>
      </c>
      <c r="G228" s="13"/>
      <c r="H228" s="188" t="s">
        <v>3</v>
      </c>
      <c r="I228" s="190"/>
      <c r="J228" s="13"/>
      <c r="K228" s="13"/>
      <c r="L228" s="186"/>
      <c r="M228" s="191"/>
      <c r="N228" s="192"/>
      <c r="O228" s="192"/>
      <c r="P228" s="192"/>
      <c r="Q228" s="192"/>
      <c r="R228" s="192"/>
      <c r="S228" s="192"/>
      <c r="T228" s="19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8" t="s">
        <v>144</v>
      </c>
      <c r="AU228" s="188" t="s">
        <v>85</v>
      </c>
      <c r="AV228" s="13" t="s">
        <v>83</v>
      </c>
      <c r="AW228" s="13" t="s">
        <v>39</v>
      </c>
      <c r="AX228" s="13" t="s">
        <v>77</v>
      </c>
      <c r="AY228" s="188" t="s">
        <v>134</v>
      </c>
    </row>
    <row r="229" s="14" customFormat="1">
      <c r="A229" s="14"/>
      <c r="B229" s="194"/>
      <c r="C229" s="14"/>
      <c r="D229" s="187" t="s">
        <v>144</v>
      </c>
      <c r="E229" s="195" t="s">
        <v>3</v>
      </c>
      <c r="F229" s="196" t="s">
        <v>413</v>
      </c>
      <c r="G229" s="14"/>
      <c r="H229" s="197">
        <v>1</v>
      </c>
      <c r="I229" s="198"/>
      <c r="J229" s="14"/>
      <c r="K229" s="14"/>
      <c r="L229" s="194"/>
      <c r="M229" s="199"/>
      <c r="N229" s="200"/>
      <c r="O229" s="200"/>
      <c r="P229" s="200"/>
      <c r="Q229" s="200"/>
      <c r="R229" s="200"/>
      <c r="S229" s="200"/>
      <c r="T229" s="20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5" t="s">
        <v>144</v>
      </c>
      <c r="AU229" s="195" t="s">
        <v>85</v>
      </c>
      <c r="AV229" s="14" t="s">
        <v>85</v>
      </c>
      <c r="AW229" s="14" t="s">
        <v>39</v>
      </c>
      <c r="AX229" s="14" t="s">
        <v>83</v>
      </c>
      <c r="AY229" s="195" t="s">
        <v>134</v>
      </c>
    </row>
    <row r="230" s="12" customFormat="1" ht="22.8" customHeight="1">
      <c r="A230" s="12"/>
      <c r="B230" s="159"/>
      <c r="C230" s="12"/>
      <c r="D230" s="160" t="s">
        <v>76</v>
      </c>
      <c r="E230" s="170" t="s">
        <v>255</v>
      </c>
      <c r="F230" s="170" t="s">
        <v>255</v>
      </c>
      <c r="G230" s="12"/>
      <c r="H230" s="12"/>
      <c r="I230" s="162"/>
      <c r="J230" s="171">
        <f>BK230</f>
        <v>0</v>
      </c>
      <c r="K230" s="12"/>
      <c r="L230" s="159"/>
      <c r="M230" s="164"/>
      <c r="N230" s="165"/>
      <c r="O230" s="165"/>
      <c r="P230" s="166">
        <f>SUM(P231:P236)</f>
        <v>0</v>
      </c>
      <c r="Q230" s="165"/>
      <c r="R230" s="166">
        <f>SUM(R231:R236)</f>
        <v>0</v>
      </c>
      <c r="S230" s="165"/>
      <c r="T230" s="167">
        <f>SUM(T231:T236)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60" t="s">
        <v>133</v>
      </c>
      <c r="AT230" s="168" t="s">
        <v>76</v>
      </c>
      <c r="AU230" s="168" t="s">
        <v>83</v>
      </c>
      <c r="AY230" s="160" t="s">
        <v>134</v>
      </c>
      <c r="BK230" s="169">
        <f>SUM(BK231:BK236)</f>
        <v>0</v>
      </c>
    </row>
    <row r="231" s="2" customFormat="1" ht="24.15" customHeight="1">
      <c r="A231" s="38"/>
      <c r="B231" s="172"/>
      <c r="C231" s="173" t="s">
        <v>414</v>
      </c>
      <c r="D231" s="173" t="s">
        <v>137</v>
      </c>
      <c r="E231" s="174" t="s">
        <v>268</v>
      </c>
      <c r="F231" s="175" t="s">
        <v>269</v>
      </c>
      <c r="G231" s="176" t="s">
        <v>140</v>
      </c>
      <c r="H231" s="177">
        <v>1</v>
      </c>
      <c r="I231" s="178"/>
      <c r="J231" s="179">
        <f>ROUND(I231*H231,2)</f>
        <v>0</v>
      </c>
      <c r="K231" s="175" t="s">
        <v>141</v>
      </c>
      <c r="L231" s="39"/>
      <c r="M231" s="180" t="s">
        <v>3</v>
      </c>
      <c r="N231" s="181" t="s">
        <v>48</v>
      </c>
      <c r="O231" s="72"/>
      <c r="P231" s="182">
        <f>O231*H231</f>
        <v>0</v>
      </c>
      <c r="Q231" s="182">
        <v>0</v>
      </c>
      <c r="R231" s="182">
        <f>Q231*H231</f>
        <v>0</v>
      </c>
      <c r="S231" s="182">
        <v>0</v>
      </c>
      <c r="T231" s="183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84" t="s">
        <v>142</v>
      </c>
      <c r="AT231" s="184" t="s">
        <v>137</v>
      </c>
      <c r="AU231" s="184" t="s">
        <v>85</v>
      </c>
      <c r="AY231" s="18" t="s">
        <v>134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8" t="s">
        <v>83</v>
      </c>
      <c r="BK231" s="185">
        <f>ROUND(I231*H231,2)</f>
        <v>0</v>
      </c>
      <c r="BL231" s="18" t="s">
        <v>142</v>
      </c>
      <c r="BM231" s="184" t="s">
        <v>415</v>
      </c>
    </row>
    <row r="232" s="13" customFormat="1">
      <c r="A232" s="13"/>
      <c r="B232" s="186"/>
      <c r="C232" s="13"/>
      <c r="D232" s="187" t="s">
        <v>144</v>
      </c>
      <c r="E232" s="188" t="s">
        <v>3</v>
      </c>
      <c r="F232" s="189" t="s">
        <v>295</v>
      </c>
      <c r="G232" s="13"/>
      <c r="H232" s="188" t="s">
        <v>3</v>
      </c>
      <c r="I232" s="190"/>
      <c r="J232" s="13"/>
      <c r="K232" s="13"/>
      <c r="L232" s="186"/>
      <c r="M232" s="191"/>
      <c r="N232" s="192"/>
      <c r="O232" s="192"/>
      <c r="P232" s="192"/>
      <c r="Q232" s="192"/>
      <c r="R232" s="192"/>
      <c r="S232" s="192"/>
      <c r="T232" s="19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8" t="s">
        <v>144</v>
      </c>
      <c r="AU232" s="188" t="s">
        <v>85</v>
      </c>
      <c r="AV232" s="13" t="s">
        <v>83</v>
      </c>
      <c r="AW232" s="13" t="s">
        <v>39</v>
      </c>
      <c r="AX232" s="13" t="s">
        <v>77</v>
      </c>
      <c r="AY232" s="188" t="s">
        <v>134</v>
      </c>
    </row>
    <row r="233" s="14" customFormat="1">
      <c r="A233" s="14"/>
      <c r="B233" s="194"/>
      <c r="C233" s="14"/>
      <c r="D233" s="187" t="s">
        <v>144</v>
      </c>
      <c r="E233" s="195" t="s">
        <v>3</v>
      </c>
      <c r="F233" s="196" t="s">
        <v>416</v>
      </c>
      <c r="G233" s="14"/>
      <c r="H233" s="197">
        <v>1</v>
      </c>
      <c r="I233" s="198"/>
      <c r="J233" s="14"/>
      <c r="K233" s="14"/>
      <c r="L233" s="194"/>
      <c r="M233" s="199"/>
      <c r="N233" s="200"/>
      <c r="O233" s="200"/>
      <c r="P233" s="200"/>
      <c r="Q233" s="200"/>
      <c r="R233" s="200"/>
      <c r="S233" s="200"/>
      <c r="T233" s="20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5" t="s">
        <v>144</v>
      </c>
      <c r="AU233" s="195" t="s">
        <v>85</v>
      </c>
      <c r="AV233" s="14" t="s">
        <v>85</v>
      </c>
      <c r="AW233" s="14" t="s">
        <v>39</v>
      </c>
      <c r="AX233" s="14" t="s">
        <v>83</v>
      </c>
      <c r="AY233" s="195" t="s">
        <v>134</v>
      </c>
    </row>
    <row r="234" s="2" customFormat="1" ht="24.15" customHeight="1">
      <c r="A234" s="38"/>
      <c r="B234" s="172"/>
      <c r="C234" s="173" t="s">
        <v>417</v>
      </c>
      <c r="D234" s="173" t="s">
        <v>137</v>
      </c>
      <c r="E234" s="174" t="s">
        <v>272</v>
      </c>
      <c r="F234" s="175" t="s">
        <v>273</v>
      </c>
      <c r="G234" s="176" t="s">
        <v>140</v>
      </c>
      <c r="H234" s="177">
        <v>1</v>
      </c>
      <c r="I234" s="178"/>
      <c r="J234" s="179">
        <f>ROUND(I234*H234,2)</f>
        <v>0</v>
      </c>
      <c r="K234" s="175" t="s">
        <v>141</v>
      </c>
      <c r="L234" s="39"/>
      <c r="M234" s="180" t="s">
        <v>3</v>
      </c>
      <c r="N234" s="181" t="s">
        <v>48</v>
      </c>
      <c r="O234" s="72"/>
      <c r="P234" s="182">
        <f>O234*H234</f>
        <v>0</v>
      </c>
      <c r="Q234" s="182">
        <v>0</v>
      </c>
      <c r="R234" s="182">
        <f>Q234*H234</f>
        <v>0</v>
      </c>
      <c r="S234" s="182">
        <v>0</v>
      </c>
      <c r="T234" s="183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184" t="s">
        <v>142</v>
      </c>
      <c r="AT234" s="184" t="s">
        <v>137</v>
      </c>
      <c r="AU234" s="184" t="s">
        <v>85</v>
      </c>
      <c r="AY234" s="18" t="s">
        <v>134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8" t="s">
        <v>83</v>
      </c>
      <c r="BK234" s="185">
        <f>ROUND(I234*H234,2)</f>
        <v>0</v>
      </c>
      <c r="BL234" s="18" t="s">
        <v>142</v>
      </c>
      <c r="BM234" s="184" t="s">
        <v>418</v>
      </c>
    </row>
    <row r="235" s="13" customFormat="1">
      <c r="A235" s="13"/>
      <c r="B235" s="186"/>
      <c r="C235" s="13"/>
      <c r="D235" s="187" t="s">
        <v>144</v>
      </c>
      <c r="E235" s="188" t="s">
        <v>3</v>
      </c>
      <c r="F235" s="189" t="s">
        <v>295</v>
      </c>
      <c r="G235" s="13"/>
      <c r="H235" s="188" t="s">
        <v>3</v>
      </c>
      <c r="I235" s="190"/>
      <c r="J235" s="13"/>
      <c r="K235" s="13"/>
      <c r="L235" s="186"/>
      <c r="M235" s="191"/>
      <c r="N235" s="192"/>
      <c r="O235" s="192"/>
      <c r="P235" s="192"/>
      <c r="Q235" s="192"/>
      <c r="R235" s="192"/>
      <c r="S235" s="192"/>
      <c r="T235" s="19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8" t="s">
        <v>144</v>
      </c>
      <c r="AU235" s="188" t="s">
        <v>85</v>
      </c>
      <c r="AV235" s="13" t="s">
        <v>83</v>
      </c>
      <c r="AW235" s="13" t="s">
        <v>39</v>
      </c>
      <c r="AX235" s="13" t="s">
        <v>77</v>
      </c>
      <c r="AY235" s="188" t="s">
        <v>134</v>
      </c>
    </row>
    <row r="236" s="14" customFormat="1">
      <c r="A236" s="14"/>
      <c r="B236" s="194"/>
      <c r="C236" s="14"/>
      <c r="D236" s="187" t="s">
        <v>144</v>
      </c>
      <c r="E236" s="195" t="s">
        <v>3</v>
      </c>
      <c r="F236" s="196" t="s">
        <v>275</v>
      </c>
      <c r="G236" s="14"/>
      <c r="H236" s="197">
        <v>1</v>
      </c>
      <c r="I236" s="198"/>
      <c r="J236" s="14"/>
      <c r="K236" s="14"/>
      <c r="L236" s="194"/>
      <c r="M236" s="199"/>
      <c r="N236" s="200"/>
      <c r="O236" s="200"/>
      <c r="P236" s="200"/>
      <c r="Q236" s="200"/>
      <c r="R236" s="200"/>
      <c r="S236" s="200"/>
      <c r="T236" s="20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195" t="s">
        <v>144</v>
      </c>
      <c r="AU236" s="195" t="s">
        <v>85</v>
      </c>
      <c r="AV236" s="14" t="s">
        <v>85</v>
      </c>
      <c r="AW236" s="14" t="s">
        <v>39</v>
      </c>
      <c r="AX236" s="14" t="s">
        <v>83</v>
      </c>
      <c r="AY236" s="195" t="s">
        <v>134</v>
      </c>
    </row>
    <row r="237" s="12" customFormat="1" ht="22.8" customHeight="1">
      <c r="A237" s="12"/>
      <c r="B237" s="159"/>
      <c r="C237" s="12"/>
      <c r="D237" s="160" t="s">
        <v>76</v>
      </c>
      <c r="E237" s="170" t="s">
        <v>1</v>
      </c>
      <c r="F237" s="170" t="s">
        <v>419</v>
      </c>
      <c r="G237" s="12"/>
      <c r="H237" s="12"/>
      <c r="I237" s="162"/>
      <c r="J237" s="171">
        <f>BK237</f>
        <v>0</v>
      </c>
      <c r="K237" s="12"/>
      <c r="L237" s="159"/>
      <c r="M237" s="164"/>
      <c r="N237" s="165"/>
      <c r="O237" s="165"/>
      <c r="P237" s="166">
        <v>0</v>
      </c>
      <c r="Q237" s="165"/>
      <c r="R237" s="166">
        <v>0</v>
      </c>
      <c r="S237" s="165"/>
      <c r="T237" s="167"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60" t="s">
        <v>83</v>
      </c>
      <c r="AT237" s="168" t="s">
        <v>76</v>
      </c>
      <c r="AU237" s="168" t="s">
        <v>83</v>
      </c>
      <c r="AY237" s="160" t="s">
        <v>134</v>
      </c>
      <c r="BK237" s="169">
        <v>0</v>
      </c>
    </row>
    <row r="238" s="12" customFormat="1" ht="22.8" customHeight="1">
      <c r="A238" s="12"/>
      <c r="B238" s="159"/>
      <c r="C238" s="12"/>
      <c r="D238" s="160" t="s">
        <v>76</v>
      </c>
      <c r="E238" s="170" t="s">
        <v>420</v>
      </c>
      <c r="F238" s="170" t="s">
        <v>421</v>
      </c>
      <c r="G238" s="12"/>
      <c r="H238" s="12"/>
      <c r="I238" s="162"/>
      <c r="J238" s="171">
        <f>BK238</f>
        <v>0</v>
      </c>
      <c r="K238" s="12"/>
      <c r="L238" s="159"/>
      <c r="M238" s="164"/>
      <c r="N238" s="165"/>
      <c r="O238" s="165"/>
      <c r="P238" s="166">
        <f>SUM(P239:P241)</f>
        <v>0</v>
      </c>
      <c r="Q238" s="165"/>
      <c r="R238" s="166">
        <f>SUM(R239:R241)</f>
        <v>0</v>
      </c>
      <c r="S238" s="165"/>
      <c r="T238" s="167">
        <f>SUM(T239:T241)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60" t="s">
        <v>133</v>
      </c>
      <c r="AT238" s="168" t="s">
        <v>76</v>
      </c>
      <c r="AU238" s="168" t="s">
        <v>83</v>
      </c>
      <c r="AY238" s="160" t="s">
        <v>134</v>
      </c>
      <c r="BK238" s="169">
        <f>SUM(BK239:BK241)</f>
        <v>0</v>
      </c>
    </row>
    <row r="239" s="2" customFormat="1" ht="24.15" customHeight="1">
      <c r="A239" s="38"/>
      <c r="B239" s="172"/>
      <c r="C239" s="173" t="s">
        <v>422</v>
      </c>
      <c r="D239" s="173" t="s">
        <v>137</v>
      </c>
      <c r="E239" s="174" t="s">
        <v>423</v>
      </c>
      <c r="F239" s="175" t="s">
        <v>424</v>
      </c>
      <c r="G239" s="176" t="s">
        <v>140</v>
      </c>
      <c r="H239" s="177">
        <v>1</v>
      </c>
      <c r="I239" s="178"/>
      <c r="J239" s="179">
        <f>ROUND(I239*H239,2)</f>
        <v>0</v>
      </c>
      <c r="K239" s="175" t="s">
        <v>141</v>
      </c>
      <c r="L239" s="39"/>
      <c r="M239" s="180" t="s">
        <v>3</v>
      </c>
      <c r="N239" s="181" t="s">
        <v>48</v>
      </c>
      <c r="O239" s="72"/>
      <c r="P239" s="182">
        <f>O239*H239</f>
        <v>0</v>
      </c>
      <c r="Q239" s="182">
        <v>0</v>
      </c>
      <c r="R239" s="182">
        <f>Q239*H239</f>
        <v>0</v>
      </c>
      <c r="S239" s="182">
        <v>0</v>
      </c>
      <c r="T239" s="183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84" t="s">
        <v>142</v>
      </c>
      <c r="AT239" s="184" t="s">
        <v>137</v>
      </c>
      <c r="AU239" s="184" t="s">
        <v>85</v>
      </c>
      <c r="AY239" s="18" t="s">
        <v>134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18" t="s">
        <v>83</v>
      </c>
      <c r="BK239" s="185">
        <f>ROUND(I239*H239,2)</f>
        <v>0</v>
      </c>
      <c r="BL239" s="18" t="s">
        <v>142</v>
      </c>
      <c r="BM239" s="184" t="s">
        <v>425</v>
      </c>
    </row>
    <row r="240" s="13" customFormat="1">
      <c r="A240" s="13"/>
      <c r="B240" s="186"/>
      <c r="C240" s="13"/>
      <c r="D240" s="187" t="s">
        <v>144</v>
      </c>
      <c r="E240" s="188" t="s">
        <v>3</v>
      </c>
      <c r="F240" s="189" t="s">
        <v>295</v>
      </c>
      <c r="G240" s="13"/>
      <c r="H240" s="188" t="s">
        <v>3</v>
      </c>
      <c r="I240" s="190"/>
      <c r="J240" s="13"/>
      <c r="K240" s="13"/>
      <c r="L240" s="186"/>
      <c r="M240" s="191"/>
      <c r="N240" s="192"/>
      <c r="O240" s="192"/>
      <c r="P240" s="192"/>
      <c r="Q240" s="192"/>
      <c r="R240" s="192"/>
      <c r="S240" s="192"/>
      <c r="T240" s="19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8" t="s">
        <v>144</v>
      </c>
      <c r="AU240" s="188" t="s">
        <v>85</v>
      </c>
      <c r="AV240" s="13" t="s">
        <v>83</v>
      </c>
      <c r="AW240" s="13" t="s">
        <v>39</v>
      </c>
      <c r="AX240" s="13" t="s">
        <v>77</v>
      </c>
      <c r="AY240" s="188" t="s">
        <v>134</v>
      </c>
    </row>
    <row r="241" s="14" customFormat="1">
      <c r="A241" s="14"/>
      <c r="B241" s="194"/>
      <c r="C241" s="14"/>
      <c r="D241" s="187" t="s">
        <v>144</v>
      </c>
      <c r="E241" s="195" t="s">
        <v>3</v>
      </c>
      <c r="F241" s="196" t="s">
        <v>426</v>
      </c>
      <c r="G241" s="14"/>
      <c r="H241" s="197">
        <v>1</v>
      </c>
      <c r="I241" s="198"/>
      <c r="J241" s="14"/>
      <c r="K241" s="14"/>
      <c r="L241" s="194"/>
      <c r="M241" s="199"/>
      <c r="N241" s="200"/>
      <c r="O241" s="200"/>
      <c r="P241" s="200"/>
      <c r="Q241" s="200"/>
      <c r="R241" s="200"/>
      <c r="S241" s="200"/>
      <c r="T241" s="20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5" t="s">
        <v>144</v>
      </c>
      <c r="AU241" s="195" t="s">
        <v>85</v>
      </c>
      <c r="AV241" s="14" t="s">
        <v>85</v>
      </c>
      <c r="AW241" s="14" t="s">
        <v>39</v>
      </c>
      <c r="AX241" s="14" t="s">
        <v>83</v>
      </c>
      <c r="AY241" s="195" t="s">
        <v>134</v>
      </c>
    </row>
    <row r="242" s="12" customFormat="1" ht="22.8" customHeight="1">
      <c r="A242" s="12"/>
      <c r="B242" s="159"/>
      <c r="C242" s="12"/>
      <c r="D242" s="160" t="s">
        <v>76</v>
      </c>
      <c r="E242" s="170" t="s">
        <v>427</v>
      </c>
      <c r="F242" s="170" t="s">
        <v>428</v>
      </c>
      <c r="G242" s="12"/>
      <c r="H242" s="12"/>
      <c r="I242" s="162"/>
      <c r="J242" s="171">
        <f>BK242</f>
        <v>0</v>
      </c>
      <c r="K242" s="12"/>
      <c r="L242" s="159"/>
      <c r="M242" s="164"/>
      <c r="N242" s="165"/>
      <c r="O242" s="165"/>
      <c r="P242" s="166">
        <f>SUM(P243:P260)</f>
        <v>0</v>
      </c>
      <c r="Q242" s="165"/>
      <c r="R242" s="166">
        <f>SUM(R243:R260)</f>
        <v>0</v>
      </c>
      <c r="S242" s="165"/>
      <c r="T242" s="167">
        <f>SUM(T243:T260)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60" t="s">
        <v>85</v>
      </c>
      <c r="AT242" s="168" t="s">
        <v>76</v>
      </c>
      <c r="AU242" s="168" t="s">
        <v>83</v>
      </c>
      <c r="AY242" s="160" t="s">
        <v>134</v>
      </c>
      <c r="BK242" s="169">
        <f>SUM(BK243:BK260)</f>
        <v>0</v>
      </c>
    </row>
    <row r="243" s="2" customFormat="1" ht="16.5" customHeight="1">
      <c r="A243" s="38"/>
      <c r="B243" s="172"/>
      <c r="C243" s="173" t="s">
        <v>429</v>
      </c>
      <c r="D243" s="173" t="s">
        <v>137</v>
      </c>
      <c r="E243" s="174" t="s">
        <v>430</v>
      </c>
      <c r="F243" s="175" t="s">
        <v>431</v>
      </c>
      <c r="G243" s="176" t="s">
        <v>140</v>
      </c>
      <c r="H243" s="177">
        <v>2</v>
      </c>
      <c r="I243" s="178"/>
      <c r="J243" s="179">
        <f>ROUND(I243*H243,2)</f>
        <v>0</v>
      </c>
      <c r="K243" s="175" t="s">
        <v>141</v>
      </c>
      <c r="L243" s="39"/>
      <c r="M243" s="180" t="s">
        <v>3</v>
      </c>
      <c r="N243" s="181" t="s">
        <v>48</v>
      </c>
      <c r="O243" s="72"/>
      <c r="P243" s="182">
        <f>O243*H243</f>
        <v>0</v>
      </c>
      <c r="Q243" s="182">
        <v>0</v>
      </c>
      <c r="R243" s="182">
        <f>Q243*H243</f>
        <v>0</v>
      </c>
      <c r="S243" s="182">
        <v>0</v>
      </c>
      <c r="T243" s="183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84" t="s">
        <v>142</v>
      </c>
      <c r="AT243" s="184" t="s">
        <v>137</v>
      </c>
      <c r="AU243" s="184" t="s">
        <v>85</v>
      </c>
      <c r="AY243" s="18" t="s">
        <v>134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8" t="s">
        <v>83</v>
      </c>
      <c r="BK243" s="185">
        <f>ROUND(I243*H243,2)</f>
        <v>0</v>
      </c>
      <c r="BL243" s="18" t="s">
        <v>142</v>
      </c>
      <c r="BM243" s="184" t="s">
        <v>432</v>
      </c>
    </row>
    <row r="244" s="13" customFormat="1">
      <c r="A244" s="13"/>
      <c r="B244" s="186"/>
      <c r="C244" s="13"/>
      <c r="D244" s="187" t="s">
        <v>144</v>
      </c>
      <c r="E244" s="188" t="s">
        <v>3</v>
      </c>
      <c r="F244" s="189" t="s">
        <v>295</v>
      </c>
      <c r="G244" s="13"/>
      <c r="H244" s="188" t="s">
        <v>3</v>
      </c>
      <c r="I244" s="190"/>
      <c r="J244" s="13"/>
      <c r="K244" s="13"/>
      <c r="L244" s="186"/>
      <c r="M244" s="191"/>
      <c r="N244" s="192"/>
      <c r="O244" s="192"/>
      <c r="P244" s="192"/>
      <c r="Q244" s="192"/>
      <c r="R244" s="192"/>
      <c r="S244" s="192"/>
      <c r="T244" s="19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8" t="s">
        <v>144</v>
      </c>
      <c r="AU244" s="188" t="s">
        <v>85</v>
      </c>
      <c r="AV244" s="13" t="s">
        <v>83</v>
      </c>
      <c r="AW244" s="13" t="s">
        <v>39</v>
      </c>
      <c r="AX244" s="13" t="s">
        <v>77</v>
      </c>
      <c r="AY244" s="188" t="s">
        <v>134</v>
      </c>
    </row>
    <row r="245" s="14" customFormat="1">
      <c r="A245" s="14"/>
      <c r="B245" s="194"/>
      <c r="C245" s="14"/>
      <c r="D245" s="187" t="s">
        <v>144</v>
      </c>
      <c r="E245" s="195" t="s">
        <v>3</v>
      </c>
      <c r="F245" s="196" t="s">
        <v>433</v>
      </c>
      <c r="G245" s="14"/>
      <c r="H245" s="197">
        <v>2</v>
      </c>
      <c r="I245" s="198"/>
      <c r="J245" s="14"/>
      <c r="K245" s="14"/>
      <c r="L245" s="194"/>
      <c r="M245" s="199"/>
      <c r="N245" s="200"/>
      <c r="O245" s="200"/>
      <c r="P245" s="200"/>
      <c r="Q245" s="200"/>
      <c r="R245" s="200"/>
      <c r="S245" s="200"/>
      <c r="T245" s="20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5" t="s">
        <v>144</v>
      </c>
      <c r="AU245" s="195" t="s">
        <v>85</v>
      </c>
      <c r="AV245" s="14" t="s">
        <v>85</v>
      </c>
      <c r="AW245" s="14" t="s">
        <v>39</v>
      </c>
      <c r="AX245" s="14" t="s">
        <v>83</v>
      </c>
      <c r="AY245" s="195" t="s">
        <v>134</v>
      </c>
    </row>
    <row r="246" s="2" customFormat="1" ht="16.5" customHeight="1">
      <c r="A246" s="38"/>
      <c r="B246" s="172"/>
      <c r="C246" s="173" t="s">
        <v>434</v>
      </c>
      <c r="D246" s="173" t="s">
        <v>137</v>
      </c>
      <c r="E246" s="174" t="s">
        <v>435</v>
      </c>
      <c r="F246" s="175" t="s">
        <v>436</v>
      </c>
      <c r="G246" s="176" t="s">
        <v>140</v>
      </c>
      <c r="H246" s="177">
        <v>2</v>
      </c>
      <c r="I246" s="178"/>
      <c r="J246" s="179">
        <f>ROUND(I246*H246,2)</f>
        <v>0</v>
      </c>
      <c r="K246" s="175" t="s">
        <v>141</v>
      </c>
      <c r="L246" s="39"/>
      <c r="M246" s="180" t="s">
        <v>3</v>
      </c>
      <c r="N246" s="181" t="s">
        <v>48</v>
      </c>
      <c r="O246" s="72"/>
      <c r="P246" s="182">
        <f>O246*H246</f>
        <v>0</v>
      </c>
      <c r="Q246" s="182">
        <v>0</v>
      </c>
      <c r="R246" s="182">
        <f>Q246*H246</f>
        <v>0</v>
      </c>
      <c r="S246" s="182">
        <v>0</v>
      </c>
      <c r="T246" s="183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84" t="s">
        <v>142</v>
      </c>
      <c r="AT246" s="184" t="s">
        <v>137</v>
      </c>
      <c r="AU246" s="184" t="s">
        <v>85</v>
      </c>
      <c r="AY246" s="18" t="s">
        <v>134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8" t="s">
        <v>83</v>
      </c>
      <c r="BK246" s="185">
        <f>ROUND(I246*H246,2)</f>
        <v>0</v>
      </c>
      <c r="BL246" s="18" t="s">
        <v>142</v>
      </c>
      <c r="BM246" s="184" t="s">
        <v>437</v>
      </c>
    </row>
    <row r="247" s="13" customFormat="1">
      <c r="A247" s="13"/>
      <c r="B247" s="186"/>
      <c r="C247" s="13"/>
      <c r="D247" s="187" t="s">
        <v>144</v>
      </c>
      <c r="E247" s="188" t="s">
        <v>3</v>
      </c>
      <c r="F247" s="189" t="s">
        <v>295</v>
      </c>
      <c r="G247" s="13"/>
      <c r="H247" s="188" t="s">
        <v>3</v>
      </c>
      <c r="I247" s="190"/>
      <c r="J247" s="13"/>
      <c r="K247" s="13"/>
      <c r="L247" s="186"/>
      <c r="M247" s="191"/>
      <c r="N247" s="192"/>
      <c r="O247" s="192"/>
      <c r="P247" s="192"/>
      <c r="Q247" s="192"/>
      <c r="R247" s="192"/>
      <c r="S247" s="192"/>
      <c r="T247" s="19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8" t="s">
        <v>144</v>
      </c>
      <c r="AU247" s="188" t="s">
        <v>85</v>
      </c>
      <c r="AV247" s="13" t="s">
        <v>83</v>
      </c>
      <c r="AW247" s="13" t="s">
        <v>39</v>
      </c>
      <c r="AX247" s="13" t="s">
        <v>77</v>
      </c>
      <c r="AY247" s="188" t="s">
        <v>134</v>
      </c>
    </row>
    <row r="248" s="14" customFormat="1">
      <c r="A248" s="14"/>
      <c r="B248" s="194"/>
      <c r="C248" s="14"/>
      <c r="D248" s="187" t="s">
        <v>144</v>
      </c>
      <c r="E248" s="195" t="s">
        <v>3</v>
      </c>
      <c r="F248" s="196" t="s">
        <v>433</v>
      </c>
      <c r="G248" s="14"/>
      <c r="H248" s="197">
        <v>2</v>
      </c>
      <c r="I248" s="198"/>
      <c r="J248" s="14"/>
      <c r="K248" s="14"/>
      <c r="L248" s="194"/>
      <c r="M248" s="199"/>
      <c r="N248" s="200"/>
      <c r="O248" s="200"/>
      <c r="P248" s="200"/>
      <c r="Q248" s="200"/>
      <c r="R248" s="200"/>
      <c r="S248" s="200"/>
      <c r="T248" s="20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195" t="s">
        <v>144</v>
      </c>
      <c r="AU248" s="195" t="s">
        <v>85</v>
      </c>
      <c r="AV248" s="14" t="s">
        <v>85</v>
      </c>
      <c r="AW248" s="14" t="s">
        <v>39</v>
      </c>
      <c r="AX248" s="14" t="s">
        <v>83</v>
      </c>
      <c r="AY248" s="195" t="s">
        <v>134</v>
      </c>
    </row>
    <row r="249" s="2" customFormat="1" ht="16.5" customHeight="1">
      <c r="A249" s="38"/>
      <c r="B249" s="172"/>
      <c r="C249" s="173" t="s">
        <v>438</v>
      </c>
      <c r="D249" s="173" t="s">
        <v>137</v>
      </c>
      <c r="E249" s="174" t="s">
        <v>439</v>
      </c>
      <c r="F249" s="175" t="s">
        <v>440</v>
      </c>
      <c r="G249" s="176" t="s">
        <v>140</v>
      </c>
      <c r="H249" s="177">
        <v>2</v>
      </c>
      <c r="I249" s="178"/>
      <c r="J249" s="179">
        <f>ROUND(I249*H249,2)</f>
        <v>0</v>
      </c>
      <c r="K249" s="175" t="s">
        <v>141</v>
      </c>
      <c r="L249" s="39"/>
      <c r="M249" s="180" t="s">
        <v>3</v>
      </c>
      <c r="N249" s="181" t="s">
        <v>48</v>
      </c>
      <c r="O249" s="72"/>
      <c r="P249" s="182">
        <f>O249*H249</f>
        <v>0</v>
      </c>
      <c r="Q249" s="182">
        <v>0</v>
      </c>
      <c r="R249" s="182">
        <f>Q249*H249</f>
        <v>0</v>
      </c>
      <c r="S249" s="182">
        <v>0</v>
      </c>
      <c r="T249" s="183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84" t="s">
        <v>142</v>
      </c>
      <c r="AT249" s="184" t="s">
        <v>137</v>
      </c>
      <c r="AU249" s="184" t="s">
        <v>85</v>
      </c>
      <c r="AY249" s="18" t="s">
        <v>134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18" t="s">
        <v>83</v>
      </c>
      <c r="BK249" s="185">
        <f>ROUND(I249*H249,2)</f>
        <v>0</v>
      </c>
      <c r="BL249" s="18" t="s">
        <v>142</v>
      </c>
      <c r="BM249" s="184" t="s">
        <v>441</v>
      </c>
    </row>
    <row r="250" s="13" customFormat="1">
      <c r="A250" s="13"/>
      <c r="B250" s="186"/>
      <c r="C250" s="13"/>
      <c r="D250" s="187" t="s">
        <v>144</v>
      </c>
      <c r="E250" s="188" t="s">
        <v>3</v>
      </c>
      <c r="F250" s="189" t="s">
        <v>295</v>
      </c>
      <c r="G250" s="13"/>
      <c r="H250" s="188" t="s">
        <v>3</v>
      </c>
      <c r="I250" s="190"/>
      <c r="J250" s="13"/>
      <c r="K250" s="13"/>
      <c r="L250" s="186"/>
      <c r="M250" s="191"/>
      <c r="N250" s="192"/>
      <c r="O250" s="192"/>
      <c r="P250" s="192"/>
      <c r="Q250" s="192"/>
      <c r="R250" s="192"/>
      <c r="S250" s="192"/>
      <c r="T250" s="19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88" t="s">
        <v>144</v>
      </c>
      <c r="AU250" s="188" t="s">
        <v>85</v>
      </c>
      <c r="AV250" s="13" t="s">
        <v>83</v>
      </c>
      <c r="AW250" s="13" t="s">
        <v>39</v>
      </c>
      <c r="AX250" s="13" t="s">
        <v>77</v>
      </c>
      <c r="AY250" s="188" t="s">
        <v>134</v>
      </c>
    </row>
    <row r="251" s="14" customFormat="1">
      <c r="A251" s="14"/>
      <c r="B251" s="194"/>
      <c r="C251" s="14"/>
      <c r="D251" s="187" t="s">
        <v>144</v>
      </c>
      <c r="E251" s="195" t="s">
        <v>3</v>
      </c>
      <c r="F251" s="196" t="s">
        <v>433</v>
      </c>
      <c r="G251" s="14"/>
      <c r="H251" s="197">
        <v>2</v>
      </c>
      <c r="I251" s="198"/>
      <c r="J251" s="14"/>
      <c r="K251" s="14"/>
      <c r="L251" s="194"/>
      <c r="M251" s="199"/>
      <c r="N251" s="200"/>
      <c r="O251" s="200"/>
      <c r="P251" s="200"/>
      <c r="Q251" s="200"/>
      <c r="R251" s="200"/>
      <c r="S251" s="200"/>
      <c r="T251" s="20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195" t="s">
        <v>144</v>
      </c>
      <c r="AU251" s="195" t="s">
        <v>85</v>
      </c>
      <c r="AV251" s="14" t="s">
        <v>85</v>
      </c>
      <c r="AW251" s="14" t="s">
        <v>39</v>
      </c>
      <c r="AX251" s="14" t="s">
        <v>83</v>
      </c>
      <c r="AY251" s="195" t="s">
        <v>134</v>
      </c>
    </row>
    <row r="252" s="2" customFormat="1" ht="16.5" customHeight="1">
      <c r="A252" s="38"/>
      <c r="B252" s="172"/>
      <c r="C252" s="173" t="s">
        <v>442</v>
      </c>
      <c r="D252" s="173" t="s">
        <v>137</v>
      </c>
      <c r="E252" s="174" t="s">
        <v>443</v>
      </c>
      <c r="F252" s="175" t="s">
        <v>444</v>
      </c>
      <c r="G252" s="176" t="s">
        <v>140</v>
      </c>
      <c r="H252" s="177">
        <v>2</v>
      </c>
      <c r="I252" s="178"/>
      <c r="J252" s="179">
        <f>ROUND(I252*H252,2)</f>
        <v>0</v>
      </c>
      <c r="K252" s="175" t="s">
        <v>141</v>
      </c>
      <c r="L252" s="39"/>
      <c r="M252" s="180" t="s">
        <v>3</v>
      </c>
      <c r="N252" s="181" t="s">
        <v>48</v>
      </c>
      <c r="O252" s="72"/>
      <c r="P252" s="182">
        <f>O252*H252</f>
        <v>0</v>
      </c>
      <c r="Q252" s="182">
        <v>0</v>
      </c>
      <c r="R252" s="182">
        <f>Q252*H252</f>
        <v>0</v>
      </c>
      <c r="S252" s="182">
        <v>0</v>
      </c>
      <c r="T252" s="183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84" t="s">
        <v>142</v>
      </c>
      <c r="AT252" s="184" t="s">
        <v>137</v>
      </c>
      <c r="AU252" s="184" t="s">
        <v>85</v>
      </c>
      <c r="AY252" s="18" t="s">
        <v>134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18" t="s">
        <v>83</v>
      </c>
      <c r="BK252" s="185">
        <f>ROUND(I252*H252,2)</f>
        <v>0</v>
      </c>
      <c r="BL252" s="18" t="s">
        <v>142</v>
      </c>
      <c r="BM252" s="184" t="s">
        <v>445</v>
      </c>
    </row>
    <row r="253" s="13" customFormat="1">
      <c r="A253" s="13"/>
      <c r="B253" s="186"/>
      <c r="C253" s="13"/>
      <c r="D253" s="187" t="s">
        <v>144</v>
      </c>
      <c r="E253" s="188" t="s">
        <v>3</v>
      </c>
      <c r="F253" s="189" t="s">
        <v>295</v>
      </c>
      <c r="G253" s="13"/>
      <c r="H253" s="188" t="s">
        <v>3</v>
      </c>
      <c r="I253" s="190"/>
      <c r="J253" s="13"/>
      <c r="K253" s="13"/>
      <c r="L253" s="186"/>
      <c r="M253" s="191"/>
      <c r="N253" s="192"/>
      <c r="O253" s="192"/>
      <c r="P253" s="192"/>
      <c r="Q253" s="192"/>
      <c r="R253" s="192"/>
      <c r="S253" s="192"/>
      <c r="T253" s="19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8" t="s">
        <v>144</v>
      </c>
      <c r="AU253" s="188" t="s">
        <v>85</v>
      </c>
      <c r="AV253" s="13" t="s">
        <v>83</v>
      </c>
      <c r="AW253" s="13" t="s">
        <v>39</v>
      </c>
      <c r="AX253" s="13" t="s">
        <v>77</v>
      </c>
      <c r="AY253" s="188" t="s">
        <v>134</v>
      </c>
    </row>
    <row r="254" s="14" customFormat="1">
      <c r="A254" s="14"/>
      <c r="B254" s="194"/>
      <c r="C254" s="14"/>
      <c r="D254" s="187" t="s">
        <v>144</v>
      </c>
      <c r="E254" s="195" t="s">
        <v>3</v>
      </c>
      <c r="F254" s="196" t="s">
        <v>433</v>
      </c>
      <c r="G254" s="14"/>
      <c r="H254" s="197">
        <v>2</v>
      </c>
      <c r="I254" s="198"/>
      <c r="J254" s="14"/>
      <c r="K254" s="14"/>
      <c r="L254" s="194"/>
      <c r="M254" s="199"/>
      <c r="N254" s="200"/>
      <c r="O254" s="200"/>
      <c r="P254" s="200"/>
      <c r="Q254" s="200"/>
      <c r="R254" s="200"/>
      <c r="S254" s="200"/>
      <c r="T254" s="20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95" t="s">
        <v>144</v>
      </c>
      <c r="AU254" s="195" t="s">
        <v>85</v>
      </c>
      <c r="AV254" s="14" t="s">
        <v>85</v>
      </c>
      <c r="AW254" s="14" t="s">
        <v>39</v>
      </c>
      <c r="AX254" s="14" t="s">
        <v>83</v>
      </c>
      <c r="AY254" s="195" t="s">
        <v>134</v>
      </c>
    </row>
    <row r="255" s="2" customFormat="1" ht="16.5" customHeight="1">
      <c r="A255" s="38"/>
      <c r="B255" s="172"/>
      <c r="C255" s="173" t="s">
        <v>446</v>
      </c>
      <c r="D255" s="173" t="s">
        <v>137</v>
      </c>
      <c r="E255" s="174" t="s">
        <v>447</v>
      </c>
      <c r="F255" s="175" t="s">
        <v>448</v>
      </c>
      <c r="G255" s="176" t="s">
        <v>140</v>
      </c>
      <c r="H255" s="177">
        <v>2</v>
      </c>
      <c r="I255" s="178"/>
      <c r="J255" s="179">
        <f>ROUND(I255*H255,2)</f>
        <v>0</v>
      </c>
      <c r="K255" s="175" t="s">
        <v>141</v>
      </c>
      <c r="L255" s="39"/>
      <c r="M255" s="180" t="s">
        <v>3</v>
      </c>
      <c r="N255" s="181" t="s">
        <v>48</v>
      </c>
      <c r="O255" s="72"/>
      <c r="P255" s="182">
        <f>O255*H255</f>
        <v>0</v>
      </c>
      <c r="Q255" s="182">
        <v>0</v>
      </c>
      <c r="R255" s="182">
        <f>Q255*H255</f>
        <v>0</v>
      </c>
      <c r="S255" s="182">
        <v>0</v>
      </c>
      <c r="T255" s="183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84" t="s">
        <v>142</v>
      </c>
      <c r="AT255" s="184" t="s">
        <v>137</v>
      </c>
      <c r="AU255" s="184" t="s">
        <v>85</v>
      </c>
      <c r="AY255" s="18" t="s">
        <v>134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8" t="s">
        <v>83</v>
      </c>
      <c r="BK255" s="185">
        <f>ROUND(I255*H255,2)</f>
        <v>0</v>
      </c>
      <c r="BL255" s="18" t="s">
        <v>142</v>
      </c>
      <c r="BM255" s="184" t="s">
        <v>449</v>
      </c>
    </row>
    <row r="256" s="13" customFormat="1">
      <c r="A256" s="13"/>
      <c r="B256" s="186"/>
      <c r="C256" s="13"/>
      <c r="D256" s="187" t="s">
        <v>144</v>
      </c>
      <c r="E256" s="188" t="s">
        <v>3</v>
      </c>
      <c r="F256" s="189" t="s">
        <v>295</v>
      </c>
      <c r="G256" s="13"/>
      <c r="H256" s="188" t="s">
        <v>3</v>
      </c>
      <c r="I256" s="190"/>
      <c r="J256" s="13"/>
      <c r="K256" s="13"/>
      <c r="L256" s="186"/>
      <c r="M256" s="191"/>
      <c r="N256" s="192"/>
      <c r="O256" s="192"/>
      <c r="P256" s="192"/>
      <c r="Q256" s="192"/>
      <c r="R256" s="192"/>
      <c r="S256" s="192"/>
      <c r="T256" s="19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88" t="s">
        <v>144</v>
      </c>
      <c r="AU256" s="188" t="s">
        <v>85</v>
      </c>
      <c r="AV256" s="13" t="s">
        <v>83</v>
      </c>
      <c r="AW256" s="13" t="s">
        <v>39</v>
      </c>
      <c r="AX256" s="13" t="s">
        <v>77</v>
      </c>
      <c r="AY256" s="188" t="s">
        <v>134</v>
      </c>
    </row>
    <row r="257" s="14" customFormat="1">
      <c r="A257" s="14"/>
      <c r="B257" s="194"/>
      <c r="C257" s="14"/>
      <c r="D257" s="187" t="s">
        <v>144</v>
      </c>
      <c r="E257" s="195" t="s">
        <v>3</v>
      </c>
      <c r="F257" s="196" t="s">
        <v>433</v>
      </c>
      <c r="G257" s="14"/>
      <c r="H257" s="197">
        <v>2</v>
      </c>
      <c r="I257" s="198"/>
      <c r="J257" s="14"/>
      <c r="K257" s="14"/>
      <c r="L257" s="194"/>
      <c r="M257" s="199"/>
      <c r="N257" s="200"/>
      <c r="O257" s="200"/>
      <c r="P257" s="200"/>
      <c r="Q257" s="200"/>
      <c r="R257" s="200"/>
      <c r="S257" s="200"/>
      <c r="T257" s="20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5" t="s">
        <v>144</v>
      </c>
      <c r="AU257" s="195" t="s">
        <v>85</v>
      </c>
      <c r="AV257" s="14" t="s">
        <v>85</v>
      </c>
      <c r="AW257" s="14" t="s">
        <v>39</v>
      </c>
      <c r="AX257" s="14" t="s">
        <v>83</v>
      </c>
      <c r="AY257" s="195" t="s">
        <v>134</v>
      </c>
    </row>
    <row r="258" s="2" customFormat="1" ht="16.5" customHeight="1">
      <c r="A258" s="38"/>
      <c r="B258" s="172"/>
      <c r="C258" s="173" t="s">
        <v>450</v>
      </c>
      <c r="D258" s="173" t="s">
        <v>137</v>
      </c>
      <c r="E258" s="174" t="s">
        <v>451</v>
      </c>
      <c r="F258" s="175" t="s">
        <v>452</v>
      </c>
      <c r="G258" s="176" t="s">
        <v>140</v>
      </c>
      <c r="H258" s="177">
        <v>2</v>
      </c>
      <c r="I258" s="178"/>
      <c r="J258" s="179">
        <f>ROUND(I258*H258,2)</f>
        <v>0</v>
      </c>
      <c r="K258" s="175" t="s">
        <v>141</v>
      </c>
      <c r="L258" s="39"/>
      <c r="M258" s="180" t="s">
        <v>3</v>
      </c>
      <c r="N258" s="181" t="s">
        <v>48</v>
      </c>
      <c r="O258" s="72"/>
      <c r="P258" s="182">
        <f>O258*H258</f>
        <v>0</v>
      </c>
      <c r="Q258" s="182">
        <v>0</v>
      </c>
      <c r="R258" s="182">
        <f>Q258*H258</f>
        <v>0</v>
      </c>
      <c r="S258" s="182">
        <v>0</v>
      </c>
      <c r="T258" s="183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84" t="s">
        <v>142</v>
      </c>
      <c r="AT258" s="184" t="s">
        <v>137</v>
      </c>
      <c r="AU258" s="184" t="s">
        <v>85</v>
      </c>
      <c r="AY258" s="18" t="s">
        <v>134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8" t="s">
        <v>83</v>
      </c>
      <c r="BK258" s="185">
        <f>ROUND(I258*H258,2)</f>
        <v>0</v>
      </c>
      <c r="BL258" s="18" t="s">
        <v>142</v>
      </c>
      <c r="BM258" s="184" t="s">
        <v>453</v>
      </c>
    </row>
    <row r="259" s="13" customFormat="1">
      <c r="A259" s="13"/>
      <c r="B259" s="186"/>
      <c r="C259" s="13"/>
      <c r="D259" s="187" t="s">
        <v>144</v>
      </c>
      <c r="E259" s="188" t="s">
        <v>3</v>
      </c>
      <c r="F259" s="189" t="s">
        <v>295</v>
      </c>
      <c r="G259" s="13"/>
      <c r="H259" s="188" t="s">
        <v>3</v>
      </c>
      <c r="I259" s="190"/>
      <c r="J259" s="13"/>
      <c r="K259" s="13"/>
      <c r="L259" s="186"/>
      <c r="M259" s="191"/>
      <c r="N259" s="192"/>
      <c r="O259" s="192"/>
      <c r="P259" s="192"/>
      <c r="Q259" s="192"/>
      <c r="R259" s="192"/>
      <c r="S259" s="192"/>
      <c r="T259" s="19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8" t="s">
        <v>144</v>
      </c>
      <c r="AU259" s="188" t="s">
        <v>85</v>
      </c>
      <c r="AV259" s="13" t="s">
        <v>83</v>
      </c>
      <c r="AW259" s="13" t="s">
        <v>39</v>
      </c>
      <c r="AX259" s="13" t="s">
        <v>77</v>
      </c>
      <c r="AY259" s="188" t="s">
        <v>134</v>
      </c>
    </row>
    <row r="260" s="14" customFormat="1">
      <c r="A260" s="14"/>
      <c r="B260" s="194"/>
      <c r="C260" s="14"/>
      <c r="D260" s="187" t="s">
        <v>144</v>
      </c>
      <c r="E260" s="195" t="s">
        <v>3</v>
      </c>
      <c r="F260" s="196" t="s">
        <v>433</v>
      </c>
      <c r="G260" s="14"/>
      <c r="H260" s="197">
        <v>2</v>
      </c>
      <c r="I260" s="198"/>
      <c r="J260" s="14"/>
      <c r="K260" s="14"/>
      <c r="L260" s="194"/>
      <c r="M260" s="199"/>
      <c r="N260" s="200"/>
      <c r="O260" s="200"/>
      <c r="P260" s="200"/>
      <c r="Q260" s="200"/>
      <c r="R260" s="200"/>
      <c r="S260" s="200"/>
      <c r="T260" s="20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195" t="s">
        <v>144</v>
      </c>
      <c r="AU260" s="195" t="s">
        <v>85</v>
      </c>
      <c r="AV260" s="14" t="s">
        <v>85</v>
      </c>
      <c r="AW260" s="14" t="s">
        <v>39</v>
      </c>
      <c r="AX260" s="14" t="s">
        <v>83</v>
      </c>
      <c r="AY260" s="195" t="s">
        <v>134</v>
      </c>
    </row>
    <row r="261" s="12" customFormat="1" ht="22.8" customHeight="1">
      <c r="A261" s="12"/>
      <c r="B261" s="159"/>
      <c r="C261" s="12"/>
      <c r="D261" s="160" t="s">
        <v>76</v>
      </c>
      <c r="E261" s="170" t="s">
        <v>454</v>
      </c>
      <c r="F261" s="170" t="s">
        <v>455</v>
      </c>
      <c r="G261" s="12"/>
      <c r="H261" s="12"/>
      <c r="I261" s="162"/>
      <c r="J261" s="171">
        <f>BK261</f>
        <v>0</v>
      </c>
      <c r="K261" s="12"/>
      <c r="L261" s="159"/>
      <c r="M261" s="164"/>
      <c r="N261" s="165"/>
      <c r="O261" s="165"/>
      <c r="P261" s="166">
        <f>SUM(P262:P276)</f>
        <v>0</v>
      </c>
      <c r="Q261" s="165"/>
      <c r="R261" s="166">
        <f>SUM(R262:R276)</f>
        <v>0</v>
      </c>
      <c r="S261" s="165"/>
      <c r="T261" s="167">
        <f>SUM(T262:T276)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60" t="s">
        <v>133</v>
      </c>
      <c r="AT261" s="168" t="s">
        <v>76</v>
      </c>
      <c r="AU261" s="168" t="s">
        <v>83</v>
      </c>
      <c r="AY261" s="160" t="s">
        <v>134</v>
      </c>
      <c r="BK261" s="169">
        <f>SUM(BK262:BK276)</f>
        <v>0</v>
      </c>
    </row>
    <row r="262" s="2" customFormat="1" ht="16.5" customHeight="1">
      <c r="A262" s="38"/>
      <c r="B262" s="172"/>
      <c r="C262" s="213" t="s">
        <v>456</v>
      </c>
      <c r="D262" s="213" t="s">
        <v>457</v>
      </c>
      <c r="E262" s="214" t="s">
        <v>458</v>
      </c>
      <c r="F262" s="215" t="s">
        <v>459</v>
      </c>
      <c r="G262" s="216" t="s">
        <v>140</v>
      </c>
      <c r="H262" s="217">
        <v>1</v>
      </c>
      <c r="I262" s="218"/>
      <c r="J262" s="219">
        <f>ROUND(I262*H262,2)</f>
        <v>0</v>
      </c>
      <c r="K262" s="215" t="s">
        <v>141</v>
      </c>
      <c r="L262" s="220"/>
      <c r="M262" s="221" t="s">
        <v>3</v>
      </c>
      <c r="N262" s="222" t="s">
        <v>48</v>
      </c>
      <c r="O262" s="72"/>
      <c r="P262" s="182">
        <f>O262*H262</f>
        <v>0</v>
      </c>
      <c r="Q262" s="182">
        <v>0</v>
      </c>
      <c r="R262" s="182">
        <f>Q262*H262</f>
        <v>0</v>
      </c>
      <c r="S262" s="182">
        <v>0</v>
      </c>
      <c r="T262" s="183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84" t="s">
        <v>460</v>
      </c>
      <c r="AT262" s="184" t="s">
        <v>457</v>
      </c>
      <c r="AU262" s="184" t="s">
        <v>85</v>
      </c>
      <c r="AY262" s="18" t="s">
        <v>134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8" t="s">
        <v>83</v>
      </c>
      <c r="BK262" s="185">
        <f>ROUND(I262*H262,2)</f>
        <v>0</v>
      </c>
      <c r="BL262" s="18" t="s">
        <v>460</v>
      </c>
      <c r="BM262" s="184" t="s">
        <v>461</v>
      </c>
    </row>
    <row r="263" s="13" customFormat="1">
      <c r="A263" s="13"/>
      <c r="B263" s="186"/>
      <c r="C263" s="13"/>
      <c r="D263" s="187" t="s">
        <v>144</v>
      </c>
      <c r="E263" s="188" t="s">
        <v>3</v>
      </c>
      <c r="F263" s="189" t="s">
        <v>295</v>
      </c>
      <c r="G263" s="13"/>
      <c r="H263" s="188" t="s">
        <v>3</v>
      </c>
      <c r="I263" s="190"/>
      <c r="J263" s="13"/>
      <c r="K263" s="13"/>
      <c r="L263" s="186"/>
      <c r="M263" s="191"/>
      <c r="N263" s="192"/>
      <c r="O263" s="192"/>
      <c r="P263" s="192"/>
      <c r="Q263" s="192"/>
      <c r="R263" s="192"/>
      <c r="S263" s="192"/>
      <c r="T263" s="19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88" t="s">
        <v>144</v>
      </c>
      <c r="AU263" s="188" t="s">
        <v>85</v>
      </c>
      <c r="AV263" s="13" t="s">
        <v>83</v>
      </c>
      <c r="AW263" s="13" t="s">
        <v>39</v>
      </c>
      <c r="AX263" s="13" t="s">
        <v>77</v>
      </c>
      <c r="AY263" s="188" t="s">
        <v>134</v>
      </c>
    </row>
    <row r="264" s="14" customFormat="1">
      <c r="A264" s="14"/>
      <c r="B264" s="194"/>
      <c r="C264" s="14"/>
      <c r="D264" s="187" t="s">
        <v>144</v>
      </c>
      <c r="E264" s="195" t="s">
        <v>3</v>
      </c>
      <c r="F264" s="196" t="s">
        <v>462</v>
      </c>
      <c r="G264" s="14"/>
      <c r="H264" s="197">
        <v>1</v>
      </c>
      <c r="I264" s="198"/>
      <c r="J264" s="14"/>
      <c r="K264" s="14"/>
      <c r="L264" s="194"/>
      <c r="M264" s="199"/>
      <c r="N264" s="200"/>
      <c r="O264" s="200"/>
      <c r="P264" s="200"/>
      <c r="Q264" s="200"/>
      <c r="R264" s="200"/>
      <c r="S264" s="200"/>
      <c r="T264" s="20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95" t="s">
        <v>144</v>
      </c>
      <c r="AU264" s="195" t="s">
        <v>85</v>
      </c>
      <c r="AV264" s="14" t="s">
        <v>85</v>
      </c>
      <c r="AW264" s="14" t="s">
        <v>39</v>
      </c>
      <c r="AX264" s="14" t="s">
        <v>83</v>
      </c>
      <c r="AY264" s="195" t="s">
        <v>134</v>
      </c>
    </row>
    <row r="265" s="2" customFormat="1" ht="16.5" customHeight="1">
      <c r="A265" s="38"/>
      <c r="B265" s="172"/>
      <c r="C265" s="213" t="s">
        <v>463</v>
      </c>
      <c r="D265" s="213" t="s">
        <v>457</v>
      </c>
      <c r="E265" s="214" t="s">
        <v>464</v>
      </c>
      <c r="F265" s="215" t="s">
        <v>465</v>
      </c>
      <c r="G265" s="216" t="s">
        <v>140</v>
      </c>
      <c r="H265" s="217">
        <v>1</v>
      </c>
      <c r="I265" s="218"/>
      <c r="J265" s="219">
        <f>ROUND(I265*H265,2)</f>
        <v>0</v>
      </c>
      <c r="K265" s="215" t="s">
        <v>141</v>
      </c>
      <c r="L265" s="220"/>
      <c r="M265" s="221" t="s">
        <v>3</v>
      </c>
      <c r="N265" s="222" t="s">
        <v>48</v>
      </c>
      <c r="O265" s="72"/>
      <c r="P265" s="182">
        <f>O265*H265</f>
        <v>0</v>
      </c>
      <c r="Q265" s="182">
        <v>0</v>
      </c>
      <c r="R265" s="182">
        <f>Q265*H265</f>
        <v>0</v>
      </c>
      <c r="S265" s="182">
        <v>0</v>
      </c>
      <c r="T265" s="183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84" t="s">
        <v>460</v>
      </c>
      <c r="AT265" s="184" t="s">
        <v>457</v>
      </c>
      <c r="AU265" s="184" t="s">
        <v>85</v>
      </c>
      <c r="AY265" s="18" t="s">
        <v>134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8" t="s">
        <v>83</v>
      </c>
      <c r="BK265" s="185">
        <f>ROUND(I265*H265,2)</f>
        <v>0</v>
      </c>
      <c r="BL265" s="18" t="s">
        <v>460</v>
      </c>
      <c r="BM265" s="184" t="s">
        <v>466</v>
      </c>
    </row>
    <row r="266" s="13" customFormat="1">
      <c r="A266" s="13"/>
      <c r="B266" s="186"/>
      <c r="C266" s="13"/>
      <c r="D266" s="187" t="s">
        <v>144</v>
      </c>
      <c r="E266" s="188" t="s">
        <v>3</v>
      </c>
      <c r="F266" s="189" t="s">
        <v>295</v>
      </c>
      <c r="G266" s="13"/>
      <c r="H266" s="188" t="s">
        <v>3</v>
      </c>
      <c r="I266" s="190"/>
      <c r="J266" s="13"/>
      <c r="K266" s="13"/>
      <c r="L266" s="186"/>
      <c r="M266" s="191"/>
      <c r="N266" s="192"/>
      <c r="O266" s="192"/>
      <c r="P266" s="192"/>
      <c r="Q266" s="192"/>
      <c r="R266" s="192"/>
      <c r="S266" s="192"/>
      <c r="T266" s="19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8" t="s">
        <v>144</v>
      </c>
      <c r="AU266" s="188" t="s">
        <v>85</v>
      </c>
      <c r="AV266" s="13" t="s">
        <v>83</v>
      </c>
      <c r="AW266" s="13" t="s">
        <v>39</v>
      </c>
      <c r="AX266" s="13" t="s">
        <v>77</v>
      </c>
      <c r="AY266" s="188" t="s">
        <v>134</v>
      </c>
    </row>
    <row r="267" s="14" customFormat="1">
      <c r="A267" s="14"/>
      <c r="B267" s="194"/>
      <c r="C267" s="14"/>
      <c r="D267" s="187" t="s">
        <v>144</v>
      </c>
      <c r="E267" s="195" t="s">
        <v>3</v>
      </c>
      <c r="F267" s="196" t="s">
        <v>462</v>
      </c>
      <c r="G267" s="14"/>
      <c r="H267" s="197">
        <v>1</v>
      </c>
      <c r="I267" s="198"/>
      <c r="J267" s="14"/>
      <c r="K267" s="14"/>
      <c r="L267" s="194"/>
      <c r="M267" s="199"/>
      <c r="N267" s="200"/>
      <c r="O267" s="200"/>
      <c r="P267" s="200"/>
      <c r="Q267" s="200"/>
      <c r="R267" s="200"/>
      <c r="S267" s="200"/>
      <c r="T267" s="20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195" t="s">
        <v>144</v>
      </c>
      <c r="AU267" s="195" t="s">
        <v>85</v>
      </c>
      <c r="AV267" s="14" t="s">
        <v>85</v>
      </c>
      <c r="AW267" s="14" t="s">
        <v>39</v>
      </c>
      <c r="AX267" s="14" t="s">
        <v>83</v>
      </c>
      <c r="AY267" s="195" t="s">
        <v>134</v>
      </c>
    </row>
    <row r="268" s="2" customFormat="1" ht="16.5" customHeight="1">
      <c r="A268" s="38"/>
      <c r="B268" s="172"/>
      <c r="C268" s="213" t="s">
        <v>467</v>
      </c>
      <c r="D268" s="213" t="s">
        <v>457</v>
      </c>
      <c r="E268" s="214" t="s">
        <v>468</v>
      </c>
      <c r="F268" s="215" t="s">
        <v>469</v>
      </c>
      <c r="G268" s="216" t="s">
        <v>140</v>
      </c>
      <c r="H268" s="217">
        <v>1</v>
      </c>
      <c r="I268" s="218"/>
      <c r="J268" s="219">
        <f>ROUND(I268*H268,2)</f>
        <v>0</v>
      </c>
      <c r="K268" s="215" t="s">
        <v>141</v>
      </c>
      <c r="L268" s="220"/>
      <c r="M268" s="221" t="s">
        <v>3</v>
      </c>
      <c r="N268" s="222" t="s">
        <v>48</v>
      </c>
      <c r="O268" s="72"/>
      <c r="P268" s="182">
        <f>O268*H268</f>
        <v>0</v>
      </c>
      <c r="Q268" s="182">
        <v>0</v>
      </c>
      <c r="R268" s="182">
        <f>Q268*H268</f>
        <v>0</v>
      </c>
      <c r="S268" s="182">
        <v>0</v>
      </c>
      <c r="T268" s="183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84" t="s">
        <v>460</v>
      </c>
      <c r="AT268" s="184" t="s">
        <v>457</v>
      </c>
      <c r="AU268" s="184" t="s">
        <v>85</v>
      </c>
      <c r="AY268" s="18" t="s">
        <v>134</v>
      </c>
      <c r="BE268" s="185">
        <f>IF(N268="základní",J268,0)</f>
        <v>0</v>
      </c>
      <c r="BF268" s="185">
        <f>IF(N268="snížená",J268,0)</f>
        <v>0</v>
      </c>
      <c r="BG268" s="185">
        <f>IF(N268="zákl. přenesená",J268,0)</f>
        <v>0</v>
      </c>
      <c r="BH268" s="185">
        <f>IF(N268="sníž. přenesená",J268,0)</f>
        <v>0</v>
      </c>
      <c r="BI268" s="185">
        <f>IF(N268="nulová",J268,0)</f>
        <v>0</v>
      </c>
      <c r="BJ268" s="18" t="s">
        <v>83</v>
      </c>
      <c r="BK268" s="185">
        <f>ROUND(I268*H268,2)</f>
        <v>0</v>
      </c>
      <c r="BL268" s="18" t="s">
        <v>460</v>
      </c>
      <c r="BM268" s="184" t="s">
        <v>470</v>
      </c>
    </row>
    <row r="269" s="13" customFormat="1">
      <c r="A269" s="13"/>
      <c r="B269" s="186"/>
      <c r="C269" s="13"/>
      <c r="D269" s="187" t="s">
        <v>144</v>
      </c>
      <c r="E269" s="188" t="s">
        <v>3</v>
      </c>
      <c r="F269" s="189" t="s">
        <v>295</v>
      </c>
      <c r="G269" s="13"/>
      <c r="H269" s="188" t="s">
        <v>3</v>
      </c>
      <c r="I269" s="190"/>
      <c r="J269" s="13"/>
      <c r="K269" s="13"/>
      <c r="L269" s="186"/>
      <c r="M269" s="191"/>
      <c r="N269" s="192"/>
      <c r="O269" s="192"/>
      <c r="P269" s="192"/>
      <c r="Q269" s="192"/>
      <c r="R269" s="192"/>
      <c r="S269" s="192"/>
      <c r="T269" s="19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8" t="s">
        <v>144</v>
      </c>
      <c r="AU269" s="188" t="s">
        <v>85</v>
      </c>
      <c r="AV269" s="13" t="s">
        <v>83</v>
      </c>
      <c r="AW269" s="13" t="s">
        <v>39</v>
      </c>
      <c r="AX269" s="13" t="s">
        <v>77</v>
      </c>
      <c r="AY269" s="188" t="s">
        <v>134</v>
      </c>
    </row>
    <row r="270" s="14" customFormat="1">
      <c r="A270" s="14"/>
      <c r="B270" s="194"/>
      <c r="C270" s="14"/>
      <c r="D270" s="187" t="s">
        <v>144</v>
      </c>
      <c r="E270" s="195" t="s">
        <v>3</v>
      </c>
      <c r="F270" s="196" t="s">
        <v>471</v>
      </c>
      <c r="G270" s="14"/>
      <c r="H270" s="197">
        <v>1</v>
      </c>
      <c r="I270" s="198"/>
      <c r="J270" s="14"/>
      <c r="K270" s="14"/>
      <c r="L270" s="194"/>
      <c r="M270" s="199"/>
      <c r="N270" s="200"/>
      <c r="O270" s="200"/>
      <c r="P270" s="200"/>
      <c r="Q270" s="200"/>
      <c r="R270" s="200"/>
      <c r="S270" s="200"/>
      <c r="T270" s="20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195" t="s">
        <v>144</v>
      </c>
      <c r="AU270" s="195" t="s">
        <v>85</v>
      </c>
      <c r="AV270" s="14" t="s">
        <v>85</v>
      </c>
      <c r="AW270" s="14" t="s">
        <v>39</v>
      </c>
      <c r="AX270" s="14" t="s">
        <v>83</v>
      </c>
      <c r="AY270" s="195" t="s">
        <v>134</v>
      </c>
    </row>
    <row r="271" s="2" customFormat="1" ht="16.5" customHeight="1">
      <c r="A271" s="38"/>
      <c r="B271" s="172"/>
      <c r="C271" s="213" t="s">
        <v>472</v>
      </c>
      <c r="D271" s="213" t="s">
        <v>457</v>
      </c>
      <c r="E271" s="214" t="s">
        <v>473</v>
      </c>
      <c r="F271" s="215" t="s">
        <v>474</v>
      </c>
      <c r="G271" s="216" t="s">
        <v>140</v>
      </c>
      <c r="H271" s="217">
        <v>1</v>
      </c>
      <c r="I271" s="218"/>
      <c r="J271" s="219">
        <f>ROUND(I271*H271,2)</f>
        <v>0</v>
      </c>
      <c r="K271" s="215" t="s">
        <v>141</v>
      </c>
      <c r="L271" s="220"/>
      <c r="M271" s="221" t="s">
        <v>3</v>
      </c>
      <c r="N271" s="222" t="s">
        <v>48</v>
      </c>
      <c r="O271" s="72"/>
      <c r="P271" s="182">
        <f>O271*H271</f>
        <v>0</v>
      </c>
      <c r="Q271" s="182">
        <v>0</v>
      </c>
      <c r="R271" s="182">
        <f>Q271*H271</f>
        <v>0</v>
      </c>
      <c r="S271" s="182">
        <v>0</v>
      </c>
      <c r="T271" s="183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184" t="s">
        <v>460</v>
      </c>
      <c r="AT271" s="184" t="s">
        <v>457</v>
      </c>
      <c r="AU271" s="184" t="s">
        <v>85</v>
      </c>
      <c r="AY271" s="18" t="s">
        <v>134</v>
      </c>
      <c r="BE271" s="185">
        <f>IF(N271="základní",J271,0)</f>
        <v>0</v>
      </c>
      <c r="BF271" s="185">
        <f>IF(N271="snížená",J271,0)</f>
        <v>0</v>
      </c>
      <c r="BG271" s="185">
        <f>IF(N271="zákl. přenesená",J271,0)</f>
        <v>0</v>
      </c>
      <c r="BH271" s="185">
        <f>IF(N271="sníž. přenesená",J271,0)</f>
        <v>0</v>
      </c>
      <c r="BI271" s="185">
        <f>IF(N271="nulová",J271,0)</f>
        <v>0</v>
      </c>
      <c r="BJ271" s="18" t="s">
        <v>83</v>
      </c>
      <c r="BK271" s="185">
        <f>ROUND(I271*H271,2)</f>
        <v>0</v>
      </c>
      <c r="BL271" s="18" t="s">
        <v>460</v>
      </c>
      <c r="BM271" s="184" t="s">
        <v>475</v>
      </c>
    </row>
    <row r="272" s="13" customFormat="1">
      <c r="A272" s="13"/>
      <c r="B272" s="186"/>
      <c r="C272" s="13"/>
      <c r="D272" s="187" t="s">
        <v>144</v>
      </c>
      <c r="E272" s="188" t="s">
        <v>3</v>
      </c>
      <c r="F272" s="189" t="s">
        <v>295</v>
      </c>
      <c r="G272" s="13"/>
      <c r="H272" s="188" t="s">
        <v>3</v>
      </c>
      <c r="I272" s="190"/>
      <c r="J272" s="13"/>
      <c r="K272" s="13"/>
      <c r="L272" s="186"/>
      <c r="M272" s="191"/>
      <c r="N272" s="192"/>
      <c r="O272" s="192"/>
      <c r="P272" s="192"/>
      <c r="Q272" s="192"/>
      <c r="R272" s="192"/>
      <c r="S272" s="192"/>
      <c r="T272" s="19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8" t="s">
        <v>144</v>
      </c>
      <c r="AU272" s="188" t="s">
        <v>85</v>
      </c>
      <c r="AV272" s="13" t="s">
        <v>83</v>
      </c>
      <c r="AW272" s="13" t="s">
        <v>39</v>
      </c>
      <c r="AX272" s="13" t="s">
        <v>77</v>
      </c>
      <c r="AY272" s="188" t="s">
        <v>134</v>
      </c>
    </row>
    <row r="273" s="14" customFormat="1">
      <c r="A273" s="14"/>
      <c r="B273" s="194"/>
      <c r="C273" s="14"/>
      <c r="D273" s="187" t="s">
        <v>144</v>
      </c>
      <c r="E273" s="195" t="s">
        <v>3</v>
      </c>
      <c r="F273" s="196" t="s">
        <v>462</v>
      </c>
      <c r="G273" s="14"/>
      <c r="H273" s="197">
        <v>1</v>
      </c>
      <c r="I273" s="198"/>
      <c r="J273" s="14"/>
      <c r="K273" s="14"/>
      <c r="L273" s="194"/>
      <c r="M273" s="199"/>
      <c r="N273" s="200"/>
      <c r="O273" s="200"/>
      <c r="P273" s="200"/>
      <c r="Q273" s="200"/>
      <c r="R273" s="200"/>
      <c r="S273" s="200"/>
      <c r="T273" s="20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95" t="s">
        <v>144</v>
      </c>
      <c r="AU273" s="195" t="s">
        <v>85</v>
      </c>
      <c r="AV273" s="14" t="s">
        <v>85</v>
      </c>
      <c r="AW273" s="14" t="s">
        <v>39</v>
      </c>
      <c r="AX273" s="14" t="s">
        <v>83</v>
      </c>
      <c r="AY273" s="195" t="s">
        <v>134</v>
      </c>
    </row>
    <row r="274" s="2" customFormat="1" ht="16.5" customHeight="1">
      <c r="A274" s="38"/>
      <c r="B274" s="172"/>
      <c r="C274" s="213" t="s">
        <v>476</v>
      </c>
      <c r="D274" s="213" t="s">
        <v>457</v>
      </c>
      <c r="E274" s="214" t="s">
        <v>477</v>
      </c>
      <c r="F274" s="215" t="s">
        <v>478</v>
      </c>
      <c r="G274" s="216" t="s">
        <v>140</v>
      </c>
      <c r="H274" s="217">
        <v>1</v>
      </c>
      <c r="I274" s="218"/>
      <c r="J274" s="219">
        <f>ROUND(I274*H274,2)</f>
        <v>0</v>
      </c>
      <c r="K274" s="215" t="s">
        <v>141</v>
      </c>
      <c r="L274" s="220"/>
      <c r="M274" s="221" t="s">
        <v>3</v>
      </c>
      <c r="N274" s="222" t="s">
        <v>48</v>
      </c>
      <c r="O274" s="72"/>
      <c r="P274" s="182">
        <f>O274*H274</f>
        <v>0</v>
      </c>
      <c r="Q274" s="182">
        <v>0</v>
      </c>
      <c r="R274" s="182">
        <f>Q274*H274</f>
        <v>0</v>
      </c>
      <c r="S274" s="182">
        <v>0</v>
      </c>
      <c r="T274" s="183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84" t="s">
        <v>460</v>
      </c>
      <c r="AT274" s="184" t="s">
        <v>457</v>
      </c>
      <c r="AU274" s="184" t="s">
        <v>85</v>
      </c>
      <c r="AY274" s="18" t="s">
        <v>134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8" t="s">
        <v>83</v>
      </c>
      <c r="BK274" s="185">
        <f>ROUND(I274*H274,2)</f>
        <v>0</v>
      </c>
      <c r="BL274" s="18" t="s">
        <v>460</v>
      </c>
      <c r="BM274" s="184" t="s">
        <v>479</v>
      </c>
    </row>
    <row r="275" s="13" customFormat="1">
      <c r="A275" s="13"/>
      <c r="B275" s="186"/>
      <c r="C275" s="13"/>
      <c r="D275" s="187" t="s">
        <v>144</v>
      </c>
      <c r="E275" s="188" t="s">
        <v>3</v>
      </c>
      <c r="F275" s="189" t="s">
        <v>295</v>
      </c>
      <c r="G275" s="13"/>
      <c r="H275" s="188" t="s">
        <v>3</v>
      </c>
      <c r="I275" s="190"/>
      <c r="J275" s="13"/>
      <c r="K275" s="13"/>
      <c r="L275" s="186"/>
      <c r="M275" s="191"/>
      <c r="N275" s="192"/>
      <c r="O275" s="192"/>
      <c r="P275" s="192"/>
      <c r="Q275" s="192"/>
      <c r="R275" s="192"/>
      <c r="S275" s="192"/>
      <c r="T275" s="19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8" t="s">
        <v>144</v>
      </c>
      <c r="AU275" s="188" t="s">
        <v>85</v>
      </c>
      <c r="AV275" s="13" t="s">
        <v>83</v>
      </c>
      <c r="AW275" s="13" t="s">
        <v>39</v>
      </c>
      <c r="AX275" s="13" t="s">
        <v>77</v>
      </c>
      <c r="AY275" s="188" t="s">
        <v>134</v>
      </c>
    </row>
    <row r="276" s="14" customFormat="1">
      <c r="A276" s="14"/>
      <c r="B276" s="194"/>
      <c r="C276" s="14"/>
      <c r="D276" s="187" t="s">
        <v>144</v>
      </c>
      <c r="E276" s="195" t="s">
        <v>3</v>
      </c>
      <c r="F276" s="196" t="s">
        <v>462</v>
      </c>
      <c r="G276" s="14"/>
      <c r="H276" s="197">
        <v>1</v>
      </c>
      <c r="I276" s="198"/>
      <c r="J276" s="14"/>
      <c r="K276" s="14"/>
      <c r="L276" s="194"/>
      <c r="M276" s="199"/>
      <c r="N276" s="200"/>
      <c r="O276" s="200"/>
      <c r="P276" s="200"/>
      <c r="Q276" s="200"/>
      <c r="R276" s="200"/>
      <c r="S276" s="200"/>
      <c r="T276" s="20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5" t="s">
        <v>144</v>
      </c>
      <c r="AU276" s="195" t="s">
        <v>85</v>
      </c>
      <c r="AV276" s="14" t="s">
        <v>85</v>
      </c>
      <c r="AW276" s="14" t="s">
        <v>39</v>
      </c>
      <c r="AX276" s="14" t="s">
        <v>83</v>
      </c>
      <c r="AY276" s="195" t="s">
        <v>134</v>
      </c>
    </row>
    <row r="277" s="12" customFormat="1" ht="22.8" customHeight="1">
      <c r="A277" s="12"/>
      <c r="B277" s="159"/>
      <c r="C277" s="12"/>
      <c r="D277" s="160" t="s">
        <v>76</v>
      </c>
      <c r="E277" s="170" t="s">
        <v>281</v>
      </c>
      <c r="F277" s="170" t="s">
        <v>282</v>
      </c>
      <c r="G277" s="12"/>
      <c r="H277" s="12"/>
      <c r="I277" s="162"/>
      <c r="J277" s="171">
        <f>BK277</f>
        <v>0</v>
      </c>
      <c r="K277" s="12"/>
      <c r="L277" s="159"/>
      <c r="M277" s="164"/>
      <c r="N277" s="165"/>
      <c r="O277" s="165"/>
      <c r="P277" s="166">
        <f>SUM(P278:P280)</f>
        <v>0</v>
      </c>
      <c r="Q277" s="165"/>
      <c r="R277" s="166">
        <f>SUM(R278:R280)</f>
        <v>0</v>
      </c>
      <c r="S277" s="165"/>
      <c r="T277" s="167">
        <f>SUM(T278:T280)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60" t="s">
        <v>133</v>
      </c>
      <c r="AT277" s="168" t="s">
        <v>76</v>
      </c>
      <c r="AU277" s="168" t="s">
        <v>83</v>
      </c>
      <c r="AY277" s="160" t="s">
        <v>134</v>
      </c>
      <c r="BK277" s="169">
        <f>SUM(BK278:BK280)</f>
        <v>0</v>
      </c>
    </row>
    <row r="278" s="2" customFormat="1" ht="24.15" customHeight="1">
      <c r="A278" s="38"/>
      <c r="B278" s="172"/>
      <c r="C278" s="173" t="s">
        <v>480</v>
      </c>
      <c r="D278" s="173" t="s">
        <v>137</v>
      </c>
      <c r="E278" s="174" t="s">
        <v>284</v>
      </c>
      <c r="F278" s="175" t="s">
        <v>285</v>
      </c>
      <c r="G278" s="176" t="s">
        <v>140</v>
      </c>
      <c r="H278" s="177">
        <v>1</v>
      </c>
      <c r="I278" s="178"/>
      <c r="J278" s="179">
        <f>ROUND(I278*H278,2)</f>
        <v>0</v>
      </c>
      <c r="K278" s="175" t="s">
        <v>141</v>
      </c>
      <c r="L278" s="39"/>
      <c r="M278" s="180" t="s">
        <v>3</v>
      </c>
      <c r="N278" s="181" t="s">
        <v>48</v>
      </c>
      <c r="O278" s="72"/>
      <c r="P278" s="182">
        <f>O278*H278</f>
        <v>0</v>
      </c>
      <c r="Q278" s="182">
        <v>0</v>
      </c>
      <c r="R278" s="182">
        <f>Q278*H278</f>
        <v>0</v>
      </c>
      <c r="S278" s="182">
        <v>0</v>
      </c>
      <c r="T278" s="183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84" t="s">
        <v>142</v>
      </c>
      <c r="AT278" s="184" t="s">
        <v>137</v>
      </c>
      <c r="AU278" s="184" t="s">
        <v>85</v>
      </c>
      <c r="AY278" s="18" t="s">
        <v>134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18" t="s">
        <v>83</v>
      </c>
      <c r="BK278" s="185">
        <f>ROUND(I278*H278,2)</f>
        <v>0</v>
      </c>
      <c r="BL278" s="18" t="s">
        <v>142</v>
      </c>
      <c r="BM278" s="184" t="s">
        <v>481</v>
      </c>
    </row>
    <row r="279" s="13" customFormat="1">
      <c r="A279" s="13"/>
      <c r="B279" s="186"/>
      <c r="C279" s="13"/>
      <c r="D279" s="187" t="s">
        <v>144</v>
      </c>
      <c r="E279" s="188" t="s">
        <v>3</v>
      </c>
      <c r="F279" s="189" t="s">
        <v>295</v>
      </c>
      <c r="G279" s="13"/>
      <c r="H279" s="188" t="s">
        <v>3</v>
      </c>
      <c r="I279" s="190"/>
      <c r="J279" s="13"/>
      <c r="K279" s="13"/>
      <c r="L279" s="186"/>
      <c r="M279" s="191"/>
      <c r="N279" s="192"/>
      <c r="O279" s="192"/>
      <c r="P279" s="192"/>
      <c r="Q279" s="192"/>
      <c r="R279" s="192"/>
      <c r="S279" s="192"/>
      <c r="T279" s="19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8" t="s">
        <v>144</v>
      </c>
      <c r="AU279" s="188" t="s">
        <v>85</v>
      </c>
      <c r="AV279" s="13" t="s">
        <v>83</v>
      </c>
      <c r="AW279" s="13" t="s">
        <v>39</v>
      </c>
      <c r="AX279" s="13" t="s">
        <v>77</v>
      </c>
      <c r="AY279" s="188" t="s">
        <v>134</v>
      </c>
    </row>
    <row r="280" s="14" customFormat="1">
      <c r="A280" s="14"/>
      <c r="B280" s="194"/>
      <c r="C280" s="14"/>
      <c r="D280" s="187" t="s">
        <v>144</v>
      </c>
      <c r="E280" s="195" t="s">
        <v>3</v>
      </c>
      <c r="F280" s="196" t="s">
        <v>287</v>
      </c>
      <c r="G280" s="14"/>
      <c r="H280" s="197">
        <v>1</v>
      </c>
      <c r="I280" s="198"/>
      <c r="J280" s="14"/>
      <c r="K280" s="14"/>
      <c r="L280" s="194"/>
      <c r="M280" s="210"/>
      <c r="N280" s="211"/>
      <c r="O280" s="211"/>
      <c r="P280" s="211"/>
      <c r="Q280" s="211"/>
      <c r="R280" s="211"/>
      <c r="S280" s="211"/>
      <c r="T280" s="21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5" t="s">
        <v>144</v>
      </c>
      <c r="AU280" s="195" t="s">
        <v>85</v>
      </c>
      <c r="AV280" s="14" t="s">
        <v>85</v>
      </c>
      <c r="AW280" s="14" t="s">
        <v>39</v>
      </c>
      <c r="AX280" s="14" t="s">
        <v>83</v>
      </c>
      <c r="AY280" s="195" t="s">
        <v>134</v>
      </c>
    </row>
    <row r="281" s="2" customFormat="1" ht="6.96" customHeight="1">
      <c r="A281" s="38"/>
      <c r="B281" s="55"/>
      <c r="C281" s="56"/>
      <c r="D281" s="56"/>
      <c r="E281" s="56"/>
      <c r="F281" s="56"/>
      <c r="G281" s="56"/>
      <c r="H281" s="56"/>
      <c r="I281" s="56"/>
      <c r="J281" s="56"/>
      <c r="K281" s="56"/>
      <c r="L281" s="39"/>
      <c r="M281" s="38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</row>
  </sheetData>
  <autoFilter ref="C97:K28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101</v>
      </c>
      <c r="L4" s="21"/>
      <c r="M4" s="122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3" t="str">
        <f>'Rekapitulace zakázky'!K6</f>
        <v>Údržba a oprava výměnných dílů zabezpečovacího zařízení v obvodu SSZT HKR 2024 - 2026</v>
      </c>
      <c r="F7" s="31"/>
      <c r="G7" s="31"/>
      <c r="H7" s="31"/>
      <c r="L7" s="21"/>
    </row>
    <row r="8" s="1" customFormat="1" ht="12" customHeight="1">
      <c r="B8" s="21"/>
      <c r="D8" s="31" t="s">
        <v>102</v>
      </c>
      <c r="L8" s="21"/>
    </row>
    <row r="9" s="2" customFormat="1" ht="16.5" customHeight="1">
      <c r="A9" s="38"/>
      <c r="B9" s="39"/>
      <c r="C9" s="38"/>
      <c r="D9" s="38"/>
      <c r="E9" s="123" t="s">
        <v>103</v>
      </c>
      <c r="F9" s="38"/>
      <c r="G9" s="38"/>
      <c r="H9" s="38"/>
      <c r="I9" s="38"/>
      <c r="J9" s="38"/>
      <c r="K9" s="38"/>
      <c r="L9" s="12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1" t="s">
        <v>104</v>
      </c>
      <c r="E10" s="38"/>
      <c r="F10" s="38"/>
      <c r="G10" s="38"/>
      <c r="H10" s="38"/>
      <c r="I10" s="38"/>
      <c r="J10" s="38"/>
      <c r="K10" s="38"/>
      <c r="L10" s="12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2" t="s">
        <v>482</v>
      </c>
      <c r="F11" s="38"/>
      <c r="G11" s="38"/>
      <c r="H11" s="38"/>
      <c r="I11" s="38"/>
      <c r="J11" s="38"/>
      <c r="K11" s="38"/>
      <c r="L11" s="12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12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1" t="s">
        <v>19</v>
      </c>
      <c r="E13" s="38"/>
      <c r="F13" s="26" t="s">
        <v>3</v>
      </c>
      <c r="G13" s="38"/>
      <c r="H13" s="38"/>
      <c r="I13" s="31" t="s">
        <v>21</v>
      </c>
      <c r="J13" s="26" t="s">
        <v>3</v>
      </c>
      <c r="K13" s="38"/>
      <c r="L13" s="12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23</v>
      </c>
      <c r="E14" s="38"/>
      <c r="F14" s="26" t="s">
        <v>24</v>
      </c>
      <c r="G14" s="38"/>
      <c r="H14" s="38"/>
      <c r="I14" s="31" t="s">
        <v>25</v>
      </c>
      <c r="J14" s="64" t="str">
        <f>'Rekapitulace zakázky'!AN8</f>
        <v>6. 5. 2024</v>
      </c>
      <c r="K14" s="38"/>
      <c r="L14" s="12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12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1" t="s">
        <v>31</v>
      </c>
      <c r="E16" s="38"/>
      <c r="F16" s="38"/>
      <c r="G16" s="38"/>
      <c r="H16" s="38"/>
      <c r="I16" s="31" t="s">
        <v>32</v>
      </c>
      <c r="J16" s="26" t="s">
        <v>3</v>
      </c>
      <c r="K16" s="38"/>
      <c r="L16" s="12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6" t="s">
        <v>34</v>
      </c>
      <c r="F17" s="38"/>
      <c r="G17" s="38"/>
      <c r="H17" s="38"/>
      <c r="I17" s="31" t="s">
        <v>35</v>
      </c>
      <c r="J17" s="26" t="s">
        <v>3</v>
      </c>
      <c r="K17" s="38"/>
      <c r="L17" s="12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12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1" t="s">
        <v>36</v>
      </c>
      <c r="E19" s="38"/>
      <c r="F19" s="38"/>
      <c r="G19" s="38"/>
      <c r="H19" s="38"/>
      <c r="I19" s="31" t="s">
        <v>32</v>
      </c>
      <c r="J19" s="32" t="str">
        <f>'Rekapitulace zakázky'!AN13</f>
        <v>Vyplň údaj</v>
      </c>
      <c r="K19" s="38"/>
      <c r="L19" s="12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2" t="str">
        <f>'Rekapitulace zakázky'!E14</f>
        <v>Vyplň údaj</v>
      </c>
      <c r="F20" s="26"/>
      <c r="G20" s="26"/>
      <c r="H20" s="26"/>
      <c r="I20" s="31" t="s">
        <v>35</v>
      </c>
      <c r="J20" s="32" t="str">
        <f>'Rekapitulace zakázky'!AN14</f>
        <v>Vyplň údaj</v>
      </c>
      <c r="K20" s="38"/>
      <c r="L20" s="12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12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1" t="s">
        <v>38</v>
      </c>
      <c r="E22" s="38"/>
      <c r="F22" s="38"/>
      <c r="G22" s="38"/>
      <c r="H22" s="38"/>
      <c r="I22" s="31" t="s">
        <v>32</v>
      </c>
      <c r="J22" s="26" t="s">
        <v>3</v>
      </c>
      <c r="K22" s="38"/>
      <c r="L22" s="12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6" t="s">
        <v>34</v>
      </c>
      <c r="F23" s="38"/>
      <c r="G23" s="38"/>
      <c r="H23" s="38"/>
      <c r="I23" s="31" t="s">
        <v>35</v>
      </c>
      <c r="J23" s="26" t="s">
        <v>3</v>
      </c>
      <c r="K23" s="38"/>
      <c r="L23" s="12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12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1" t="s">
        <v>40</v>
      </c>
      <c r="E25" s="38"/>
      <c r="F25" s="38"/>
      <c r="G25" s="38"/>
      <c r="H25" s="38"/>
      <c r="I25" s="31" t="s">
        <v>32</v>
      </c>
      <c r="J25" s="26" t="s">
        <v>3</v>
      </c>
      <c r="K25" s="38"/>
      <c r="L25" s="12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6" t="s">
        <v>34</v>
      </c>
      <c r="F26" s="38"/>
      <c r="G26" s="38"/>
      <c r="H26" s="38"/>
      <c r="I26" s="31" t="s">
        <v>35</v>
      </c>
      <c r="J26" s="26" t="s">
        <v>3</v>
      </c>
      <c r="K26" s="38"/>
      <c r="L26" s="12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12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1" t="s">
        <v>41</v>
      </c>
      <c r="E28" s="38"/>
      <c r="F28" s="38"/>
      <c r="G28" s="38"/>
      <c r="H28" s="38"/>
      <c r="I28" s="38"/>
      <c r="J28" s="38"/>
      <c r="K28" s="38"/>
      <c r="L28" s="12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25"/>
      <c r="B29" s="126"/>
      <c r="C29" s="125"/>
      <c r="D29" s="125"/>
      <c r="E29" s="36" t="s">
        <v>42</v>
      </c>
      <c r="F29" s="36"/>
      <c r="G29" s="36"/>
      <c r="H29" s="36"/>
      <c r="I29" s="125"/>
      <c r="J29" s="125"/>
      <c r="K29" s="125"/>
      <c r="L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12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2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28" t="s">
        <v>43</v>
      </c>
      <c r="E32" s="38"/>
      <c r="F32" s="38"/>
      <c r="G32" s="38"/>
      <c r="H32" s="38"/>
      <c r="I32" s="38"/>
      <c r="J32" s="90">
        <f>ROUND(J98, 2)</f>
        <v>0</v>
      </c>
      <c r="K32" s="38"/>
      <c r="L32" s="12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84"/>
      <c r="E33" s="84"/>
      <c r="F33" s="84"/>
      <c r="G33" s="84"/>
      <c r="H33" s="84"/>
      <c r="I33" s="84"/>
      <c r="J33" s="84"/>
      <c r="K33" s="84"/>
      <c r="L33" s="12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45</v>
      </c>
      <c r="G34" s="38"/>
      <c r="H34" s="38"/>
      <c r="I34" s="43" t="s">
        <v>44</v>
      </c>
      <c r="J34" s="43" t="s">
        <v>46</v>
      </c>
      <c r="K34" s="38"/>
      <c r="L34" s="12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29" t="s">
        <v>47</v>
      </c>
      <c r="E35" s="31" t="s">
        <v>48</v>
      </c>
      <c r="F35" s="130">
        <f>ROUND((SUM(BE98:BE417)),  2)</f>
        <v>0</v>
      </c>
      <c r="G35" s="38"/>
      <c r="H35" s="38"/>
      <c r="I35" s="131">
        <v>0.20999999999999999</v>
      </c>
      <c r="J35" s="130">
        <f>ROUND(((SUM(BE98:BE417))*I35),  2)</f>
        <v>0</v>
      </c>
      <c r="K35" s="38"/>
      <c r="L35" s="12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1" t="s">
        <v>49</v>
      </c>
      <c r="F36" s="130">
        <f>ROUND((SUM(BF98:BF417)),  2)</f>
        <v>0</v>
      </c>
      <c r="G36" s="38"/>
      <c r="H36" s="38"/>
      <c r="I36" s="131">
        <v>0.12</v>
      </c>
      <c r="J36" s="130">
        <f>ROUND(((SUM(BF98:BF417))*I36),  2)</f>
        <v>0</v>
      </c>
      <c r="K36" s="38"/>
      <c r="L36" s="12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50</v>
      </c>
      <c r="F37" s="130">
        <f>ROUND((SUM(BG98:BG417)),  2)</f>
        <v>0</v>
      </c>
      <c r="G37" s="38"/>
      <c r="H37" s="38"/>
      <c r="I37" s="131">
        <v>0.20999999999999999</v>
      </c>
      <c r="J37" s="130">
        <f>0</f>
        <v>0</v>
      </c>
      <c r="K37" s="38"/>
      <c r="L37" s="12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1" t="s">
        <v>51</v>
      </c>
      <c r="F38" s="130">
        <f>ROUND((SUM(BH98:BH417)),  2)</f>
        <v>0</v>
      </c>
      <c r="G38" s="38"/>
      <c r="H38" s="38"/>
      <c r="I38" s="131">
        <v>0.12</v>
      </c>
      <c r="J38" s="130">
        <f>0</f>
        <v>0</v>
      </c>
      <c r="K38" s="38"/>
      <c r="L38" s="12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1" t="s">
        <v>52</v>
      </c>
      <c r="F39" s="130">
        <f>ROUND((SUM(BI98:BI417)),  2)</f>
        <v>0</v>
      </c>
      <c r="G39" s="38"/>
      <c r="H39" s="38"/>
      <c r="I39" s="131">
        <v>0</v>
      </c>
      <c r="J39" s="130">
        <f>0</f>
        <v>0</v>
      </c>
      <c r="K39" s="38"/>
      <c r="L39" s="12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12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2"/>
      <c r="D41" s="133" t="s">
        <v>53</v>
      </c>
      <c r="E41" s="76"/>
      <c r="F41" s="76"/>
      <c r="G41" s="134" t="s">
        <v>54</v>
      </c>
      <c r="H41" s="135" t="s">
        <v>55</v>
      </c>
      <c r="I41" s="76"/>
      <c r="J41" s="136">
        <f>SUM(J32:J39)</f>
        <v>0</v>
      </c>
      <c r="K41" s="137"/>
      <c r="L41" s="12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12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57"/>
      <c r="C46" s="58"/>
      <c r="D46" s="58"/>
      <c r="E46" s="58"/>
      <c r="F46" s="58"/>
      <c r="G46" s="58"/>
      <c r="H46" s="58"/>
      <c r="I46" s="58"/>
      <c r="J46" s="58"/>
      <c r="K46" s="58"/>
      <c r="L46" s="12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2" t="s">
        <v>106</v>
      </c>
      <c r="D47" s="38"/>
      <c r="E47" s="38"/>
      <c r="F47" s="38"/>
      <c r="G47" s="38"/>
      <c r="H47" s="38"/>
      <c r="I47" s="38"/>
      <c r="J47" s="38"/>
      <c r="K47" s="38"/>
      <c r="L47" s="12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12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17</v>
      </c>
      <c r="D49" s="38"/>
      <c r="E49" s="38"/>
      <c r="F49" s="38"/>
      <c r="G49" s="38"/>
      <c r="H49" s="38"/>
      <c r="I49" s="38"/>
      <c r="J49" s="38"/>
      <c r="K49" s="38"/>
      <c r="L49" s="12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38"/>
      <c r="D50" s="38"/>
      <c r="E50" s="123" t="str">
        <f>E7</f>
        <v>Údržba a oprava výměnných dílů zabezpečovacího zařízení v obvodu SSZT HKR 2024 - 2026</v>
      </c>
      <c r="F50" s="31"/>
      <c r="G50" s="31"/>
      <c r="H50" s="31"/>
      <c r="I50" s="38"/>
      <c r="J50" s="38"/>
      <c r="K50" s="38"/>
      <c r="L50" s="12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1" t="s">
        <v>102</v>
      </c>
      <c r="L51" s="21"/>
    </row>
    <row r="52" hidden="1" s="2" customFormat="1" ht="16.5" customHeight="1">
      <c r="A52" s="38"/>
      <c r="B52" s="39"/>
      <c r="C52" s="38"/>
      <c r="D52" s="38"/>
      <c r="E52" s="123" t="s">
        <v>103</v>
      </c>
      <c r="F52" s="38"/>
      <c r="G52" s="38"/>
      <c r="H52" s="38"/>
      <c r="I52" s="38"/>
      <c r="J52" s="38"/>
      <c r="K52" s="38"/>
      <c r="L52" s="12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1" t="s">
        <v>104</v>
      </c>
      <c r="D53" s="38"/>
      <c r="E53" s="38"/>
      <c r="F53" s="38"/>
      <c r="G53" s="38"/>
      <c r="H53" s="38"/>
      <c r="I53" s="38"/>
      <c r="J53" s="38"/>
      <c r="K53" s="38"/>
      <c r="L53" s="12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38"/>
      <c r="D54" s="38"/>
      <c r="E54" s="62" t="str">
        <f>E11</f>
        <v>HK_VD_I - XII 2025 - Opravy výměnných dílů</v>
      </c>
      <c r="F54" s="38"/>
      <c r="G54" s="38"/>
      <c r="H54" s="38"/>
      <c r="I54" s="38"/>
      <c r="J54" s="38"/>
      <c r="K54" s="38"/>
      <c r="L54" s="12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38"/>
      <c r="D55" s="38"/>
      <c r="E55" s="38"/>
      <c r="F55" s="38"/>
      <c r="G55" s="38"/>
      <c r="H55" s="38"/>
      <c r="I55" s="38"/>
      <c r="J55" s="38"/>
      <c r="K55" s="38"/>
      <c r="L55" s="12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1" t="s">
        <v>23</v>
      </c>
      <c r="D56" s="38"/>
      <c r="E56" s="38"/>
      <c r="F56" s="26" t="str">
        <f>F14</f>
        <v>Obvod SSZT HKR</v>
      </c>
      <c r="G56" s="38"/>
      <c r="H56" s="38"/>
      <c r="I56" s="31" t="s">
        <v>25</v>
      </c>
      <c r="J56" s="64" t="str">
        <f>IF(J14="","",J14)</f>
        <v>6. 5. 2024</v>
      </c>
      <c r="K56" s="38"/>
      <c r="L56" s="12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38"/>
      <c r="D57" s="38"/>
      <c r="E57" s="38"/>
      <c r="F57" s="38"/>
      <c r="G57" s="38"/>
      <c r="H57" s="38"/>
      <c r="I57" s="38"/>
      <c r="J57" s="38"/>
      <c r="K57" s="38"/>
      <c r="L57" s="12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1" t="s">
        <v>31</v>
      </c>
      <c r="D58" s="38"/>
      <c r="E58" s="38"/>
      <c r="F58" s="26" t="str">
        <f>E17</f>
        <v xml:space="preserve"> </v>
      </c>
      <c r="G58" s="38"/>
      <c r="H58" s="38"/>
      <c r="I58" s="31" t="s">
        <v>38</v>
      </c>
      <c r="J58" s="36" t="str">
        <f>E23</f>
        <v xml:space="preserve"> </v>
      </c>
      <c r="K58" s="38"/>
      <c r="L58" s="12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1" t="s">
        <v>36</v>
      </c>
      <c r="D59" s="38"/>
      <c r="E59" s="38"/>
      <c r="F59" s="26" t="str">
        <f>IF(E20="","",E20)</f>
        <v>Vyplň údaj</v>
      </c>
      <c r="G59" s="38"/>
      <c r="H59" s="38"/>
      <c r="I59" s="31" t="s">
        <v>40</v>
      </c>
      <c r="J59" s="36" t="str">
        <f>E26</f>
        <v xml:space="preserve"> </v>
      </c>
      <c r="K59" s="38"/>
      <c r="L59" s="12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38"/>
      <c r="D60" s="38"/>
      <c r="E60" s="38"/>
      <c r="F60" s="38"/>
      <c r="G60" s="38"/>
      <c r="H60" s="38"/>
      <c r="I60" s="38"/>
      <c r="J60" s="38"/>
      <c r="K60" s="38"/>
      <c r="L60" s="12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38" t="s">
        <v>107</v>
      </c>
      <c r="D61" s="132"/>
      <c r="E61" s="132"/>
      <c r="F61" s="132"/>
      <c r="G61" s="132"/>
      <c r="H61" s="132"/>
      <c r="I61" s="132"/>
      <c r="J61" s="139" t="s">
        <v>108</v>
      </c>
      <c r="K61" s="132"/>
      <c r="L61" s="12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38"/>
      <c r="D62" s="38"/>
      <c r="E62" s="38"/>
      <c r="F62" s="38"/>
      <c r="G62" s="38"/>
      <c r="H62" s="38"/>
      <c r="I62" s="38"/>
      <c r="J62" s="38"/>
      <c r="K62" s="38"/>
      <c r="L62" s="12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40" t="s">
        <v>75</v>
      </c>
      <c r="D63" s="38"/>
      <c r="E63" s="38"/>
      <c r="F63" s="38"/>
      <c r="G63" s="38"/>
      <c r="H63" s="38"/>
      <c r="I63" s="38"/>
      <c r="J63" s="90">
        <f>J98</f>
        <v>0</v>
      </c>
      <c r="K63" s="38"/>
      <c r="L63" s="12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8" t="s">
        <v>109</v>
      </c>
    </row>
    <row r="64" hidden="1" s="9" customFormat="1" ht="24.96" customHeight="1">
      <c r="A64" s="9"/>
      <c r="B64" s="141"/>
      <c r="C64" s="9"/>
      <c r="D64" s="142" t="s">
        <v>110</v>
      </c>
      <c r="E64" s="143"/>
      <c r="F64" s="143"/>
      <c r="G64" s="143"/>
      <c r="H64" s="143"/>
      <c r="I64" s="143"/>
      <c r="J64" s="144">
        <f>J99</f>
        <v>0</v>
      </c>
      <c r="K64" s="9"/>
      <c r="L64" s="14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45"/>
      <c r="C65" s="10"/>
      <c r="D65" s="146" t="s">
        <v>111</v>
      </c>
      <c r="E65" s="147"/>
      <c r="F65" s="147"/>
      <c r="G65" s="147"/>
      <c r="H65" s="147"/>
      <c r="I65" s="147"/>
      <c r="J65" s="148">
        <f>J100</f>
        <v>0</v>
      </c>
      <c r="K65" s="10"/>
      <c r="L65" s="14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45"/>
      <c r="C66" s="10"/>
      <c r="D66" s="146" t="s">
        <v>289</v>
      </c>
      <c r="E66" s="147"/>
      <c r="F66" s="147"/>
      <c r="G66" s="147"/>
      <c r="H66" s="147"/>
      <c r="I66" s="147"/>
      <c r="J66" s="148">
        <f>J121</f>
        <v>0</v>
      </c>
      <c r="K66" s="10"/>
      <c r="L66" s="14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45"/>
      <c r="C67" s="10"/>
      <c r="D67" s="146" t="s">
        <v>112</v>
      </c>
      <c r="E67" s="147"/>
      <c r="F67" s="147"/>
      <c r="G67" s="147"/>
      <c r="H67" s="147"/>
      <c r="I67" s="147"/>
      <c r="J67" s="148">
        <f>J125</f>
        <v>0</v>
      </c>
      <c r="K67" s="10"/>
      <c r="L67" s="14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45"/>
      <c r="C68" s="10"/>
      <c r="D68" s="146" t="s">
        <v>113</v>
      </c>
      <c r="E68" s="147"/>
      <c r="F68" s="147"/>
      <c r="G68" s="147"/>
      <c r="H68" s="147"/>
      <c r="I68" s="147"/>
      <c r="J68" s="148">
        <f>J150</f>
        <v>0</v>
      </c>
      <c r="K68" s="10"/>
      <c r="L68" s="14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45"/>
      <c r="C69" s="10"/>
      <c r="D69" s="146" t="s">
        <v>114</v>
      </c>
      <c r="E69" s="147"/>
      <c r="F69" s="147"/>
      <c r="G69" s="147"/>
      <c r="H69" s="147"/>
      <c r="I69" s="147"/>
      <c r="J69" s="148">
        <f>J172</f>
        <v>0</v>
      </c>
      <c r="K69" s="10"/>
      <c r="L69" s="14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45"/>
      <c r="C70" s="10"/>
      <c r="D70" s="146" t="s">
        <v>115</v>
      </c>
      <c r="E70" s="147"/>
      <c r="F70" s="147"/>
      <c r="G70" s="147"/>
      <c r="H70" s="147"/>
      <c r="I70" s="147"/>
      <c r="J70" s="148">
        <f>J194</f>
        <v>0</v>
      </c>
      <c r="K70" s="10"/>
      <c r="L70" s="14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45"/>
      <c r="C71" s="10"/>
      <c r="D71" s="146" t="s">
        <v>116</v>
      </c>
      <c r="E71" s="147"/>
      <c r="F71" s="147"/>
      <c r="G71" s="147"/>
      <c r="H71" s="147"/>
      <c r="I71" s="147"/>
      <c r="J71" s="148">
        <f>J278</f>
        <v>0</v>
      </c>
      <c r="K71" s="10"/>
      <c r="L71" s="14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45"/>
      <c r="C72" s="10"/>
      <c r="D72" s="146" t="s">
        <v>291</v>
      </c>
      <c r="E72" s="147"/>
      <c r="F72" s="147"/>
      <c r="G72" s="147"/>
      <c r="H72" s="147"/>
      <c r="I72" s="147"/>
      <c r="J72" s="148">
        <f>J355</f>
        <v>0</v>
      </c>
      <c r="K72" s="10"/>
      <c r="L72" s="14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45"/>
      <c r="C73" s="10"/>
      <c r="D73" s="146" t="s">
        <v>483</v>
      </c>
      <c r="E73" s="147"/>
      <c r="F73" s="147"/>
      <c r="G73" s="147"/>
      <c r="H73" s="147"/>
      <c r="I73" s="147"/>
      <c r="J73" s="148">
        <f>J362</f>
        <v>0</v>
      </c>
      <c r="K73" s="10"/>
      <c r="L73" s="14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45"/>
      <c r="C74" s="10"/>
      <c r="D74" s="146" t="s">
        <v>484</v>
      </c>
      <c r="E74" s="147"/>
      <c r="F74" s="147"/>
      <c r="G74" s="147"/>
      <c r="H74" s="147"/>
      <c r="I74" s="147"/>
      <c r="J74" s="148">
        <f>J370</f>
        <v>0</v>
      </c>
      <c r="K74" s="10"/>
      <c r="L74" s="14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45"/>
      <c r="C75" s="10"/>
      <c r="D75" s="146" t="s">
        <v>293</v>
      </c>
      <c r="E75" s="147"/>
      <c r="F75" s="147"/>
      <c r="G75" s="147"/>
      <c r="H75" s="147"/>
      <c r="I75" s="147"/>
      <c r="J75" s="148">
        <f>J395</f>
        <v>0</v>
      </c>
      <c r="K75" s="10"/>
      <c r="L75" s="14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45"/>
      <c r="C76" s="10"/>
      <c r="D76" s="146" t="s">
        <v>117</v>
      </c>
      <c r="E76" s="147"/>
      <c r="F76" s="147"/>
      <c r="G76" s="147"/>
      <c r="H76" s="147"/>
      <c r="I76" s="147"/>
      <c r="J76" s="148">
        <f>J411</f>
        <v>0</v>
      </c>
      <c r="K76" s="10"/>
      <c r="L76" s="14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2" customFormat="1" ht="21.84" customHeight="1">
      <c r="A77" s="38"/>
      <c r="B77" s="39"/>
      <c r="C77" s="38"/>
      <c r="D77" s="38"/>
      <c r="E77" s="38"/>
      <c r="F77" s="38"/>
      <c r="G77" s="38"/>
      <c r="H77" s="38"/>
      <c r="I77" s="38"/>
      <c r="J77" s="38"/>
      <c r="K77" s="38"/>
      <c r="L77" s="12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 s="2" customFormat="1" ht="6.96" customHeight="1">
      <c r="A78" s="38"/>
      <c r="B78" s="55"/>
      <c r="C78" s="56"/>
      <c r="D78" s="56"/>
      <c r="E78" s="56"/>
      <c r="F78" s="56"/>
      <c r="G78" s="56"/>
      <c r="H78" s="56"/>
      <c r="I78" s="56"/>
      <c r="J78" s="56"/>
      <c r="K78" s="56"/>
      <c r="L78" s="12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hidden="1"/>
    <row r="80" hidden="1"/>
    <row r="81" hidden="1"/>
    <row r="82" s="2" customFormat="1" ht="6.96" customHeight="1">
      <c r="A82" s="38"/>
      <c r="B82" s="57"/>
      <c r="C82" s="58"/>
      <c r="D82" s="58"/>
      <c r="E82" s="58"/>
      <c r="F82" s="58"/>
      <c r="G82" s="58"/>
      <c r="H82" s="58"/>
      <c r="I82" s="58"/>
      <c r="J82" s="58"/>
      <c r="K82" s="58"/>
      <c r="L82" s="12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4.96" customHeight="1">
      <c r="A83" s="38"/>
      <c r="B83" s="39"/>
      <c r="C83" s="22" t="s">
        <v>118</v>
      </c>
      <c r="D83" s="38"/>
      <c r="E83" s="38"/>
      <c r="F83" s="38"/>
      <c r="G83" s="38"/>
      <c r="H83" s="38"/>
      <c r="I83" s="38"/>
      <c r="J83" s="38"/>
      <c r="K83" s="38"/>
      <c r="L83" s="12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38"/>
      <c r="D84" s="38"/>
      <c r="E84" s="38"/>
      <c r="F84" s="38"/>
      <c r="G84" s="38"/>
      <c r="H84" s="38"/>
      <c r="I84" s="38"/>
      <c r="J84" s="38"/>
      <c r="K84" s="38"/>
      <c r="L84" s="12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1" t="s">
        <v>17</v>
      </c>
      <c r="D85" s="38"/>
      <c r="E85" s="38"/>
      <c r="F85" s="38"/>
      <c r="G85" s="38"/>
      <c r="H85" s="38"/>
      <c r="I85" s="38"/>
      <c r="J85" s="38"/>
      <c r="K85" s="38"/>
      <c r="L85" s="12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38"/>
      <c r="D86" s="38"/>
      <c r="E86" s="123" t="str">
        <f>E7</f>
        <v>Údržba a oprava výměnných dílů zabezpečovacího zařízení v obvodu SSZT HKR 2024 - 2026</v>
      </c>
      <c r="F86" s="31"/>
      <c r="G86" s="31"/>
      <c r="H86" s="31"/>
      <c r="I86" s="38"/>
      <c r="J86" s="38"/>
      <c r="K86" s="38"/>
      <c r="L86" s="12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" customFormat="1" ht="12" customHeight="1">
      <c r="B87" s="21"/>
      <c r="C87" s="31" t="s">
        <v>102</v>
      </c>
      <c r="L87" s="21"/>
    </row>
    <row r="88" s="2" customFormat="1" ht="16.5" customHeight="1">
      <c r="A88" s="38"/>
      <c r="B88" s="39"/>
      <c r="C88" s="38"/>
      <c r="D88" s="38"/>
      <c r="E88" s="123" t="s">
        <v>103</v>
      </c>
      <c r="F88" s="38"/>
      <c r="G88" s="38"/>
      <c r="H88" s="38"/>
      <c r="I88" s="38"/>
      <c r="J88" s="38"/>
      <c r="K88" s="38"/>
      <c r="L88" s="12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104</v>
      </c>
      <c r="D89" s="38"/>
      <c r="E89" s="38"/>
      <c r="F89" s="38"/>
      <c r="G89" s="38"/>
      <c r="H89" s="38"/>
      <c r="I89" s="38"/>
      <c r="J89" s="38"/>
      <c r="K89" s="38"/>
      <c r="L89" s="12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6.5" customHeight="1">
      <c r="A90" s="38"/>
      <c r="B90" s="39"/>
      <c r="C90" s="38"/>
      <c r="D90" s="38"/>
      <c r="E90" s="62" t="str">
        <f>E11</f>
        <v>HK_VD_I - XII 2025 - Opravy výměnných dílů</v>
      </c>
      <c r="F90" s="38"/>
      <c r="G90" s="38"/>
      <c r="H90" s="38"/>
      <c r="I90" s="38"/>
      <c r="J90" s="38"/>
      <c r="K90" s="38"/>
      <c r="L90" s="12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12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2" customHeight="1">
      <c r="A92" s="38"/>
      <c r="B92" s="39"/>
      <c r="C92" s="31" t="s">
        <v>23</v>
      </c>
      <c r="D92" s="38"/>
      <c r="E92" s="38"/>
      <c r="F92" s="26" t="str">
        <f>F14</f>
        <v>Obvod SSZT HKR</v>
      </c>
      <c r="G92" s="38"/>
      <c r="H92" s="38"/>
      <c r="I92" s="31" t="s">
        <v>25</v>
      </c>
      <c r="J92" s="64" t="str">
        <f>IF(J14="","",J14)</f>
        <v>6. 5. 2024</v>
      </c>
      <c r="K92" s="38"/>
      <c r="L92" s="12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6.96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12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1" t="s">
        <v>31</v>
      </c>
      <c r="D94" s="38"/>
      <c r="E94" s="38"/>
      <c r="F94" s="26" t="str">
        <f>E17</f>
        <v xml:space="preserve"> </v>
      </c>
      <c r="G94" s="38"/>
      <c r="H94" s="38"/>
      <c r="I94" s="31" t="s">
        <v>38</v>
      </c>
      <c r="J94" s="36" t="str">
        <f>E23</f>
        <v xml:space="preserve"> </v>
      </c>
      <c r="K94" s="38"/>
      <c r="L94" s="12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1" t="s">
        <v>36</v>
      </c>
      <c r="D95" s="38"/>
      <c r="E95" s="38"/>
      <c r="F95" s="26" t="str">
        <f>IF(E20="","",E20)</f>
        <v>Vyplň údaj</v>
      </c>
      <c r="G95" s="38"/>
      <c r="H95" s="38"/>
      <c r="I95" s="31" t="s">
        <v>40</v>
      </c>
      <c r="J95" s="36" t="str">
        <f>E26</f>
        <v xml:space="preserve"> </v>
      </c>
      <c r="K95" s="38"/>
      <c r="L95" s="12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38"/>
      <c r="D96" s="38"/>
      <c r="E96" s="38"/>
      <c r="F96" s="38"/>
      <c r="G96" s="38"/>
      <c r="H96" s="38"/>
      <c r="I96" s="38"/>
      <c r="J96" s="38"/>
      <c r="K96" s="38"/>
      <c r="L96" s="12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11" customFormat="1" ht="29.28" customHeight="1">
      <c r="A97" s="149"/>
      <c r="B97" s="150"/>
      <c r="C97" s="151" t="s">
        <v>119</v>
      </c>
      <c r="D97" s="152" t="s">
        <v>62</v>
      </c>
      <c r="E97" s="152" t="s">
        <v>58</v>
      </c>
      <c r="F97" s="152" t="s">
        <v>59</v>
      </c>
      <c r="G97" s="152" t="s">
        <v>120</v>
      </c>
      <c r="H97" s="152" t="s">
        <v>121</v>
      </c>
      <c r="I97" s="152" t="s">
        <v>122</v>
      </c>
      <c r="J97" s="152" t="s">
        <v>108</v>
      </c>
      <c r="K97" s="153" t="s">
        <v>123</v>
      </c>
      <c r="L97" s="154"/>
      <c r="M97" s="80" t="s">
        <v>3</v>
      </c>
      <c r="N97" s="81" t="s">
        <v>47</v>
      </c>
      <c r="O97" s="81" t="s">
        <v>124</v>
      </c>
      <c r="P97" s="81" t="s">
        <v>125</v>
      </c>
      <c r="Q97" s="81" t="s">
        <v>126</v>
      </c>
      <c r="R97" s="81" t="s">
        <v>127</v>
      </c>
      <c r="S97" s="81" t="s">
        <v>128</v>
      </c>
      <c r="T97" s="82" t="s">
        <v>129</v>
      </c>
      <c r="U97" s="149"/>
      <c r="V97" s="149"/>
      <c r="W97" s="149"/>
      <c r="X97" s="149"/>
      <c r="Y97" s="149"/>
      <c r="Z97" s="149"/>
      <c r="AA97" s="149"/>
      <c r="AB97" s="149"/>
      <c r="AC97" s="149"/>
      <c r="AD97" s="149"/>
      <c r="AE97" s="149"/>
    </row>
    <row r="98" s="2" customFormat="1" ht="22.8" customHeight="1">
      <c r="A98" s="38"/>
      <c r="B98" s="39"/>
      <c r="C98" s="87" t="s">
        <v>130</v>
      </c>
      <c r="D98" s="38"/>
      <c r="E98" s="38"/>
      <c r="F98" s="38"/>
      <c r="G98" s="38"/>
      <c r="H98" s="38"/>
      <c r="I98" s="38"/>
      <c r="J98" s="155">
        <f>BK98</f>
        <v>0</v>
      </c>
      <c r="K98" s="38"/>
      <c r="L98" s="39"/>
      <c r="M98" s="83"/>
      <c r="N98" s="68"/>
      <c r="O98" s="84"/>
      <c r="P98" s="156">
        <f>P99</f>
        <v>0</v>
      </c>
      <c r="Q98" s="84"/>
      <c r="R98" s="156">
        <f>R99</f>
        <v>0</v>
      </c>
      <c r="S98" s="84"/>
      <c r="T98" s="157">
        <f>T99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8" t="s">
        <v>76</v>
      </c>
      <c r="AU98" s="18" t="s">
        <v>109</v>
      </c>
      <c r="BK98" s="158">
        <f>BK99</f>
        <v>0</v>
      </c>
    </row>
    <row r="99" s="12" customFormat="1" ht="25.92" customHeight="1">
      <c r="A99" s="12"/>
      <c r="B99" s="159"/>
      <c r="C99" s="12"/>
      <c r="D99" s="160" t="s">
        <v>76</v>
      </c>
      <c r="E99" s="161" t="s">
        <v>131</v>
      </c>
      <c r="F99" s="161" t="s">
        <v>132</v>
      </c>
      <c r="G99" s="12"/>
      <c r="H99" s="12"/>
      <c r="I99" s="162"/>
      <c r="J99" s="163">
        <f>BK99</f>
        <v>0</v>
      </c>
      <c r="K99" s="12"/>
      <c r="L99" s="159"/>
      <c r="M99" s="164"/>
      <c r="N99" s="165"/>
      <c r="O99" s="165"/>
      <c r="P99" s="166">
        <f>P100+P121+P125+P150+P172+P194+P278+P355+P362+P370+P395+P411</f>
        <v>0</v>
      </c>
      <c r="Q99" s="165"/>
      <c r="R99" s="166">
        <f>R100+R121+R125+R150+R172+R194+R278+R355+R362+R370+R395+R411</f>
        <v>0</v>
      </c>
      <c r="S99" s="165"/>
      <c r="T99" s="167">
        <f>T100+T121+T125+T150+T172+T194+T278+T355+T362+T370+T395+T411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60" t="s">
        <v>133</v>
      </c>
      <c r="AT99" s="168" t="s">
        <v>76</v>
      </c>
      <c r="AU99" s="168" t="s">
        <v>77</v>
      </c>
      <c r="AY99" s="160" t="s">
        <v>134</v>
      </c>
      <c r="BK99" s="169">
        <f>BK100+BK121+BK125+BK150+BK172+BK194+BK278+BK355+BK362+BK370+BK395+BK411</f>
        <v>0</v>
      </c>
    </row>
    <row r="100" s="12" customFormat="1" ht="22.8" customHeight="1">
      <c r="A100" s="12"/>
      <c r="B100" s="159"/>
      <c r="C100" s="12"/>
      <c r="D100" s="160" t="s">
        <v>76</v>
      </c>
      <c r="E100" s="170" t="s">
        <v>135</v>
      </c>
      <c r="F100" s="170" t="s">
        <v>136</v>
      </c>
      <c r="G100" s="12"/>
      <c r="H100" s="12"/>
      <c r="I100" s="162"/>
      <c r="J100" s="171">
        <f>BK100</f>
        <v>0</v>
      </c>
      <c r="K100" s="12"/>
      <c r="L100" s="159"/>
      <c r="M100" s="164"/>
      <c r="N100" s="165"/>
      <c r="O100" s="165"/>
      <c r="P100" s="166">
        <f>SUM(P101:P120)</f>
        <v>0</v>
      </c>
      <c r="Q100" s="165"/>
      <c r="R100" s="166">
        <f>SUM(R101:R120)</f>
        <v>0</v>
      </c>
      <c r="S100" s="165"/>
      <c r="T100" s="167">
        <f>SUM(T101:T120)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60" t="s">
        <v>133</v>
      </c>
      <c r="AT100" s="168" t="s">
        <v>76</v>
      </c>
      <c r="AU100" s="168" t="s">
        <v>83</v>
      </c>
      <c r="AY100" s="160" t="s">
        <v>134</v>
      </c>
      <c r="BK100" s="169">
        <f>SUM(BK101:BK120)</f>
        <v>0</v>
      </c>
    </row>
    <row r="101" s="2" customFormat="1" ht="24.15" customHeight="1">
      <c r="A101" s="38"/>
      <c r="B101" s="172"/>
      <c r="C101" s="173" t="s">
        <v>83</v>
      </c>
      <c r="D101" s="173" t="s">
        <v>137</v>
      </c>
      <c r="E101" s="174" t="s">
        <v>138</v>
      </c>
      <c r="F101" s="175" t="s">
        <v>139</v>
      </c>
      <c r="G101" s="176" t="s">
        <v>140</v>
      </c>
      <c r="H101" s="177">
        <v>16</v>
      </c>
      <c r="I101" s="178"/>
      <c r="J101" s="179">
        <f>ROUND(I101*H101,2)</f>
        <v>0</v>
      </c>
      <c r="K101" s="175" t="s">
        <v>141</v>
      </c>
      <c r="L101" s="39"/>
      <c r="M101" s="180" t="s">
        <v>3</v>
      </c>
      <c r="N101" s="181" t="s">
        <v>48</v>
      </c>
      <c r="O101" s="72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84" t="s">
        <v>142</v>
      </c>
      <c r="AT101" s="184" t="s">
        <v>137</v>
      </c>
      <c r="AU101" s="184" t="s">
        <v>85</v>
      </c>
      <c r="AY101" s="18" t="s">
        <v>134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8" t="s">
        <v>83</v>
      </c>
      <c r="BK101" s="185">
        <f>ROUND(I101*H101,2)</f>
        <v>0</v>
      </c>
      <c r="BL101" s="18" t="s">
        <v>142</v>
      </c>
      <c r="BM101" s="184" t="s">
        <v>485</v>
      </c>
    </row>
    <row r="102" s="13" customFormat="1">
      <c r="A102" s="13"/>
      <c r="B102" s="186"/>
      <c r="C102" s="13"/>
      <c r="D102" s="187" t="s">
        <v>144</v>
      </c>
      <c r="E102" s="188" t="s">
        <v>3</v>
      </c>
      <c r="F102" s="189" t="s">
        <v>145</v>
      </c>
      <c r="G102" s="13"/>
      <c r="H102" s="188" t="s">
        <v>3</v>
      </c>
      <c r="I102" s="190"/>
      <c r="J102" s="13"/>
      <c r="K102" s="13"/>
      <c r="L102" s="186"/>
      <c r="M102" s="191"/>
      <c r="N102" s="192"/>
      <c r="O102" s="192"/>
      <c r="P102" s="192"/>
      <c r="Q102" s="192"/>
      <c r="R102" s="192"/>
      <c r="S102" s="192"/>
      <c r="T102" s="19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188" t="s">
        <v>144</v>
      </c>
      <c r="AU102" s="188" t="s">
        <v>85</v>
      </c>
      <c r="AV102" s="13" t="s">
        <v>83</v>
      </c>
      <c r="AW102" s="13" t="s">
        <v>39</v>
      </c>
      <c r="AX102" s="13" t="s">
        <v>77</v>
      </c>
      <c r="AY102" s="188" t="s">
        <v>134</v>
      </c>
    </row>
    <row r="103" s="14" customFormat="1">
      <c r="A103" s="14"/>
      <c r="B103" s="194"/>
      <c r="C103" s="14"/>
      <c r="D103" s="187" t="s">
        <v>144</v>
      </c>
      <c r="E103" s="195" t="s">
        <v>3</v>
      </c>
      <c r="F103" s="196" t="s">
        <v>296</v>
      </c>
      <c r="G103" s="14"/>
      <c r="H103" s="197">
        <v>2</v>
      </c>
      <c r="I103" s="198"/>
      <c r="J103" s="14"/>
      <c r="K103" s="14"/>
      <c r="L103" s="194"/>
      <c r="M103" s="199"/>
      <c r="N103" s="200"/>
      <c r="O103" s="200"/>
      <c r="P103" s="200"/>
      <c r="Q103" s="200"/>
      <c r="R103" s="200"/>
      <c r="S103" s="200"/>
      <c r="T103" s="20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195" t="s">
        <v>144</v>
      </c>
      <c r="AU103" s="195" t="s">
        <v>85</v>
      </c>
      <c r="AV103" s="14" t="s">
        <v>85</v>
      </c>
      <c r="AW103" s="14" t="s">
        <v>39</v>
      </c>
      <c r="AX103" s="14" t="s">
        <v>77</v>
      </c>
      <c r="AY103" s="195" t="s">
        <v>134</v>
      </c>
    </row>
    <row r="104" s="14" customFormat="1">
      <c r="A104" s="14"/>
      <c r="B104" s="194"/>
      <c r="C104" s="14"/>
      <c r="D104" s="187" t="s">
        <v>144</v>
      </c>
      <c r="E104" s="195" t="s">
        <v>3</v>
      </c>
      <c r="F104" s="196" t="s">
        <v>486</v>
      </c>
      <c r="G104" s="14"/>
      <c r="H104" s="197">
        <v>5</v>
      </c>
      <c r="I104" s="198"/>
      <c r="J104" s="14"/>
      <c r="K104" s="14"/>
      <c r="L104" s="194"/>
      <c r="M104" s="199"/>
      <c r="N104" s="200"/>
      <c r="O104" s="200"/>
      <c r="P104" s="200"/>
      <c r="Q104" s="200"/>
      <c r="R104" s="200"/>
      <c r="S104" s="200"/>
      <c r="T104" s="20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195" t="s">
        <v>144</v>
      </c>
      <c r="AU104" s="195" t="s">
        <v>85</v>
      </c>
      <c r="AV104" s="14" t="s">
        <v>85</v>
      </c>
      <c r="AW104" s="14" t="s">
        <v>39</v>
      </c>
      <c r="AX104" s="14" t="s">
        <v>77</v>
      </c>
      <c r="AY104" s="195" t="s">
        <v>134</v>
      </c>
    </row>
    <row r="105" s="14" customFormat="1">
      <c r="A105" s="14"/>
      <c r="B105" s="194"/>
      <c r="C105" s="14"/>
      <c r="D105" s="187" t="s">
        <v>144</v>
      </c>
      <c r="E105" s="195" t="s">
        <v>3</v>
      </c>
      <c r="F105" s="196" t="s">
        <v>487</v>
      </c>
      <c r="G105" s="14"/>
      <c r="H105" s="197">
        <v>9</v>
      </c>
      <c r="I105" s="198"/>
      <c r="J105" s="14"/>
      <c r="K105" s="14"/>
      <c r="L105" s="194"/>
      <c r="M105" s="199"/>
      <c r="N105" s="200"/>
      <c r="O105" s="200"/>
      <c r="P105" s="200"/>
      <c r="Q105" s="200"/>
      <c r="R105" s="200"/>
      <c r="S105" s="200"/>
      <c r="T105" s="20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195" t="s">
        <v>144</v>
      </c>
      <c r="AU105" s="195" t="s">
        <v>85</v>
      </c>
      <c r="AV105" s="14" t="s">
        <v>85</v>
      </c>
      <c r="AW105" s="14" t="s">
        <v>39</v>
      </c>
      <c r="AX105" s="14" t="s">
        <v>77</v>
      </c>
      <c r="AY105" s="195" t="s">
        <v>134</v>
      </c>
    </row>
    <row r="106" s="15" customFormat="1">
      <c r="A106" s="15"/>
      <c r="B106" s="202"/>
      <c r="C106" s="15"/>
      <c r="D106" s="187" t="s">
        <v>144</v>
      </c>
      <c r="E106" s="203" t="s">
        <v>3</v>
      </c>
      <c r="F106" s="204" t="s">
        <v>180</v>
      </c>
      <c r="G106" s="15"/>
      <c r="H106" s="205">
        <v>16</v>
      </c>
      <c r="I106" s="206"/>
      <c r="J106" s="15"/>
      <c r="K106" s="15"/>
      <c r="L106" s="202"/>
      <c r="M106" s="207"/>
      <c r="N106" s="208"/>
      <c r="O106" s="208"/>
      <c r="P106" s="208"/>
      <c r="Q106" s="208"/>
      <c r="R106" s="208"/>
      <c r="S106" s="208"/>
      <c r="T106" s="209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03" t="s">
        <v>144</v>
      </c>
      <c r="AU106" s="203" t="s">
        <v>85</v>
      </c>
      <c r="AV106" s="15" t="s">
        <v>133</v>
      </c>
      <c r="AW106" s="15" t="s">
        <v>39</v>
      </c>
      <c r="AX106" s="15" t="s">
        <v>83</v>
      </c>
      <c r="AY106" s="203" t="s">
        <v>134</v>
      </c>
    </row>
    <row r="107" s="2" customFormat="1" ht="33" customHeight="1">
      <c r="A107" s="38"/>
      <c r="B107" s="172"/>
      <c r="C107" s="173" t="s">
        <v>85</v>
      </c>
      <c r="D107" s="173" t="s">
        <v>137</v>
      </c>
      <c r="E107" s="174" t="s">
        <v>297</v>
      </c>
      <c r="F107" s="175" t="s">
        <v>298</v>
      </c>
      <c r="G107" s="176" t="s">
        <v>140</v>
      </c>
      <c r="H107" s="177">
        <v>1</v>
      </c>
      <c r="I107" s="178"/>
      <c r="J107" s="179">
        <f>ROUND(I107*H107,2)</f>
        <v>0</v>
      </c>
      <c r="K107" s="175" t="s">
        <v>141</v>
      </c>
      <c r="L107" s="39"/>
      <c r="M107" s="180" t="s">
        <v>3</v>
      </c>
      <c r="N107" s="181" t="s">
        <v>48</v>
      </c>
      <c r="O107" s="72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84" t="s">
        <v>142</v>
      </c>
      <c r="AT107" s="184" t="s">
        <v>137</v>
      </c>
      <c r="AU107" s="184" t="s">
        <v>85</v>
      </c>
      <c r="AY107" s="18" t="s">
        <v>134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8" t="s">
        <v>83</v>
      </c>
      <c r="BK107" s="185">
        <f>ROUND(I107*H107,2)</f>
        <v>0</v>
      </c>
      <c r="BL107" s="18" t="s">
        <v>142</v>
      </c>
      <c r="BM107" s="184" t="s">
        <v>488</v>
      </c>
    </row>
    <row r="108" s="13" customFormat="1">
      <c r="A108" s="13"/>
      <c r="B108" s="186"/>
      <c r="C108" s="13"/>
      <c r="D108" s="187" t="s">
        <v>144</v>
      </c>
      <c r="E108" s="188" t="s">
        <v>3</v>
      </c>
      <c r="F108" s="189" t="s">
        <v>145</v>
      </c>
      <c r="G108" s="13"/>
      <c r="H108" s="188" t="s">
        <v>3</v>
      </c>
      <c r="I108" s="190"/>
      <c r="J108" s="13"/>
      <c r="K108" s="13"/>
      <c r="L108" s="186"/>
      <c r="M108" s="191"/>
      <c r="N108" s="192"/>
      <c r="O108" s="192"/>
      <c r="P108" s="192"/>
      <c r="Q108" s="192"/>
      <c r="R108" s="192"/>
      <c r="S108" s="192"/>
      <c r="T108" s="19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88" t="s">
        <v>144</v>
      </c>
      <c r="AU108" s="188" t="s">
        <v>85</v>
      </c>
      <c r="AV108" s="13" t="s">
        <v>83</v>
      </c>
      <c r="AW108" s="13" t="s">
        <v>39</v>
      </c>
      <c r="AX108" s="13" t="s">
        <v>77</v>
      </c>
      <c r="AY108" s="188" t="s">
        <v>134</v>
      </c>
    </row>
    <row r="109" s="14" customFormat="1">
      <c r="A109" s="14"/>
      <c r="B109" s="194"/>
      <c r="C109" s="14"/>
      <c r="D109" s="187" t="s">
        <v>144</v>
      </c>
      <c r="E109" s="195" t="s">
        <v>3</v>
      </c>
      <c r="F109" s="196" t="s">
        <v>302</v>
      </c>
      <c r="G109" s="14"/>
      <c r="H109" s="197">
        <v>1</v>
      </c>
      <c r="I109" s="198"/>
      <c r="J109" s="14"/>
      <c r="K109" s="14"/>
      <c r="L109" s="194"/>
      <c r="M109" s="199"/>
      <c r="N109" s="200"/>
      <c r="O109" s="200"/>
      <c r="P109" s="200"/>
      <c r="Q109" s="200"/>
      <c r="R109" s="200"/>
      <c r="S109" s="200"/>
      <c r="T109" s="20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195" t="s">
        <v>144</v>
      </c>
      <c r="AU109" s="195" t="s">
        <v>85</v>
      </c>
      <c r="AV109" s="14" t="s">
        <v>85</v>
      </c>
      <c r="AW109" s="14" t="s">
        <v>39</v>
      </c>
      <c r="AX109" s="14" t="s">
        <v>83</v>
      </c>
      <c r="AY109" s="195" t="s">
        <v>134</v>
      </c>
    </row>
    <row r="110" s="2" customFormat="1" ht="33" customHeight="1">
      <c r="A110" s="38"/>
      <c r="B110" s="172"/>
      <c r="C110" s="173" t="s">
        <v>151</v>
      </c>
      <c r="D110" s="173" t="s">
        <v>137</v>
      </c>
      <c r="E110" s="174" t="s">
        <v>147</v>
      </c>
      <c r="F110" s="175" t="s">
        <v>148</v>
      </c>
      <c r="G110" s="176" t="s">
        <v>140</v>
      </c>
      <c r="H110" s="177">
        <v>16</v>
      </c>
      <c r="I110" s="178"/>
      <c r="J110" s="179">
        <f>ROUND(I110*H110,2)</f>
        <v>0</v>
      </c>
      <c r="K110" s="175" t="s">
        <v>141</v>
      </c>
      <c r="L110" s="39"/>
      <c r="M110" s="180" t="s">
        <v>3</v>
      </c>
      <c r="N110" s="181" t="s">
        <v>48</v>
      </c>
      <c r="O110" s="72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84" t="s">
        <v>142</v>
      </c>
      <c r="AT110" s="184" t="s">
        <v>137</v>
      </c>
      <c r="AU110" s="184" t="s">
        <v>85</v>
      </c>
      <c r="AY110" s="18" t="s">
        <v>134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8" t="s">
        <v>83</v>
      </c>
      <c r="BK110" s="185">
        <f>ROUND(I110*H110,2)</f>
        <v>0</v>
      </c>
      <c r="BL110" s="18" t="s">
        <v>142</v>
      </c>
      <c r="BM110" s="184" t="s">
        <v>489</v>
      </c>
    </row>
    <row r="111" s="13" customFormat="1">
      <c r="A111" s="13"/>
      <c r="B111" s="186"/>
      <c r="C111" s="13"/>
      <c r="D111" s="187" t="s">
        <v>144</v>
      </c>
      <c r="E111" s="188" t="s">
        <v>3</v>
      </c>
      <c r="F111" s="189" t="s">
        <v>145</v>
      </c>
      <c r="G111" s="13"/>
      <c r="H111" s="188" t="s">
        <v>3</v>
      </c>
      <c r="I111" s="190"/>
      <c r="J111" s="13"/>
      <c r="K111" s="13"/>
      <c r="L111" s="186"/>
      <c r="M111" s="191"/>
      <c r="N111" s="192"/>
      <c r="O111" s="192"/>
      <c r="P111" s="192"/>
      <c r="Q111" s="192"/>
      <c r="R111" s="192"/>
      <c r="S111" s="192"/>
      <c r="T111" s="19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188" t="s">
        <v>144</v>
      </c>
      <c r="AU111" s="188" t="s">
        <v>85</v>
      </c>
      <c r="AV111" s="13" t="s">
        <v>83</v>
      </c>
      <c r="AW111" s="13" t="s">
        <v>39</v>
      </c>
      <c r="AX111" s="13" t="s">
        <v>77</v>
      </c>
      <c r="AY111" s="188" t="s">
        <v>134</v>
      </c>
    </row>
    <row r="112" s="14" customFormat="1">
      <c r="A112" s="14"/>
      <c r="B112" s="194"/>
      <c r="C112" s="14"/>
      <c r="D112" s="187" t="s">
        <v>144</v>
      </c>
      <c r="E112" s="195" t="s">
        <v>3</v>
      </c>
      <c r="F112" s="196" t="s">
        <v>301</v>
      </c>
      <c r="G112" s="14"/>
      <c r="H112" s="197">
        <v>1</v>
      </c>
      <c r="I112" s="198"/>
      <c r="J112" s="14"/>
      <c r="K112" s="14"/>
      <c r="L112" s="194"/>
      <c r="M112" s="199"/>
      <c r="N112" s="200"/>
      <c r="O112" s="200"/>
      <c r="P112" s="200"/>
      <c r="Q112" s="200"/>
      <c r="R112" s="200"/>
      <c r="S112" s="200"/>
      <c r="T112" s="20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195" t="s">
        <v>144</v>
      </c>
      <c r="AU112" s="195" t="s">
        <v>85</v>
      </c>
      <c r="AV112" s="14" t="s">
        <v>85</v>
      </c>
      <c r="AW112" s="14" t="s">
        <v>39</v>
      </c>
      <c r="AX112" s="14" t="s">
        <v>77</v>
      </c>
      <c r="AY112" s="195" t="s">
        <v>134</v>
      </c>
    </row>
    <row r="113" s="14" customFormat="1">
      <c r="A113" s="14"/>
      <c r="B113" s="194"/>
      <c r="C113" s="14"/>
      <c r="D113" s="187" t="s">
        <v>144</v>
      </c>
      <c r="E113" s="195" t="s">
        <v>3</v>
      </c>
      <c r="F113" s="196" t="s">
        <v>490</v>
      </c>
      <c r="G113" s="14"/>
      <c r="H113" s="197">
        <v>5</v>
      </c>
      <c r="I113" s="198"/>
      <c r="J113" s="14"/>
      <c r="K113" s="14"/>
      <c r="L113" s="194"/>
      <c r="M113" s="199"/>
      <c r="N113" s="200"/>
      <c r="O113" s="200"/>
      <c r="P113" s="200"/>
      <c r="Q113" s="200"/>
      <c r="R113" s="200"/>
      <c r="S113" s="200"/>
      <c r="T113" s="20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195" t="s">
        <v>144</v>
      </c>
      <c r="AU113" s="195" t="s">
        <v>85</v>
      </c>
      <c r="AV113" s="14" t="s">
        <v>85</v>
      </c>
      <c r="AW113" s="14" t="s">
        <v>39</v>
      </c>
      <c r="AX113" s="14" t="s">
        <v>77</v>
      </c>
      <c r="AY113" s="195" t="s">
        <v>134</v>
      </c>
    </row>
    <row r="114" s="14" customFormat="1">
      <c r="A114" s="14"/>
      <c r="B114" s="194"/>
      <c r="C114" s="14"/>
      <c r="D114" s="187" t="s">
        <v>144</v>
      </c>
      <c r="E114" s="195" t="s">
        <v>3</v>
      </c>
      <c r="F114" s="196" t="s">
        <v>491</v>
      </c>
      <c r="G114" s="14"/>
      <c r="H114" s="197">
        <v>10</v>
      </c>
      <c r="I114" s="198"/>
      <c r="J114" s="14"/>
      <c r="K114" s="14"/>
      <c r="L114" s="194"/>
      <c r="M114" s="199"/>
      <c r="N114" s="200"/>
      <c r="O114" s="200"/>
      <c r="P114" s="200"/>
      <c r="Q114" s="200"/>
      <c r="R114" s="200"/>
      <c r="S114" s="200"/>
      <c r="T114" s="20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195" t="s">
        <v>144</v>
      </c>
      <c r="AU114" s="195" t="s">
        <v>85</v>
      </c>
      <c r="AV114" s="14" t="s">
        <v>85</v>
      </c>
      <c r="AW114" s="14" t="s">
        <v>39</v>
      </c>
      <c r="AX114" s="14" t="s">
        <v>77</v>
      </c>
      <c r="AY114" s="195" t="s">
        <v>134</v>
      </c>
    </row>
    <row r="115" s="15" customFormat="1">
      <c r="A115" s="15"/>
      <c r="B115" s="202"/>
      <c r="C115" s="15"/>
      <c r="D115" s="187" t="s">
        <v>144</v>
      </c>
      <c r="E115" s="203" t="s">
        <v>3</v>
      </c>
      <c r="F115" s="204" t="s">
        <v>180</v>
      </c>
      <c r="G115" s="15"/>
      <c r="H115" s="205">
        <v>16</v>
      </c>
      <c r="I115" s="206"/>
      <c r="J115" s="15"/>
      <c r="K115" s="15"/>
      <c r="L115" s="202"/>
      <c r="M115" s="207"/>
      <c r="N115" s="208"/>
      <c r="O115" s="208"/>
      <c r="P115" s="208"/>
      <c r="Q115" s="208"/>
      <c r="R115" s="208"/>
      <c r="S115" s="208"/>
      <c r="T115" s="209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03" t="s">
        <v>144</v>
      </c>
      <c r="AU115" s="203" t="s">
        <v>85</v>
      </c>
      <c r="AV115" s="15" t="s">
        <v>133</v>
      </c>
      <c r="AW115" s="15" t="s">
        <v>39</v>
      </c>
      <c r="AX115" s="15" t="s">
        <v>83</v>
      </c>
      <c r="AY115" s="203" t="s">
        <v>134</v>
      </c>
    </row>
    <row r="116" s="2" customFormat="1" ht="33" customHeight="1">
      <c r="A116" s="38"/>
      <c r="B116" s="172"/>
      <c r="C116" s="173" t="s">
        <v>133</v>
      </c>
      <c r="D116" s="173" t="s">
        <v>137</v>
      </c>
      <c r="E116" s="174" t="s">
        <v>306</v>
      </c>
      <c r="F116" s="175" t="s">
        <v>307</v>
      </c>
      <c r="G116" s="176" t="s">
        <v>140</v>
      </c>
      <c r="H116" s="177">
        <v>2</v>
      </c>
      <c r="I116" s="178"/>
      <c r="J116" s="179">
        <f>ROUND(I116*H116,2)</f>
        <v>0</v>
      </c>
      <c r="K116" s="175" t="s">
        <v>141</v>
      </c>
      <c r="L116" s="39"/>
      <c r="M116" s="180" t="s">
        <v>3</v>
      </c>
      <c r="N116" s="181" t="s">
        <v>48</v>
      </c>
      <c r="O116" s="72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184" t="s">
        <v>142</v>
      </c>
      <c r="AT116" s="184" t="s">
        <v>137</v>
      </c>
      <c r="AU116" s="184" t="s">
        <v>85</v>
      </c>
      <c r="AY116" s="18" t="s">
        <v>134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8" t="s">
        <v>83</v>
      </c>
      <c r="BK116" s="185">
        <f>ROUND(I116*H116,2)</f>
        <v>0</v>
      </c>
      <c r="BL116" s="18" t="s">
        <v>142</v>
      </c>
      <c r="BM116" s="184" t="s">
        <v>492</v>
      </c>
    </row>
    <row r="117" s="13" customFormat="1">
      <c r="A117" s="13"/>
      <c r="B117" s="186"/>
      <c r="C117" s="13"/>
      <c r="D117" s="187" t="s">
        <v>144</v>
      </c>
      <c r="E117" s="188" t="s">
        <v>3</v>
      </c>
      <c r="F117" s="189" t="s">
        <v>145</v>
      </c>
      <c r="G117" s="13"/>
      <c r="H117" s="188" t="s">
        <v>3</v>
      </c>
      <c r="I117" s="190"/>
      <c r="J117" s="13"/>
      <c r="K117" s="13"/>
      <c r="L117" s="186"/>
      <c r="M117" s="191"/>
      <c r="N117" s="192"/>
      <c r="O117" s="192"/>
      <c r="P117" s="192"/>
      <c r="Q117" s="192"/>
      <c r="R117" s="192"/>
      <c r="S117" s="192"/>
      <c r="T117" s="19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88" t="s">
        <v>144</v>
      </c>
      <c r="AU117" s="188" t="s">
        <v>85</v>
      </c>
      <c r="AV117" s="13" t="s">
        <v>83</v>
      </c>
      <c r="AW117" s="13" t="s">
        <v>39</v>
      </c>
      <c r="AX117" s="13" t="s">
        <v>77</v>
      </c>
      <c r="AY117" s="188" t="s">
        <v>134</v>
      </c>
    </row>
    <row r="118" s="14" customFormat="1">
      <c r="A118" s="14"/>
      <c r="B118" s="194"/>
      <c r="C118" s="14"/>
      <c r="D118" s="187" t="s">
        <v>144</v>
      </c>
      <c r="E118" s="195" t="s">
        <v>3</v>
      </c>
      <c r="F118" s="196" t="s">
        <v>493</v>
      </c>
      <c r="G118" s="14"/>
      <c r="H118" s="197">
        <v>1</v>
      </c>
      <c r="I118" s="198"/>
      <c r="J118" s="14"/>
      <c r="K118" s="14"/>
      <c r="L118" s="194"/>
      <c r="M118" s="199"/>
      <c r="N118" s="200"/>
      <c r="O118" s="200"/>
      <c r="P118" s="200"/>
      <c r="Q118" s="200"/>
      <c r="R118" s="200"/>
      <c r="S118" s="200"/>
      <c r="T118" s="20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195" t="s">
        <v>144</v>
      </c>
      <c r="AU118" s="195" t="s">
        <v>85</v>
      </c>
      <c r="AV118" s="14" t="s">
        <v>85</v>
      </c>
      <c r="AW118" s="14" t="s">
        <v>39</v>
      </c>
      <c r="AX118" s="14" t="s">
        <v>77</v>
      </c>
      <c r="AY118" s="195" t="s">
        <v>134</v>
      </c>
    </row>
    <row r="119" s="14" customFormat="1">
      <c r="A119" s="14"/>
      <c r="B119" s="194"/>
      <c r="C119" s="14"/>
      <c r="D119" s="187" t="s">
        <v>144</v>
      </c>
      <c r="E119" s="195" t="s">
        <v>3</v>
      </c>
      <c r="F119" s="196" t="s">
        <v>302</v>
      </c>
      <c r="G119" s="14"/>
      <c r="H119" s="197">
        <v>1</v>
      </c>
      <c r="I119" s="198"/>
      <c r="J119" s="14"/>
      <c r="K119" s="14"/>
      <c r="L119" s="194"/>
      <c r="M119" s="199"/>
      <c r="N119" s="200"/>
      <c r="O119" s="200"/>
      <c r="P119" s="200"/>
      <c r="Q119" s="200"/>
      <c r="R119" s="200"/>
      <c r="S119" s="200"/>
      <c r="T119" s="20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195" t="s">
        <v>144</v>
      </c>
      <c r="AU119" s="195" t="s">
        <v>85</v>
      </c>
      <c r="AV119" s="14" t="s">
        <v>85</v>
      </c>
      <c r="AW119" s="14" t="s">
        <v>39</v>
      </c>
      <c r="AX119" s="14" t="s">
        <v>77</v>
      </c>
      <c r="AY119" s="195" t="s">
        <v>134</v>
      </c>
    </row>
    <row r="120" s="15" customFormat="1">
      <c r="A120" s="15"/>
      <c r="B120" s="202"/>
      <c r="C120" s="15"/>
      <c r="D120" s="187" t="s">
        <v>144</v>
      </c>
      <c r="E120" s="203" t="s">
        <v>3</v>
      </c>
      <c r="F120" s="204" t="s">
        <v>180</v>
      </c>
      <c r="G120" s="15"/>
      <c r="H120" s="205">
        <v>2</v>
      </c>
      <c r="I120" s="206"/>
      <c r="J120" s="15"/>
      <c r="K120" s="15"/>
      <c r="L120" s="202"/>
      <c r="M120" s="207"/>
      <c r="N120" s="208"/>
      <c r="O120" s="208"/>
      <c r="P120" s="208"/>
      <c r="Q120" s="208"/>
      <c r="R120" s="208"/>
      <c r="S120" s="208"/>
      <c r="T120" s="209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03" t="s">
        <v>144</v>
      </c>
      <c r="AU120" s="203" t="s">
        <v>85</v>
      </c>
      <c r="AV120" s="15" t="s">
        <v>133</v>
      </c>
      <c r="AW120" s="15" t="s">
        <v>39</v>
      </c>
      <c r="AX120" s="15" t="s">
        <v>83</v>
      </c>
      <c r="AY120" s="203" t="s">
        <v>134</v>
      </c>
    </row>
    <row r="121" s="12" customFormat="1" ht="22.8" customHeight="1">
      <c r="A121" s="12"/>
      <c r="B121" s="159"/>
      <c r="C121" s="12"/>
      <c r="D121" s="160" t="s">
        <v>76</v>
      </c>
      <c r="E121" s="170" t="s">
        <v>314</v>
      </c>
      <c r="F121" s="170" t="s">
        <v>315</v>
      </c>
      <c r="G121" s="12"/>
      <c r="H121" s="12"/>
      <c r="I121" s="162"/>
      <c r="J121" s="171">
        <f>BK121</f>
        <v>0</v>
      </c>
      <c r="K121" s="12"/>
      <c r="L121" s="159"/>
      <c r="M121" s="164"/>
      <c r="N121" s="165"/>
      <c r="O121" s="165"/>
      <c r="P121" s="166">
        <f>SUM(P122:P124)</f>
        <v>0</v>
      </c>
      <c r="Q121" s="165"/>
      <c r="R121" s="166">
        <f>SUM(R122:R124)</f>
        <v>0</v>
      </c>
      <c r="S121" s="165"/>
      <c r="T121" s="167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60" t="s">
        <v>133</v>
      </c>
      <c r="AT121" s="168" t="s">
        <v>76</v>
      </c>
      <c r="AU121" s="168" t="s">
        <v>83</v>
      </c>
      <c r="AY121" s="160" t="s">
        <v>134</v>
      </c>
      <c r="BK121" s="169">
        <f>SUM(BK122:BK124)</f>
        <v>0</v>
      </c>
    </row>
    <row r="122" s="2" customFormat="1" ht="24.15" customHeight="1">
      <c r="A122" s="38"/>
      <c r="B122" s="172"/>
      <c r="C122" s="173" t="s">
        <v>162</v>
      </c>
      <c r="D122" s="173" t="s">
        <v>137</v>
      </c>
      <c r="E122" s="174" t="s">
        <v>316</v>
      </c>
      <c r="F122" s="175" t="s">
        <v>317</v>
      </c>
      <c r="G122" s="176" t="s">
        <v>140</v>
      </c>
      <c r="H122" s="177">
        <v>6</v>
      </c>
      <c r="I122" s="178"/>
      <c r="J122" s="179">
        <f>ROUND(I122*H122,2)</f>
        <v>0</v>
      </c>
      <c r="K122" s="175" t="s">
        <v>141</v>
      </c>
      <c r="L122" s="39"/>
      <c r="M122" s="180" t="s">
        <v>3</v>
      </c>
      <c r="N122" s="181" t="s">
        <v>48</v>
      </c>
      <c r="O122" s="72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84" t="s">
        <v>142</v>
      </c>
      <c r="AT122" s="184" t="s">
        <v>137</v>
      </c>
      <c r="AU122" s="184" t="s">
        <v>85</v>
      </c>
      <c r="AY122" s="18" t="s">
        <v>134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8" t="s">
        <v>83</v>
      </c>
      <c r="BK122" s="185">
        <f>ROUND(I122*H122,2)</f>
        <v>0</v>
      </c>
      <c r="BL122" s="18" t="s">
        <v>142</v>
      </c>
      <c r="BM122" s="184" t="s">
        <v>494</v>
      </c>
    </row>
    <row r="123" s="13" customFormat="1">
      <c r="A123" s="13"/>
      <c r="B123" s="186"/>
      <c r="C123" s="13"/>
      <c r="D123" s="187" t="s">
        <v>144</v>
      </c>
      <c r="E123" s="188" t="s">
        <v>3</v>
      </c>
      <c r="F123" s="189" t="s">
        <v>145</v>
      </c>
      <c r="G123" s="13"/>
      <c r="H123" s="188" t="s">
        <v>3</v>
      </c>
      <c r="I123" s="190"/>
      <c r="J123" s="13"/>
      <c r="K123" s="13"/>
      <c r="L123" s="186"/>
      <c r="M123" s="191"/>
      <c r="N123" s="192"/>
      <c r="O123" s="192"/>
      <c r="P123" s="192"/>
      <c r="Q123" s="192"/>
      <c r="R123" s="192"/>
      <c r="S123" s="192"/>
      <c r="T123" s="19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88" t="s">
        <v>144</v>
      </c>
      <c r="AU123" s="188" t="s">
        <v>85</v>
      </c>
      <c r="AV123" s="13" t="s">
        <v>83</v>
      </c>
      <c r="AW123" s="13" t="s">
        <v>39</v>
      </c>
      <c r="AX123" s="13" t="s">
        <v>77</v>
      </c>
      <c r="AY123" s="188" t="s">
        <v>134</v>
      </c>
    </row>
    <row r="124" s="14" customFormat="1">
      <c r="A124" s="14"/>
      <c r="B124" s="194"/>
      <c r="C124" s="14"/>
      <c r="D124" s="187" t="s">
        <v>144</v>
      </c>
      <c r="E124" s="195" t="s">
        <v>3</v>
      </c>
      <c r="F124" s="196" t="s">
        <v>495</v>
      </c>
      <c r="G124" s="14"/>
      <c r="H124" s="197">
        <v>6</v>
      </c>
      <c r="I124" s="198"/>
      <c r="J124" s="14"/>
      <c r="K124" s="14"/>
      <c r="L124" s="194"/>
      <c r="M124" s="199"/>
      <c r="N124" s="200"/>
      <c r="O124" s="200"/>
      <c r="P124" s="200"/>
      <c r="Q124" s="200"/>
      <c r="R124" s="200"/>
      <c r="S124" s="200"/>
      <c r="T124" s="20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195" t="s">
        <v>144</v>
      </c>
      <c r="AU124" s="195" t="s">
        <v>85</v>
      </c>
      <c r="AV124" s="14" t="s">
        <v>85</v>
      </c>
      <c r="AW124" s="14" t="s">
        <v>39</v>
      </c>
      <c r="AX124" s="14" t="s">
        <v>83</v>
      </c>
      <c r="AY124" s="195" t="s">
        <v>134</v>
      </c>
    </row>
    <row r="125" s="12" customFormat="1" ht="22.8" customHeight="1">
      <c r="A125" s="12"/>
      <c r="B125" s="159"/>
      <c r="C125" s="12"/>
      <c r="D125" s="160" t="s">
        <v>76</v>
      </c>
      <c r="E125" s="170" t="s">
        <v>156</v>
      </c>
      <c r="F125" s="170" t="s">
        <v>157</v>
      </c>
      <c r="G125" s="12"/>
      <c r="H125" s="12"/>
      <c r="I125" s="162"/>
      <c r="J125" s="171">
        <f>BK125</f>
        <v>0</v>
      </c>
      <c r="K125" s="12"/>
      <c r="L125" s="159"/>
      <c r="M125" s="164"/>
      <c r="N125" s="165"/>
      <c r="O125" s="165"/>
      <c r="P125" s="166">
        <f>SUM(P126:P149)</f>
        <v>0</v>
      </c>
      <c r="Q125" s="165"/>
      <c r="R125" s="166">
        <f>SUM(R126:R149)</f>
        <v>0</v>
      </c>
      <c r="S125" s="165"/>
      <c r="T125" s="167">
        <f>SUM(T126:T149)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133</v>
      </c>
      <c r="AT125" s="168" t="s">
        <v>76</v>
      </c>
      <c r="AU125" s="168" t="s">
        <v>83</v>
      </c>
      <c r="AY125" s="160" t="s">
        <v>134</v>
      </c>
      <c r="BK125" s="169">
        <f>SUM(BK126:BK149)</f>
        <v>0</v>
      </c>
    </row>
    <row r="126" s="2" customFormat="1" ht="24.15" customHeight="1">
      <c r="A126" s="38"/>
      <c r="B126" s="172"/>
      <c r="C126" s="173" t="s">
        <v>167</v>
      </c>
      <c r="D126" s="173" t="s">
        <v>137</v>
      </c>
      <c r="E126" s="174" t="s">
        <v>496</v>
      </c>
      <c r="F126" s="175" t="s">
        <v>497</v>
      </c>
      <c r="G126" s="176" t="s">
        <v>140</v>
      </c>
      <c r="H126" s="177">
        <v>2</v>
      </c>
      <c r="I126" s="178"/>
      <c r="J126" s="179">
        <f>ROUND(I126*H126,2)</f>
        <v>0</v>
      </c>
      <c r="K126" s="175" t="s">
        <v>141</v>
      </c>
      <c r="L126" s="39"/>
      <c r="M126" s="180" t="s">
        <v>3</v>
      </c>
      <c r="N126" s="181" t="s">
        <v>48</v>
      </c>
      <c r="O126" s="72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4" t="s">
        <v>142</v>
      </c>
      <c r="AT126" s="184" t="s">
        <v>137</v>
      </c>
      <c r="AU126" s="184" t="s">
        <v>85</v>
      </c>
      <c r="AY126" s="18" t="s">
        <v>134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83</v>
      </c>
      <c r="BK126" s="185">
        <f>ROUND(I126*H126,2)</f>
        <v>0</v>
      </c>
      <c r="BL126" s="18" t="s">
        <v>142</v>
      </c>
      <c r="BM126" s="184" t="s">
        <v>498</v>
      </c>
    </row>
    <row r="127" s="13" customFormat="1">
      <c r="A127" s="13"/>
      <c r="B127" s="186"/>
      <c r="C127" s="13"/>
      <c r="D127" s="187" t="s">
        <v>144</v>
      </c>
      <c r="E127" s="188" t="s">
        <v>3</v>
      </c>
      <c r="F127" s="189" t="s">
        <v>145</v>
      </c>
      <c r="G127" s="13"/>
      <c r="H127" s="188" t="s">
        <v>3</v>
      </c>
      <c r="I127" s="190"/>
      <c r="J127" s="13"/>
      <c r="K127" s="13"/>
      <c r="L127" s="186"/>
      <c r="M127" s="191"/>
      <c r="N127" s="192"/>
      <c r="O127" s="192"/>
      <c r="P127" s="192"/>
      <c r="Q127" s="192"/>
      <c r="R127" s="192"/>
      <c r="S127" s="192"/>
      <c r="T127" s="19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8" t="s">
        <v>144</v>
      </c>
      <c r="AU127" s="188" t="s">
        <v>85</v>
      </c>
      <c r="AV127" s="13" t="s">
        <v>83</v>
      </c>
      <c r="AW127" s="13" t="s">
        <v>39</v>
      </c>
      <c r="AX127" s="13" t="s">
        <v>77</v>
      </c>
      <c r="AY127" s="188" t="s">
        <v>134</v>
      </c>
    </row>
    <row r="128" s="14" customFormat="1">
      <c r="A128" s="14"/>
      <c r="B128" s="194"/>
      <c r="C128" s="14"/>
      <c r="D128" s="187" t="s">
        <v>144</v>
      </c>
      <c r="E128" s="195" t="s">
        <v>3</v>
      </c>
      <c r="F128" s="196" t="s">
        <v>499</v>
      </c>
      <c r="G128" s="14"/>
      <c r="H128" s="197">
        <v>2</v>
      </c>
      <c r="I128" s="198"/>
      <c r="J128" s="14"/>
      <c r="K128" s="14"/>
      <c r="L128" s="194"/>
      <c r="M128" s="199"/>
      <c r="N128" s="200"/>
      <c r="O128" s="200"/>
      <c r="P128" s="200"/>
      <c r="Q128" s="200"/>
      <c r="R128" s="200"/>
      <c r="S128" s="200"/>
      <c r="T128" s="20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5" t="s">
        <v>144</v>
      </c>
      <c r="AU128" s="195" t="s">
        <v>85</v>
      </c>
      <c r="AV128" s="14" t="s">
        <v>85</v>
      </c>
      <c r="AW128" s="14" t="s">
        <v>39</v>
      </c>
      <c r="AX128" s="14" t="s">
        <v>83</v>
      </c>
      <c r="AY128" s="195" t="s">
        <v>134</v>
      </c>
    </row>
    <row r="129" s="2" customFormat="1" ht="24.15" customHeight="1">
      <c r="A129" s="38"/>
      <c r="B129" s="172"/>
      <c r="C129" s="173" t="s">
        <v>174</v>
      </c>
      <c r="D129" s="173" t="s">
        <v>137</v>
      </c>
      <c r="E129" s="174" t="s">
        <v>500</v>
      </c>
      <c r="F129" s="175" t="s">
        <v>501</v>
      </c>
      <c r="G129" s="176" t="s">
        <v>140</v>
      </c>
      <c r="H129" s="177">
        <v>1</v>
      </c>
      <c r="I129" s="178"/>
      <c r="J129" s="179">
        <f>ROUND(I129*H129,2)</f>
        <v>0</v>
      </c>
      <c r="K129" s="175" t="s">
        <v>141</v>
      </c>
      <c r="L129" s="39"/>
      <c r="M129" s="180" t="s">
        <v>3</v>
      </c>
      <c r="N129" s="181" t="s">
        <v>48</v>
      </c>
      <c r="O129" s="72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4" t="s">
        <v>142</v>
      </c>
      <c r="AT129" s="184" t="s">
        <v>137</v>
      </c>
      <c r="AU129" s="184" t="s">
        <v>85</v>
      </c>
      <c r="AY129" s="18" t="s">
        <v>134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83</v>
      </c>
      <c r="BK129" s="185">
        <f>ROUND(I129*H129,2)</f>
        <v>0</v>
      </c>
      <c r="BL129" s="18" t="s">
        <v>142</v>
      </c>
      <c r="BM129" s="184" t="s">
        <v>502</v>
      </c>
    </row>
    <row r="130" s="13" customFormat="1">
      <c r="A130" s="13"/>
      <c r="B130" s="186"/>
      <c r="C130" s="13"/>
      <c r="D130" s="187" t="s">
        <v>144</v>
      </c>
      <c r="E130" s="188" t="s">
        <v>3</v>
      </c>
      <c r="F130" s="189" t="s">
        <v>145</v>
      </c>
      <c r="G130" s="13"/>
      <c r="H130" s="188" t="s">
        <v>3</v>
      </c>
      <c r="I130" s="190"/>
      <c r="J130" s="13"/>
      <c r="K130" s="13"/>
      <c r="L130" s="186"/>
      <c r="M130" s="191"/>
      <c r="N130" s="192"/>
      <c r="O130" s="192"/>
      <c r="P130" s="192"/>
      <c r="Q130" s="192"/>
      <c r="R130" s="192"/>
      <c r="S130" s="192"/>
      <c r="T130" s="19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8" t="s">
        <v>144</v>
      </c>
      <c r="AU130" s="188" t="s">
        <v>85</v>
      </c>
      <c r="AV130" s="13" t="s">
        <v>83</v>
      </c>
      <c r="AW130" s="13" t="s">
        <v>39</v>
      </c>
      <c r="AX130" s="13" t="s">
        <v>77</v>
      </c>
      <c r="AY130" s="188" t="s">
        <v>134</v>
      </c>
    </row>
    <row r="131" s="14" customFormat="1">
      <c r="A131" s="14"/>
      <c r="B131" s="194"/>
      <c r="C131" s="14"/>
      <c r="D131" s="187" t="s">
        <v>144</v>
      </c>
      <c r="E131" s="195" t="s">
        <v>3</v>
      </c>
      <c r="F131" s="196" t="s">
        <v>503</v>
      </c>
      <c r="G131" s="14"/>
      <c r="H131" s="197">
        <v>1</v>
      </c>
      <c r="I131" s="198"/>
      <c r="J131" s="14"/>
      <c r="K131" s="14"/>
      <c r="L131" s="194"/>
      <c r="M131" s="199"/>
      <c r="N131" s="200"/>
      <c r="O131" s="200"/>
      <c r="P131" s="200"/>
      <c r="Q131" s="200"/>
      <c r="R131" s="200"/>
      <c r="S131" s="200"/>
      <c r="T131" s="20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5" t="s">
        <v>144</v>
      </c>
      <c r="AU131" s="195" t="s">
        <v>85</v>
      </c>
      <c r="AV131" s="14" t="s">
        <v>85</v>
      </c>
      <c r="AW131" s="14" t="s">
        <v>39</v>
      </c>
      <c r="AX131" s="14" t="s">
        <v>83</v>
      </c>
      <c r="AY131" s="195" t="s">
        <v>134</v>
      </c>
    </row>
    <row r="132" s="2" customFormat="1" ht="24.15" customHeight="1">
      <c r="A132" s="38"/>
      <c r="B132" s="172"/>
      <c r="C132" s="173" t="s">
        <v>183</v>
      </c>
      <c r="D132" s="173" t="s">
        <v>137</v>
      </c>
      <c r="E132" s="174" t="s">
        <v>328</v>
      </c>
      <c r="F132" s="175" t="s">
        <v>329</v>
      </c>
      <c r="G132" s="176" t="s">
        <v>140</v>
      </c>
      <c r="H132" s="177">
        <v>4</v>
      </c>
      <c r="I132" s="178"/>
      <c r="J132" s="179">
        <f>ROUND(I132*H132,2)</f>
        <v>0</v>
      </c>
      <c r="K132" s="175" t="s">
        <v>141</v>
      </c>
      <c r="L132" s="39"/>
      <c r="M132" s="180" t="s">
        <v>3</v>
      </c>
      <c r="N132" s="181" t="s">
        <v>48</v>
      </c>
      <c r="O132" s="72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4" t="s">
        <v>142</v>
      </c>
      <c r="AT132" s="184" t="s">
        <v>137</v>
      </c>
      <c r="AU132" s="184" t="s">
        <v>85</v>
      </c>
      <c r="AY132" s="18" t="s">
        <v>134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83</v>
      </c>
      <c r="BK132" s="185">
        <f>ROUND(I132*H132,2)</f>
        <v>0</v>
      </c>
      <c r="BL132" s="18" t="s">
        <v>142</v>
      </c>
      <c r="BM132" s="184" t="s">
        <v>504</v>
      </c>
    </row>
    <row r="133" s="13" customFormat="1">
      <c r="A133" s="13"/>
      <c r="B133" s="186"/>
      <c r="C133" s="13"/>
      <c r="D133" s="187" t="s">
        <v>144</v>
      </c>
      <c r="E133" s="188" t="s">
        <v>3</v>
      </c>
      <c r="F133" s="189" t="s">
        <v>145</v>
      </c>
      <c r="G133" s="13"/>
      <c r="H133" s="188" t="s">
        <v>3</v>
      </c>
      <c r="I133" s="190"/>
      <c r="J133" s="13"/>
      <c r="K133" s="13"/>
      <c r="L133" s="186"/>
      <c r="M133" s="191"/>
      <c r="N133" s="192"/>
      <c r="O133" s="192"/>
      <c r="P133" s="192"/>
      <c r="Q133" s="192"/>
      <c r="R133" s="192"/>
      <c r="S133" s="192"/>
      <c r="T133" s="19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8" t="s">
        <v>144</v>
      </c>
      <c r="AU133" s="188" t="s">
        <v>85</v>
      </c>
      <c r="AV133" s="13" t="s">
        <v>83</v>
      </c>
      <c r="AW133" s="13" t="s">
        <v>39</v>
      </c>
      <c r="AX133" s="13" t="s">
        <v>77</v>
      </c>
      <c r="AY133" s="188" t="s">
        <v>134</v>
      </c>
    </row>
    <row r="134" s="14" customFormat="1">
      <c r="A134" s="14"/>
      <c r="B134" s="194"/>
      <c r="C134" s="14"/>
      <c r="D134" s="187" t="s">
        <v>144</v>
      </c>
      <c r="E134" s="195" t="s">
        <v>3</v>
      </c>
      <c r="F134" s="196" t="s">
        <v>505</v>
      </c>
      <c r="G134" s="14"/>
      <c r="H134" s="197">
        <v>4</v>
      </c>
      <c r="I134" s="198"/>
      <c r="J134" s="14"/>
      <c r="K134" s="14"/>
      <c r="L134" s="194"/>
      <c r="M134" s="199"/>
      <c r="N134" s="200"/>
      <c r="O134" s="200"/>
      <c r="P134" s="200"/>
      <c r="Q134" s="200"/>
      <c r="R134" s="200"/>
      <c r="S134" s="200"/>
      <c r="T134" s="20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5" t="s">
        <v>144</v>
      </c>
      <c r="AU134" s="195" t="s">
        <v>85</v>
      </c>
      <c r="AV134" s="14" t="s">
        <v>85</v>
      </c>
      <c r="AW134" s="14" t="s">
        <v>39</v>
      </c>
      <c r="AX134" s="14" t="s">
        <v>83</v>
      </c>
      <c r="AY134" s="195" t="s">
        <v>134</v>
      </c>
    </row>
    <row r="135" s="2" customFormat="1" ht="24.15" customHeight="1">
      <c r="A135" s="38"/>
      <c r="B135" s="172"/>
      <c r="C135" s="173" t="s">
        <v>188</v>
      </c>
      <c r="D135" s="173" t="s">
        <v>137</v>
      </c>
      <c r="E135" s="174" t="s">
        <v>506</v>
      </c>
      <c r="F135" s="175" t="s">
        <v>507</v>
      </c>
      <c r="G135" s="176" t="s">
        <v>140</v>
      </c>
      <c r="H135" s="177">
        <v>4</v>
      </c>
      <c r="I135" s="178"/>
      <c r="J135" s="179">
        <f>ROUND(I135*H135,2)</f>
        <v>0</v>
      </c>
      <c r="K135" s="175" t="s">
        <v>141</v>
      </c>
      <c r="L135" s="39"/>
      <c r="M135" s="180" t="s">
        <v>3</v>
      </c>
      <c r="N135" s="181" t="s">
        <v>48</v>
      </c>
      <c r="O135" s="72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4" t="s">
        <v>142</v>
      </c>
      <c r="AT135" s="184" t="s">
        <v>137</v>
      </c>
      <c r="AU135" s="184" t="s">
        <v>85</v>
      </c>
      <c r="AY135" s="18" t="s">
        <v>134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83</v>
      </c>
      <c r="BK135" s="185">
        <f>ROUND(I135*H135,2)</f>
        <v>0</v>
      </c>
      <c r="BL135" s="18" t="s">
        <v>142</v>
      </c>
      <c r="BM135" s="184" t="s">
        <v>508</v>
      </c>
    </row>
    <row r="136" s="13" customFormat="1">
      <c r="A136" s="13"/>
      <c r="B136" s="186"/>
      <c r="C136" s="13"/>
      <c r="D136" s="187" t="s">
        <v>144</v>
      </c>
      <c r="E136" s="188" t="s">
        <v>3</v>
      </c>
      <c r="F136" s="189" t="s">
        <v>145</v>
      </c>
      <c r="G136" s="13"/>
      <c r="H136" s="188" t="s">
        <v>3</v>
      </c>
      <c r="I136" s="190"/>
      <c r="J136" s="13"/>
      <c r="K136" s="13"/>
      <c r="L136" s="186"/>
      <c r="M136" s="191"/>
      <c r="N136" s="192"/>
      <c r="O136" s="192"/>
      <c r="P136" s="192"/>
      <c r="Q136" s="192"/>
      <c r="R136" s="192"/>
      <c r="S136" s="192"/>
      <c r="T136" s="19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8" t="s">
        <v>144</v>
      </c>
      <c r="AU136" s="188" t="s">
        <v>85</v>
      </c>
      <c r="AV136" s="13" t="s">
        <v>83</v>
      </c>
      <c r="AW136" s="13" t="s">
        <v>39</v>
      </c>
      <c r="AX136" s="13" t="s">
        <v>77</v>
      </c>
      <c r="AY136" s="188" t="s">
        <v>134</v>
      </c>
    </row>
    <row r="137" s="14" customFormat="1">
      <c r="A137" s="14"/>
      <c r="B137" s="194"/>
      <c r="C137" s="14"/>
      <c r="D137" s="187" t="s">
        <v>144</v>
      </c>
      <c r="E137" s="195" t="s">
        <v>3</v>
      </c>
      <c r="F137" s="196" t="s">
        <v>509</v>
      </c>
      <c r="G137" s="14"/>
      <c r="H137" s="197">
        <v>4</v>
      </c>
      <c r="I137" s="198"/>
      <c r="J137" s="14"/>
      <c r="K137" s="14"/>
      <c r="L137" s="194"/>
      <c r="M137" s="199"/>
      <c r="N137" s="200"/>
      <c r="O137" s="200"/>
      <c r="P137" s="200"/>
      <c r="Q137" s="200"/>
      <c r="R137" s="200"/>
      <c r="S137" s="200"/>
      <c r="T137" s="20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5" t="s">
        <v>144</v>
      </c>
      <c r="AU137" s="195" t="s">
        <v>85</v>
      </c>
      <c r="AV137" s="14" t="s">
        <v>85</v>
      </c>
      <c r="AW137" s="14" t="s">
        <v>39</v>
      </c>
      <c r="AX137" s="14" t="s">
        <v>83</v>
      </c>
      <c r="AY137" s="195" t="s">
        <v>134</v>
      </c>
    </row>
    <row r="138" s="2" customFormat="1" ht="24.15" customHeight="1">
      <c r="A138" s="38"/>
      <c r="B138" s="172"/>
      <c r="C138" s="173" t="s">
        <v>195</v>
      </c>
      <c r="D138" s="173" t="s">
        <v>137</v>
      </c>
      <c r="E138" s="174" t="s">
        <v>163</v>
      </c>
      <c r="F138" s="175" t="s">
        <v>164</v>
      </c>
      <c r="G138" s="176" t="s">
        <v>140</v>
      </c>
      <c r="H138" s="177">
        <v>2</v>
      </c>
      <c r="I138" s="178"/>
      <c r="J138" s="179">
        <f>ROUND(I138*H138,2)</f>
        <v>0</v>
      </c>
      <c r="K138" s="175" t="s">
        <v>141</v>
      </c>
      <c r="L138" s="39"/>
      <c r="M138" s="180" t="s">
        <v>3</v>
      </c>
      <c r="N138" s="181" t="s">
        <v>48</v>
      </c>
      <c r="O138" s="72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4" t="s">
        <v>142</v>
      </c>
      <c r="AT138" s="184" t="s">
        <v>137</v>
      </c>
      <c r="AU138" s="184" t="s">
        <v>85</v>
      </c>
      <c r="AY138" s="18" t="s">
        <v>134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83</v>
      </c>
      <c r="BK138" s="185">
        <f>ROUND(I138*H138,2)</f>
        <v>0</v>
      </c>
      <c r="BL138" s="18" t="s">
        <v>142</v>
      </c>
      <c r="BM138" s="184" t="s">
        <v>510</v>
      </c>
    </row>
    <row r="139" s="13" customFormat="1">
      <c r="A139" s="13"/>
      <c r="B139" s="186"/>
      <c r="C139" s="13"/>
      <c r="D139" s="187" t="s">
        <v>144</v>
      </c>
      <c r="E139" s="188" t="s">
        <v>3</v>
      </c>
      <c r="F139" s="189" t="s">
        <v>145</v>
      </c>
      <c r="G139" s="13"/>
      <c r="H139" s="188" t="s">
        <v>3</v>
      </c>
      <c r="I139" s="190"/>
      <c r="J139" s="13"/>
      <c r="K139" s="13"/>
      <c r="L139" s="186"/>
      <c r="M139" s="191"/>
      <c r="N139" s="192"/>
      <c r="O139" s="192"/>
      <c r="P139" s="192"/>
      <c r="Q139" s="192"/>
      <c r="R139" s="192"/>
      <c r="S139" s="192"/>
      <c r="T139" s="19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8" t="s">
        <v>144</v>
      </c>
      <c r="AU139" s="188" t="s">
        <v>85</v>
      </c>
      <c r="AV139" s="13" t="s">
        <v>83</v>
      </c>
      <c r="AW139" s="13" t="s">
        <v>39</v>
      </c>
      <c r="AX139" s="13" t="s">
        <v>77</v>
      </c>
      <c r="AY139" s="188" t="s">
        <v>134</v>
      </c>
    </row>
    <row r="140" s="14" customFormat="1">
      <c r="A140" s="14"/>
      <c r="B140" s="194"/>
      <c r="C140" s="14"/>
      <c r="D140" s="187" t="s">
        <v>144</v>
      </c>
      <c r="E140" s="195" t="s">
        <v>3</v>
      </c>
      <c r="F140" s="196" t="s">
        <v>511</v>
      </c>
      <c r="G140" s="14"/>
      <c r="H140" s="197">
        <v>2</v>
      </c>
      <c r="I140" s="198"/>
      <c r="J140" s="14"/>
      <c r="K140" s="14"/>
      <c r="L140" s="194"/>
      <c r="M140" s="199"/>
      <c r="N140" s="200"/>
      <c r="O140" s="200"/>
      <c r="P140" s="200"/>
      <c r="Q140" s="200"/>
      <c r="R140" s="200"/>
      <c r="S140" s="200"/>
      <c r="T140" s="20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5" t="s">
        <v>144</v>
      </c>
      <c r="AU140" s="195" t="s">
        <v>85</v>
      </c>
      <c r="AV140" s="14" t="s">
        <v>85</v>
      </c>
      <c r="AW140" s="14" t="s">
        <v>39</v>
      </c>
      <c r="AX140" s="14" t="s">
        <v>83</v>
      </c>
      <c r="AY140" s="195" t="s">
        <v>134</v>
      </c>
    </row>
    <row r="141" s="2" customFormat="1" ht="24.15" customHeight="1">
      <c r="A141" s="38"/>
      <c r="B141" s="172"/>
      <c r="C141" s="173" t="s">
        <v>202</v>
      </c>
      <c r="D141" s="173" t="s">
        <v>137</v>
      </c>
      <c r="E141" s="174" t="s">
        <v>512</v>
      </c>
      <c r="F141" s="175" t="s">
        <v>513</v>
      </c>
      <c r="G141" s="176" t="s">
        <v>140</v>
      </c>
      <c r="H141" s="177">
        <v>1</v>
      </c>
      <c r="I141" s="178"/>
      <c r="J141" s="179">
        <f>ROUND(I141*H141,2)</f>
        <v>0</v>
      </c>
      <c r="K141" s="175" t="s">
        <v>141</v>
      </c>
      <c r="L141" s="39"/>
      <c r="M141" s="180" t="s">
        <v>3</v>
      </c>
      <c r="N141" s="181" t="s">
        <v>48</v>
      </c>
      <c r="O141" s="72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4" t="s">
        <v>142</v>
      </c>
      <c r="AT141" s="184" t="s">
        <v>137</v>
      </c>
      <c r="AU141" s="184" t="s">
        <v>85</v>
      </c>
      <c r="AY141" s="18" t="s">
        <v>134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83</v>
      </c>
      <c r="BK141" s="185">
        <f>ROUND(I141*H141,2)</f>
        <v>0</v>
      </c>
      <c r="BL141" s="18" t="s">
        <v>142</v>
      </c>
      <c r="BM141" s="184" t="s">
        <v>514</v>
      </c>
    </row>
    <row r="142" s="13" customFormat="1">
      <c r="A142" s="13"/>
      <c r="B142" s="186"/>
      <c r="C142" s="13"/>
      <c r="D142" s="187" t="s">
        <v>144</v>
      </c>
      <c r="E142" s="188" t="s">
        <v>3</v>
      </c>
      <c r="F142" s="189" t="s">
        <v>145</v>
      </c>
      <c r="G142" s="13"/>
      <c r="H142" s="188" t="s">
        <v>3</v>
      </c>
      <c r="I142" s="190"/>
      <c r="J142" s="13"/>
      <c r="K142" s="13"/>
      <c r="L142" s="186"/>
      <c r="M142" s="191"/>
      <c r="N142" s="192"/>
      <c r="O142" s="192"/>
      <c r="P142" s="192"/>
      <c r="Q142" s="192"/>
      <c r="R142" s="192"/>
      <c r="S142" s="192"/>
      <c r="T142" s="19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8" t="s">
        <v>144</v>
      </c>
      <c r="AU142" s="188" t="s">
        <v>85</v>
      </c>
      <c r="AV142" s="13" t="s">
        <v>83</v>
      </c>
      <c r="AW142" s="13" t="s">
        <v>39</v>
      </c>
      <c r="AX142" s="13" t="s">
        <v>77</v>
      </c>
      <c r="AY142" s="188" t="s">
        <v>134</v>
      </c>
    </row>
    <row r="143" s="14" customFormat="1">
      <c r="A143" s="14"/>
      <c r="B143" s="194"/>
      <c r="C143" s="14"/>
      <c r="D143" s="187" t="s">
        <v>144</v>
      </c>
      <c r="E143" s="195" t="s">
        <v>3</v>
      </c>
      <c r="F143" s="196" t="s">
        <v>515</v>
      </c>
      <c r="G143" s="14"/>
      <c r="H143" s="197">
        <v>1</v>
      </c>
      <c r="I143" s="198"/>
      <c r="J143" s="14"/>
      <c r="K143" s="14"/>
      <c r="L143" s="194"/>
      <c r="M143" s="199"/>
      <c r="N143" s="200"/>
      <c r="O143" s="200"/>
      <c r="P143" s="200"/>
      <c r="Q143" s="200"/>
      <c r="R143" s="200"/>
      <c r="S143" s="200"/>
      <c r="T143" s="20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5" t="s">
        <v>144</v>
      </c>
      <c r="AU143" s="195" t="s">
        <v>85</v>
      </c>
      <c r="AV143" s="14" t="s">
        <v>85</v>
      </c>
      <c r="AW143" s="14" t="s">
        <v>39</v>
      </c>
      <c r="AX143" s="14" t="s">
        <v>83</v>
      </c>
      <c r="AY143" s="195" t="s">
        <v>134</v>
      </c>
    </row>
    <row r="144" s="2" customFormat="1" ht="24.15" customHeight="1">
      <c r="A144" s="38"/>
      <c r="B144" s="172"/>
      <c r="C144" s="173" t="s">
        <v>9</v>
      </c>
      <c r="D144" s="173" t="s">
        <v>137</v>
      </c>
      <c r="E144" s="174" t="s">
        <v>332</v>
      </c>
      <c r="F144" s="175" t="s">
        <v>333</v>
      </c>
      <c r="G144" s="176" t="s">
        <v>140</v>
      </c>
      <c r="H144" s="177">
        <v>9</v>
      </c>
      <c r="I144" s="178"/>
      <c r="J144" s="179">
        <f>ROUND(I144*H144,2)</f>
        <v>0</v>
      </c>
      <c r="K144" s="175" t="s">
        <v>141</v>
      </c>
      <c r="L144" s="39"/>
      <c r="M144" s="180" t="s">
        <v>3</v>
      </c>
      <c r="N144" s="181" t="s">
        <v>48</v>
      </c>
      <c r="O144" s="72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4" t="s">
        <v>142</v>
      </c>
      <c r="AT144" s="184" t="s">
        <v>137</v>
      </c>
      <c r="AU144" s="184" t="s">
        <v>85</v>
      </c>
      <c r="AY144" s="18" t="s">
        <v>134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83</v>
      </c>
      <c r="BK144" s="185">
        <f>ROUND(I144*H144,2)</f>
        <v>0</v>
      </c>
      <c r="BL144" s="18" t="s">
        <v>142</v>
      </c>
      <c r="BM144" s="184" t="s">
        <v>516</v>
      </c>
    </row>
    <row r="145" s="13" customFormat="1">
      <c r="A145" s="13"/>
      <c r="B145" s="186"/>
      <c r="C145" s="13"/>
      <c r="D145" s="187" t="s">
        <v>144</v>
      </c>
      <c r="E145" s="188" t="s">
        <v>3</v>
      </c>
      <c r="F145" s="189" t="s">
        <v>145</v>
      </c>
      <c r="G145" s="13"/>
      <c r="H145" s="188" t="s">
        <v>3</v>
      </c>
      <c r="I145" s="190"/>
      <c r="J145" s="13"/>
      <c r="K145" s="13"/>
      <c r="L145" s="186"/>
      <c r="M145" s="191"/>
      <c r="N145" s="192"/>
      <c r="O145" s="192"/>
      <c r="P145" s="192"/>
      <c r="Q145" s="192"/>
      <c r="R145" s="192"/>
      <c r="S145" s="192"/>
      <c r="T145" s="19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8" t="s">
        <v>144</v>
      </c>
      <c r="AU145" s="188" t="s">
        <v>85</v>
      </c>
      <c r="AV145" s="13" t="s">
        <v>83</v>
      </c>
      <c r="AW145" s="13" t="s">
        <v>39</v>
      </c>
      <c r="AX145" s="13" t="s">
        <v>77</v>
      </c>
      <c r="AY145" s="188" t="s">
        <v>134</v>
      </c>
    </row>
    <row r="146" s="14" customFormat="1">
      <c r="A146" s="14"/>
      <c r="B146" s="194"/>
      <c r="C146" s="14"/>
      <c r="D146" s="187" t="s">
        <v>144</v>
      </c>
      <c r="E146" s="195" t="s">
        <v>3</v>
      </c>
      <c r="F146" s="196" t="s">
        <v>517</v>
      </c>
      <c r="G146" s="14"/>
      <c r="H146" s="197">
        <v>9</v>
      </c>
      <c r="I146" s="198"/>
      <c r="J146" s="14"/>
      <c r="K146" s="14"/>
      <c r="L146" s="194"/>
      <c r="M146" s="199"/>
      <c r="N146" s="200"/>
      <c r="O146" s="200"/>
      <c r="P146" s="200"/>
      <c r="Q146" s="200"/>
      <c r="R146" s="200"/>
      <c r="S146" s="200"/>
      <c r="T146" s="20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5" t="s">
        <v>144</v>
      </c>
      <c r="AU146" s="195" t="s">
        <v>85</v>
      </c>
      <c r="AV146" s="14" t="s">
        <v>85</v>
      </c>
      <c r="AW146" s="14" t="s">
        <v>39</v>
      </c>
      <c r="AX146" s="14" t="s">
        <v>83</v>
      </c>
      <c r="AY146" s="195" t="s">
        <v>134</v>
      </c>
    </row>
    <row r="147" s="2" customFormat="1" ht="24.15" customHeight="1">
      <c r="A147" s="38"/>
      <c r="B147" s="172"/>
      <c r="C147" s="173" t="s">
        <v>225</v>
      </c>
      <c r="D147" s="173" t="s">
        <v>137</v>
      </c>
      <c r="E147" s="174" t="s">
        <v>168</v>
      </c>
      <c r="F147" s="175" t="s">
        <v>169</v>
      </c>
      <c r="G147" s="176" t="s">
        <v>140</v>
      </c>
      <c r="H147" s="177">
        <v>53</v>
      </c>
      <c r="I147" s="178"/>
      <c r="J147" s="179">
        <f>ROUND(I147*H147,2)</f>
        <v>0</v>
      </c>
      <c r="K147" s="175" t="s">
        <v>141</v>
      </c>
      <c r="L147" s="39"/>
      <c r="M147" s="180" t="s">
        <v>3</v>
      </c>
      <c r="N147" s="181" t="s">
        <v>48</v>
      </c>
      <c r="O147" s="72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4" t="s">
        <v>142</v>
      </c>
      <c r="AT147" s="184" t="s">
        <v>137</v>
      </c>
      <c r="AU147" s="184" t="s">
        <v>85</v>
      </c>
      <c r="AY147" s="18" t="s">
        <v>134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83</v>
      </c>
      <c r="BK147" s="185">
        <f>ROUND(I147*H147,2)</f>
        <v>0</v>
      </c>
      <c r="BL147" s="18" t="s">
        <v>142</v>
      </c>
      <c r="BM147" s="184" t="s">
        <v>518</v>
      </c>
    </row>
    <row r="148" s="13" customFormat="1">
      <c r="A148" s="13"/>
      <c r="B148" s="186"/>
      <c r="C148" s="13"/>
      <c r="D148" s="187" t="s">
        <v>144</v>
      </c>
      <c r="E148" s="188" t="s">
        <v>3</v>
      </c>
      <c r="F148" s="189" t="s">
        <v>145</v>
      </c>
      <c r="G148" s="13"/>
      <c r="H148" s="188" t="s">
        <v>3</v>
      </c>
      <c r="I148" s="190"/>
      <c r="J148" s="13"/>
      <c r="K148" s="13"/>
      <c r="L148" s="186"/>
      <c r="M148" s="191"/>
      <c r="N148" s="192"/>
      <c r="O148" s="192"/>
      <c r="P148" s="192"/>
      <c r="Q148" s="192"/>
      <c r="R148" s="192"/>
      <c r="S148" s="192"/>
      <c r="T148" s="19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8" t="s">
        <v>144</v>
      </c>
      <c r="AU148" s="188" t="s">
        <v>85</v>
      </c>
      <c r="AV148" s="13" t="s">
        <v>83</v>
      </c>
      <c r="AW148" s="13" t="s">
        <v>39</v>
      </c>
      <c r="AX148" s="13" t="s">
        <v>77</v>
      </c>
      <c r="AY148" s="188" t="s">
        <v>134</v>
      </c>
    </row>
    <row r="149" s="14" customFormat="1">
      <c r="A149" s="14"/>
      <c r="B149" s="194"/>
      <c r="C149" s="14"/>
      <c r="D149" s="187" t="s">
        <v>144</v>
      </c>
      <c r="E149" s="195" t="s">
        <v>3</v>
      </c>
      <c r="F149" s="196" t="s">
        <v>519</v>
      </c>
      <c r="G149" s="14"/>
      <c r="H149" s="197">
        <v>53</v>
      </c>
      <c r="I149" s="198"/>
      <c r="J149" s="14"/>
      <c r="K149" s="14"/>
      <c r="L149" s="194"/>
      <c r="M149" s="199"/>
      <c r="N149" s="200"/>
      <c r="O149" s="200"/>
      <c r="P149" s="200"/>
      <c r="Q149" s="200"/>
      <c r="R149" s="200"/>
      <c r="S149" s="200"/>
      <c r="T149" s="20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5" t="s">
        <v>144</v>
      </c>
      <c r="AU149" s="195" t="s">
        <v>85</v>
      </c>
      <c r="AV149" s="14" t="s">
        <v>85</v>
      </c>
      <c r="AW149" s="14" t="s">
        <v>39</v>
      </c>
      <c r="AX149" s="14" t="s">
        <v>83</v>
      </c>
      <c r="AY149" s="195" t="s">
        <v>134</v>
      </c>
    </row>
    <row r="150" s="12" customFormat="1" ht="22.8" customHeight="1">
      <c r="A150" s="12"/>
      <c r="B150" s="159"/>
      <c r="C150" s="12"/>
      <c r="D150" s="160" t="s">
        <v>76</v>
      </c>
      <c r="E150" s="170" t="s">
        <v>172</v>
      </c>
      <c r="F150" s="170" t="s">
        <v>173</v>
      </c>
      <c r="G150" s="12"/>
      <c r="H150" s="12"/>
      <c r="I150" s="162"/>
      <c r="J150" s="171">
        <f>BK150</f>
        <v>0</v>
      </c>
      <c r="K150" s="12"/>
      <c r="L150" s="159"/>
      <c r="M150" s="164"/>
      <c r="N150" s="165"/>
      <c r="O150" s="165"/>
      <c r="P150" s="166">
        <f>SUM(P151:P171)</f>
        <v>0</v>
      </c>
      <c r="Q150" s="165"/>
      <c r="R150" s="166">
        <f>SUM(R151:R171)</f>
        <v>0</v>
      </c>
      <c r="S150" s="165"/>
      <c r="T150" s="167">
        <f>SUM(T151:T171)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0" t="s">
        <v>133</v>
      </c>
      <c r="AT150" s="168" t="s">
        <v>76</v>
      </c>
      <c r="AU150" s="168" t="s">
        <v>83</v>
      </c>
      <c r="AY150" s="160" t="s">
        <v>134</v>
      </c>
      <c r="BK150" s="169">
        <f>SUM(BK151:BK171)</f>
        <v>0</v>
      </c>
    </row>
    <row r="151" s="2" customFormat="1" ht="37.8" customHeight="1">
      <c r="A151" s="38"/>
      <c r="B151" s="172"/>
      <c r="C151" s="173" t="s">
        <v>232</v>
      </c>
      <c r="D151" s="173" t="s">
        <v>137</v>
      </c>
      <c r="E151" s="174" t="s">
        <v>520</v>
      </c>
      <c r="F151" s="175" t="s">
        <v>521</v>
      </c>
      <c r="G151" s="176" t="s">
        <v>140</v>
      </c>
      <c r="H151" s="177">
        <v>1</v>
      </c>
      <c r="I151" s="178"/>
      <c r="J151" s="179">
        <f>ROUND(I151*H151,2)</f>
        <v>0</v>
      </c>
      <c r="K151" s="175" t="s">
        <v>141</v>
      </c>
      <c r="L151" s="39"/>
      <c r="M151" s="180" t="s">
        <v>3</v>
      </c>
      <c r="N151" s="181" t="s">
        <v>48</v>
      </c>
      <c r="O151" s="72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4" t="s">
        <v>142</v>
      </c>
      <c r="AT151" s="184" t="s">
        <v>137</v>
      </c>
      <c r="AU151" s="184" t="s">
        <v>85</v>
      </c>
      <c r="AY151" s="18" t="s">
        <v>134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83</v>
      </c>
      <c r="BK151" s="185">
        <f>ROUND(I151*H151,2)</f>
        <v>0</v>
      </c>
      <c r="BL151" s="18" t="s">
        <v>142</v>
      </c>
      <c r="BM151" s="184" t="s">
        <v>522</v>
      </c>
    </row>
    <row r="152" s="13" customFormat="1">
      <c r="A152" s="13"/>
      <c r="B152" s="186"/>
      <c r="C152" s="13"/>
      <c r="D152" s="187" t="s">
        <v>144</v>
      </c>
      <c r="E152" s="188" t="s">
        <v>3</v>
      </c>
      <c r="F152" s="189" t="s">
        <v>145</v>
      </c>
      <c r="G152" s="13"/>
      <c r="H152" s="188" t="s">
        <v>3</v>
      </c>
      <c r="I152" s="190"/>
      <c r="J152" s="13"/>
      <c r="K152" s="13"/>
      <c r="L152" s="186"/>
      <c r="M152" s="191"/>
      <c r="N152" s="192"/>
      <c r="O152" s="192"/>
      <c r="P152" s="192"/>
      <c r="Q152" s="192"/>
      <c r="R152" s="192"/>
      <c r="S152" s="192"/>
      <c r="T152" s="19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8" t="s">
        <v>144</v>
      </c>
      <c r="AU152" s="188" t="s">
        <v>85</v>
      </c>
      <c r="AV152" s="13" t="s">
        <v>83</v>
      </c>
      <c r="AW152" s="13" t="s">
        <v>39</v>
      </c>
      <c r="AX152" s="13" t="s">
        <v>77</v>
      </c>
      <c r="AY152" s="188" t="s">
        <v>134</v>
      </c>
    </row>
    <row r="153" s="14" customFormat="1">
      <c r="A153" s="14"/>
      <c r="B153" s="194"/>
      <c r="C153" s="14"/>
      <c r="D153" s="187" t="s">
        <v>144</v>
      </c>
      <c r="E153" s="195" t="s">
        <v>3</v>
      </c>
      <c r="F153" s="196" t="s">
        <v>523</v>
      </c>
      <c r="G153" s="14"/>
      <c r="H153" s="197">
        <v>1</v>
      </c>
      <c r="I153" s="198"/>
      <c r="J153" s="14"/>
      <c r="K153" s="14"/>
      <c r="L153" s="194"/>
      <c r="M153" s="199"/>
      <c r="N153" s="200"/>
      <c r="O153" s="200"/>
      <c r="P153" s="200"/>
      <c r="Q153" s="200"/>
      <c r="R153" s="200"/>
      <c r="S153" s="200"/>
      <c r="T153" s="20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5" t="s">
        <v>144</v>
      </c>
      <c r="AU153" s="195" t="s">
        <v>85</v>
      </c>
      <c r="AV153" s="14" t="s">
        <v>85</v>
      </c>
      <c r="AW153" s="14" t="s">
        <v>39</v>
      </c>
      <c r="AX153" s="14" t="s">
        <v>83</v>
      </c>
      <c r="AY153" s="195" t="s">
        <v>134</v>
      </c>
    </row>
    <row r="154" s="2" customFormat="1" ht="37.8" customHeight="1">
      <c r="A154" s="38"/>
      <c r="B154" s="172"/>
      <c r="C154" s="173" t="s">
        <v>238</v>
      </c>
      <c r="D154" s="173" t="s">
        <v>137</v>
      </c>
      <c r="E154" s="174" t="s">
        <v>175</v>
      </c>
      <c r="F154" s="175" t="s">
        <v>176</v>
      </c>
      <c r="G154" s="176" t="s">
        <v>140</v>
      </c>
      <c r="H154" s="177">
        <v>3</v>
      </c>
      <c r="I154" s="178"/>
      <c r="J154" s="179">
        <f>ROUND(I154*H154,2)</f>
        <v>0</v>
      </c>
      <c r="K154" s="175" t="s">
        <v>141</v>
      </c>
      <c r="L154" s="39"/>
      <c r="M154" s="180" t="s">
        <v>3</v>
      </c>
      <c r="N154" s="181" t="s">
        <v>48</v>
      </c>
      <c r="O154" s="72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4" t="s">
        <v>142</v>
      </c>
      <c r="AT154" s="184" t="s">
        <v>137</v>
      </c>
      <c r="AU154" s="184" t="s">
        <v>85</v>
      </c>
      <c r="AY154" s="18" t="s">
        <v>134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83</v>
      </c>
      <c r="BK154" s="185">
        <f>ROUND(I154*H154,2)</f>
        <v>0</v>
      </c>
      <c r="BL154" s="18" t="s">
        <v>142</v>
      </c>
      <c r="BM154" s="184" t="s">
        <v>524</v>
      </c>
    </row>
    <row r="155" s="13" customFormat="1">
      <c r="A155" s="13"/>
      <c r="B155" s="186"/>
      <c r="C155" s="13"/>
      <c r="D155" s="187" t="s">
        <v>144</v>
      </c>
      <c r="E155" s="188" t="s">
        <v>3</v>
      </c>
      <c r="F155" s="189" t="s">
        <v>145</v>
      </c>
      <c r="G155" s="13"/>
      <c r="H155" s="188" t="s">
        <v>3</v>
      </c>
      <c r="I155" s="190"/>
      <c r="J155" s="13"/>
      <c r="K155" s="13"/>
      <c r="L155" s="186"/>
      <c r="M155" s="191"/>
      <c r="N155" s="192"/>
      <c r="O155" s="192"/>
      <c r="P155" s="192"/>
      <c r="Q155" s="192"/>
      <c r="R155" s="192"/>
      <c r="S155" s="192"/>
      <c r="T155" s="19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8" t="s">
        <v>144</v>
      </c>
      <c r="AU155" s="188" t="s">
        <v>85</v>
      </c>
      <c r="AV155" s="13" t="s">
        <v>83</v>
      </c>
      <c r="AW155" s="13" t="s">
        <v>39</v>
      </c>
      <c r="AX155" s="13" t="s">
        <v>77</v>
      </c>
      <c r="AY155" s="188" t="s">
        <v>134</v>
      </c>
    </row>
    <row r="156" s="14" customFormat="1">
      <c r="A156" s="14"/>
      <c r="B156" s="194"/>
      <c r="C156" s="14"/>
      <c r="D156" s="187" t="s">
        <v>144</v>
      </c>
      <c r="E156" s="195" t="s">
        <v>3</v>
      </c>
      <c r="F156" s="196" t="s">
        <v>525</v>
      </c>
      <c r="G156" s="14"/>
      <c r="H156" s="197">
        <v>3</v>
      </c>
      <c r="I156" s="198"/>
      <c r="J156" s="14"/>
      <c r="K156" s="14"/>
      <c r="L156" s="194"/>
      <c r="M156" s="199"/>
      <c r="N156" s="200"/>
      <c r="O156" s="200"/>
      <c r="P156" s="200"/>
      <c r="Q156" s="200"/>
      <c r="R156" s="200"/>
      <c r="S156" s="200"/>
      <c r="T156" s="20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5" t="s">
        <v>144</v>
      </c>
      <c r="AU156" s="195" t="s">
        <v>85</v>
      </c>
      <c r="AV156" s="14" t="s">
        <v>85</v>
      </c>
      <c r="AW156" s="14" t="s">
        <v>39</v>
      </c>
      <c r="AX156" s="14" t="s">
        <v>83</v>
      </c>
      <c r="AY156" s="195" t="s">
        <v>134</v>
      </c>
    </row>
    <row r="157" s="2" customFormat="1" ht="24.15" customHeight="1">
      <c r="A157" s="38"/>
      <c r="B157" s="172"/>
      <c r="C157" s="173" t="s">
        <v>243</v>
      </c>
      <c r="D157" s="173" t="s">
        <v>137</v>
      </c>
      <c r="E157" s="174" t="s">
        <v>342</v>
      </c>
      <c r="F157" s="175" t="s">
        <v>343</v>
      </c>
      <c r="G157" s="176" t="s">
        <v>140</v>
      </c>
      <c r="H157" s="177">
        <v>2</v>
      </c>
      <c r="I157" s="178"/>
      <c r="J157" s="179">
        <f>ROUND(I157*H157,2)</f>
        <v>0</v>
      </c>
      <c r="K157" s="175" t="s">
        <v>141</v>
      </c>
      <c r="L157" s="39"/>
      <c r="M157" s="180" t="s">
        <v>3</v>
      </c>
      <c r="N157" s="181" t="s">
        <v>48</v>
      </c>
      <c r="O157" s="72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4" t="s">
        <v>142</v>
      </c>
      <c r="AT157" s="184" t="s">
        <v>137</v>
      </c>
      <c r="AU157" s="184" t="s">
        <v>85</v>
      </c>
      <c r="AY157" s="18" t="s">
        <v>134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83</v>
      </c>
      <c r="BK157" s="185">
        <f>ROUND(I157*H157,2)</f>
        <v>0</v>
      </c>
      <c r="BL157" s="18" t="s">
        <v>142</v>
      </c>
      <c r="BM157" s="184" t="s">
        <v>526</v>
      </c>
    </row>
    <row r="158" s="13" customFormat="1">
      <c r="A158" s="13"/>
      <c r="B158" s="186"/>
      <c r="C158" s="13"/>
      <c r="D158" s="187" t="s">
        <v>144</v>
      </c>
      <c r="E158" s="188" t="s">
        <v>3</v>
      </c>
      <c r="F158" s="189" t="s">
        <v>145</v>
      </c>
      <c r="G158" s="13"/>
      <c r="H158" s="188" t="s">
        <v>3</v>
      </c>
      <c r="I158" s="190"/>
      <c r="J158" s="13"/>
      <c r="K158" s="13"/>
      <c r="L158" s="186"/>
      <c r="M158" s="191"/>
      <c r="N158" s="192"/>
      <c r="O158" s="192"/>
      <c r="P158" s="192"/>
      <c r="Q158" s="192"/>
      <c r="R158" s="192"/>
      <c r="S158" s="192"/>
      <c r="T158" s="19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8" t="s">
        <v>144</v>
      </c>
      <c r="AU158" s="188" t="s">
        <v>85</v>
      </c>
      <c r="AV158" s="13" t="s">
        <v>83</v>
      </c>
      <c r="AW158" s="13" t="s">
        <v>39</v>
      </c>
      <c r="AX158" s="13" t="s">
        <v>77</v>
      </c>
      <c r="AY158" s="188" t="s">
        <v>134</v>
      </c>
    </row>
    <row r="159" s="14" customFormat="1">
      <c r="A159" s="14"/>
      <c r="B159" s="194"/>
      <c r="C159" s="14"/>
      <c r="D159" s="187" t="s">
        <v>144</v>
      </c>
      <c r="E159" s="195" t="s">
        <v>3</v>
      </c>
      <c r="F159" s="196" t="s">
        <v>527</v>
      </c>
      <c r="G159" s="14"/>
      <c r="H159" s="197">
        <v>2</v>
      </c>
      <c r="I159" s="198"/>
      <c r="J159" s="14"/>
      <c r="K159" s="14"/>
      <c r="L159" s="194"/>
      <c r="M159" s="199"/>
      <c r="N159" s="200"/>
      <c r="O159" s="200"/>
      <c r="P159" s="200"/>
      <c r="Q159" s="200"/>
      <c r="R159" s="200"/>
      <c r="S159" s="200"/>
      <c r="T159" s="20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5" t="s">
        <v>144</v>
      </c>
      <c r="AU159" s="195" t="s">
        <v>85</v>
      </c>
      <c r="AV159" s="14" t="s">
        <v>85</v>
      </c>
      <c r="AW159" s="14" t="s">
        <v>39</v>
      </c>
      <c r="AX159" s="14" t="s">
        <v>83</v>
      </c>
      <c r="AY159" s="195" t="s">
        <v>134</v>
      </c>
    </row>
    <row r="160" s="2" customFormat="1" ht="24.15" customHeight="1">
      <c r="A160" s="38"/>
      <c r="B160" s="172"/>
      <c r="C160" s="173" t="s">
        <v>249</v>
      </c>
      <c r="D160" s="173" t="s">
        <v>137</v>
      </c>
      <c r="E160" s="174" t="s">
        <v>528</v>
      </c>
      <c r="F160" s="175" t="s">
        <v>529</v>
      </c>
      <c r="G160" s="176" t="s">
        <v>140</v>
      </c>
      <c r="H160" s="177">
        <v>2</v>
      </c>
      <c r="I160" s="178"/>
      <c r="J160" s="179">
        <f>ROUND(I160*H160,2)</f>
        <v>0</v>
      </c>
      <c r="K160" s="175" t="s">
        <v>141</v>
      </c>
      <c r="L160" s="39"/>
      <c r="M160" s="180" t="s">
        <v>3</v>
      </c>
      <c r="N160" s="181" t="s">
        <v>48</v>
      </c>
      <c r="O160" s="72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4" t="s">
        <v>142</v>
      </c>
      <c r="AT160" s="184" t="s">
        <v>137</v>
      </c>
      <c r="AU160" s="184" t="s">
        <v>85</v>
      </c>
      <c r="AY160" s="18" t="s">
        <v>134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83</v>
      </c>
      <c r="BK160" s="185">
        <f>ROUND(I160*H160,2)</f>
        <v>0</v>
      </c>
      <c r="BL160" s="18" t="s">
        <v>142</v>
      </c>
      <c r="BM160" s="184" t="s">
        <v>530</v>
      </c>
    </row>
    <row r="161" s="13" customFormat="1">
      <c r="A161" s="13"/>
      <c r="B161" s="186"/>
      <c r="C161" s="13"/>
      <c r="D161" s="187" t="s">
        <v>144</v>
      </c>
      <c r="E161" s="188" t="s">
        <v>3</v>
      </c>
      <c r="F161" s="189" t="s">
        <v>145</v>
      </c>
      <c r="G161" s="13"/>
      <c r="H161" s="188" t="s">
        <v>3</v>
      </c>
      <c r="I161" s="190"/>
      <c r="J161" s="13"/>
      <c r="K161" s="13"/>
      <c r="L161" s="186"/>
      <c r="M161" s="191"/>
      <c r="N161" s="192"/>
      <c r="O161" s="192"/>
      <c r="P161" s="192"/>
      <c r="Q161" s="192"/>
      <c r="R161" s="192"/>
      <c r="S161" s="192"/>
      <c r="T161" s="19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8" t="s">
        <v>144</v>
      </c>
      <c r="AU161" s="188" t="s">
        <v>85</v>
      </c>
      <c r="AV161" s="13" t="s">
        <v>83</v>
      </c>
      <c r="AW161" s="13" t="s">
        <v>39</v>
      </c>
      <c r="AX161" s="13" t="s">
        <v>77</v>
      </c>
      <c r="AY161" s="188" t="s">
        <v>134</v>
      </c>
    </row>
    <row r="162" s="14" customFormat="1">
      <c r="A162" s="14"/>
      <c r="B162" s="194"/>
      <c r="C162" s="14"/>
      <c r="D162" s="187" t="s">
        <v>144</v>
      </c>
      <c r="E162" s="195" t="s">
        <v>3</v>
      </c>
      <c r="F162" s="196" t="s">
        <v>531</v>
      </c>
      <c r="G162" s="14"/>
      <c r="H162" s="197">
        <v>2</v>
      </c>
      <c r="I162" s="198"/>
      <c r="J162" s="14"/>
      <c r="K162" s="14"/>
      <c r="L162" s="194"/>
      <c r="M162" s="199"/>
      <c r="N162" s="200"/>
      <c r="O162" s="200"/>
      <c r="P162" s="200"/>
      <c r="Q162" s="200"/>
      <c r="R162" s="200"/>
      <c r="S162" s="200"/>
      <c r="T162" s="20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5" t="s">
        <v>144</v>
      </c>
      <c r="AU162" s="195" t="s">
        <v>85</v>
      </c>
      <c r="AV162" s="14" t="s">
        <v>85</v>
      </c>
      <c r="AW162" s="14" t="s">
        <v>39</v>
      </c>
      <c r="AX162" s="14" t="s">
        <v>83</v>
      </c>
      <c r="AY162" s="195" t="s">
        <v>134</v>
      </c>
    </row>
    <row r="163" s="2" customFormat="1" ht="33" customHeight="1">
      <c r="A163" s="38"/>
      <c r="B163" s="172"/>
      <c r="C163" s="173" t="s">
        <v>256</v>
      </c>
      <c r="D163" s="173" t="s">
        <v>137</v>
      </c>
      <c r="E163" s="174" t="s">
        <v>532</v>
      </c>
      <c r="F163" s="175" t="s">
        <v>533</v>
      </c>
      <c r="G163" s="176" t="s">
        <v>140</v>
      </c>
      <c r="H163" s="177">
        <v>1</v>
      </c>
      <c r="I163" s="178"/>
      <c r="J163" s="179">
        <f>ROUND(I163*H163,2)</f>
        <v>0</v>
      </c>
      <c r="K163" s="175" t="s">
        <v>141</v>
      </c>
      <c r="L163" s="39"/>
      <c r="M163" s="180" t="s">
        <v>3</v>
      </c>
      <c r="N163" s="181" t="s">
        <v>48</v>
      </c>
      <c r="O163" s="72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4" t="s">
        <v>142</v>
      </c>
      <c r="AT163" s="184" t="s">
        <v>137</v>
      </c>
      <c r="AU163" s="184" t="s">
        <v>85</v>
      </c>
      <c r="AY163" s="18" t="s">
        <v>134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83</v>
      </c>
      <c r="BK163" s="185">
        <f>ROUND(I163*H163,2)</f>
        <v>0</v>
      </c>
      <c r="BL163" s="18" t="s">
        <v>142</v>
      </c>
      <c r="BM163" s="184" t="s">
        <v>534</v>
      </c>
    </row>
    <row r="164" s="13" customFormat="1">
      <c r="A164" s="13"/>
      <c r="B164" s="186"/>
      <c r="C164" s="13"/>
      <c r="D164" s="187" t="s">
        <v>144</v>
      </c>
      <c r="E164" s="188" t="s">
        <v>3</v>
      </c>
      <c r="F164" s="189" t="s">
        <v>145</v>
      </c>
      <c r="G164" s="13"/>
      <c r="H164" s="188" t="s">
        <v>3</v>
      </c>
      <c r="I164" s="190"/>
      <c r="J164" s="13"/>
      <c r="K164" s="13"/>
      <c r="L164" s="186"/>
      <c r="M164" s="191"/>
      <c r="N164" s="192"/>
      <c r="O164" s="192"/>
      <c r="P164" s="192"/>
      <c r="Q164" s="192"/>
      <c r="R164" s="192"/>
      <c r="S164" s="192"/>
      <c r="T164" s="19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8" t="s">
        <v>144</v>
      </c>
      <c r="AU164" s="188" t="s">
        <v>85</v>
      </c>
      <c r="AV164" s="13" t="s">
        <v>83</v>
      </c>
      <c r="AW164" s="13" t="s">
        <v>39</v>
      </c>
      <c r="AX164" s="13" t="s">
        <v>77</v>
      </c>
      <c r="AY164" s="188" t="s">
        <v>134</v>
      </c>
    </row>
    <row r="165" s="14" customFormat="1">
      <c r="A165" s="14"/>
      <c r="B165" s="194"/>
      <c r="C165" s="14"/>
      <c r="D165" s="187" t="s">
        <v>144</v>
      </c>
      <c r="E165" s="195" t="s">
        <v>3</v>
      </c>
      <c r="F165" s="196" t="s">
        <v>535</v>
      </c>
      <c r="G165" s="14"/>
      <c r="H165" s="197">
        <v>1</v>
      </c>
      <c r="I165" s="198"/>
      <c r="J165" s="14"/>
      <c r="K165" s="14"/>
      <c r="L165" s="194"/>
      <c r="M165" s="199"/>
      <c r="N165" s="200"/>
      <c r="O165" s="200"/>
      <c r="P165" s="200"/>
      <c r="Q165" s="200"/>
      <c r="R165" s="200"/>
      <c r="S165" s="200"/>
      <c r="T165" s="20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5" t="s">
        <v>144</v>
      </c>
      <c r="AU165" s="195" t="s">
        <v>85</v>
      </c>
      <c r="AV165" s="14" t="s">
        <v>85</v>
      </c>
      <c r="AW165" s="14" t="s">
        <v>39</v>
      </c>
      <c r="AX165" s="14" t="s">
        <v>83</v>
      </c>
      <c r="AY165" s="195" t="s">
        <v>134</v>
      </c>
    </row>
    <row r="166" s="2" customFormat="1" ht="24.15" customHeight="1">
      <c r="A166" s="38"/>
      <c r="B166" s="172"/>
      <c r="C166" s="173" t="s">
        <v>262</v>
      </c>
      <c r="D166" s="173" t="s">
        <v>137</v>
      </c>
      <c r="E166" s="174" t="s">
        <v>346</v>
      </c>
      <c r="F166" s="175" t="s">
        <v>347</v>
      </c>
      <c r="G166" s="176" t="s">
        <v>140</v>
      </c>
      <c r="H166" s="177">
        <v>6</v>
      </c>
      <c r="I166" s="178"/>
      <c r="J166" s="179">
        <f>ROUND(I166*H166,2)</f>
        <v>0</v>
      </c>
      <c r="K166" s="175" t="s">
        <v>141</v>
      </c>
      <c r="L166" s="39"/>
      <c r="M166" s="180" t="s">
        <v>3</v>
      </c>
      <c r="N166" s="181" t="s">
        <v>48</v>
      </c>
      <c r="O166" s="72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4" t="s">
        <v>142</v>
      </c>
      <c r="AT166" s="184" t="s">
        <v>137</v>
      </c>
      <c r="AU166" s="184" t="s">
        <v>85</v>
      </c>
      <c r="AY166" s="18" t="s">
        <v>134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83</v>
      </c>
      <c r="BK166" s="185">
        <f>ROUND(I166*H166,2)</f>
        <v>0</v>
      </c>
      <c r="BL166" s="18" t="s">
        <v>142</v>
      </c>
      <c r="BM166" s="184" t="s">
        <v>536</v>
      </c>
    </row>
    <row r="167" s="13" customFormat="1">
      <c r="A167" s="13"/>
      <c r="B167" s="186"/>
      <c r="C167" s="13"/>
      <c r="D167" s="187" t="s">
        <v>144</v>
      </c>
      <c r="E167" s="188" t="s">
        <v>3</v>
      </c>
      <c r="F167" s="189" t="s">
        <v>145</v>
      </c>
      <c r="G167" s="13"/>
      <c r="H167" s="188" t="s">
        <v>3</v>
      </c>
      <c r="I167" s="190"/>
      <c r="J167" s="13"/>
      <c r="K167" s="13"/>
      <c r="L167" s="186"/>
      <c r="M167" s="191"/>
      <c r="N167" s="192"/>
      <c r="O167" s="192"/>
      <c r="P167" s="192"/>
      <c r="Q167" s="192"/>
      <c r="R167" s="192"/>
      <c r="S167" s="192"/>
      <c r="T167" s="19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8" t="s">
        <v>144</v>
      </c>
      <c r="AU167" s="188" t="s">
        <v>85</v>
      </c>
      <c r="AV167" s="13" t="s">
        <v>83</v>
      </c>
      <c r="AW167" s="13" t="s">
        <v>39</v>
      </c>
      <c r="AX167" s="13" t="s">
        <v>77</v>
      </c>
      <c r="AY167" s="188" t="s">
        <v>134</v>
      </c>
    </row>
    <row r="168" s="14" customFormat="1">
      <c r="A168" s="14"/>
      <c r="B168" s="194"/>
      <c r="C168" s="14"/>
      <c r="D168" s="187" t="s">
        <v>144</v>
      </c>
      <c r="E168" s="195" t="s">
        <v>3</v>
      </c>
      <c r="F168" s="196" t="s">
        <v>537</v>
      </c>
      <c r="G168" s="14"/>
      <c r="H168" s="197">
        <v>6</v>
      </c>
      <c r="I168" s="198"/>
      <c r="J168" s="14"/>
      <c r="K168" s="14"/>
      <c r="L168" s="194"/>
      <c r="M168" s="199"/>
      <c r="N168" s="200"/>
      <c r="O168" s="200"/>
      <c r="P168" s="200"/>
      <c r="Q168" s="200"/>
      <c r="R168" s="200"/>
      <c r="S168" s="200"/>
      <c r="T168" s="20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5" t="s">
        <v>144</v>
      </c>
      <c r="AU168" s="195" t="s">
        <v>85</v>
      </c>
      <c r="AV168" s="14" t="s">
        <v>85</v>
      </c>
      <c r="AW168" s="14" t="s">
        <v>39</v>
      </c>
      <c r="AX168" s="14" t="s">
        <v>83</v>
      </c>
      <c r="AY168" s="195" t="s">
        <v>134</v>
      </c>
    </row>
    <row r="169" s="2" customFormat="1" ht="33" customHeight="1">
      <c r="A169" s="38"/>
      <c r="B169" s="172"/>
      <c r="C169" s="173" t="s">
        <v>267</v>
      </c>
      <c r="D169" s="173" t="s">
        <v>137</v>
      </c>
      <c r="E169" s="174" t="s">
        <v>538</v>
      </c>
      <c r="F169" s="175" t="s">
        <v>539</v>
      </c>
      <c r="G169" s="176" t="s">
        <v>140</v>
      </c>
      <c r="H169" s="177">
        <v>1</v>
      </c>
      <c r="I169" s="178"/>
      <c r="J169" s="179">
        <f>ROUND(I169*H169,2)</f>
        <v>0</v>
      </c>
      <c r="K169" s="175" t="s">
        <v>141</v>
      </c>
      <c r="L169" s="39"/>
      <c r="M169" s="180" t="s">
        <v>3</v>
      </c>
      <c r="N169" s="181" t="s">
        <v>48</v>
      </c>
      <c r="O169" s="72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4" t="s">
        <v>142</v>
      </c>
      <c r="AT169" s="184" t="s">
        <v>137</v>
      </c>
      <c r="AU169" s="184" t="s">
        <v>85</v>
      </c>
      <c r="AY169" s="18" t="s">
        <v>134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83</v>
      </c>
      <c r="BK169" s="185">
        <f>ROUND(I169*H169,2)</f>
        <v>0</v>
      </c>
      <c r="BL169" s="18" t="s">
        <v>142</v>
      </c>
      <c r="BM169" s="184" t="s">
        <v>540</v>
      </c>
    </row>
    <row r="170" s="13" customFormat="1">
      <c r="A170" s="13"/>
      <c r="B170" s="186"/>
      <c r="C170" s="13"/>
      <c r="D170" s="187" t="s">
        <v>144</v>
      </c>
      <c r="E170" s="188" t="s">
        <v>3</v>
      </c>
      <c r="F170" s="189" t="s">
        <v>145</v>
      </c>
      <c r="G170" s="13"/>
      <c r="H170" s="188" t="s">
        <v>3</v>
      </c>
      <c r="I170" s="190"/>
      <c r="J170" s="13"/>
      <c r="K170" s="13"/>
      <c r="L170" s="186"/>
      <c r="M170" s="191"/>
      <c r="N170" s="192"/>
      <c r="O170" s="192"/>
      <c r="P170" s="192"/>
      <c r="Q170" s="192"/>
      <c r="R170" s="192"/>
      <c r="S170" s="192"/>
      <c r="T170" s="19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8" t="s">
        <v>144</v>
      </c>
      <c r="AU170" s="188" t="s">
        <v>85</v>
      </c>
      <c r="AV170" s="13" t="s">
        <v>83</v>
      </c>
      <c r="AW170" s="13" t="s">
        <v>39</v>
      </c>
      <c r="AX170" s="13" t="s">
        <v>77</v>
      </c>
      <c r="AY170" s="188" t="s">
        <v>134</v>
      </c>
    </row>
    <row r="171" s="14" customFormat="1">
      <c r="A171" s="14"/>
      <c r="B171" s="194"/>
      <c r="C171" s="14"/>
      <c r="D171" s="187" t="s">
        <v>144</v>
      </c>
      <c r="E171" s="195" t="s">
        <v>3</v>
      </c>
      <c r="F171" s="196" t="s">
        <v>541</v>
      </c>
      <c r="G171" s="14"/>
      <c r="H171" s="197">
        <v>1</v>
      </c>
      <c r="I171" s="198"/>
      <c r="J171" s="14"/>
      <c r="K171" s="14"/>
      <c r="L171" s="194"/>
      <c r="M171" s="199"/>
      <c r="N171" s="200"/>
      <c r="O171" s="200"/>
      <c r="P171" s="200"/>
      <c r="Q171" s="200"/>
      <c r="R171" s="200"/>
      <c r="S171" s="200"/>
      <c r="T171" s="20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5" t="s">
        <v>144</v>
      </c>
      <c r="AU171" s="195" t="s">
        <v>85</v>
      </c>
      <c r="AV171" s="14" t="s">
        <v>85</v>
      </c>
      <c r="AW171" s="14" t="s">
        <v>39</v>
      </c>
      <c r="AX171" s="14" t="s">
        <v>83</v>
      </c>
      <c r="AY171" s="195" t="s">
        <v>134</v>
      </c>
    </row>
    <row r="172" s="12" customFormat="1" ht="22.8" customHeight="1">
      <c r="A172" s="12"/>
      <c r="B172" s="159"/>
      <c r="C172" s="12"/>
      <c r="D172" s="160" t="s">
        <v>76</v>
      </c>
      <c r="E172" s="170" t="s">
        <v>181</v>
      </c>
      <c r="F172" s="170" t="s">
        <v>182</v>
      </c>
      <c r="G172" s="12"/>
      <c r="H172" s="12"/>
      <c r="I172" s="162"/>
      <c r="J172" s="171">
        <f>BK172</f>
        <v>0</v>
      </c>
      <c r="K172" s="12"/>
      <c r="L172" s="159"/>
      <c r="M172" s="164"/>
      <c r="N172" s="165"/>
      <c r="O172" s="165"/>
      <c r="P172" s="166">
        <f>SUM(P173:P193)</f>
        <v>0</v>
      </c>
      <c r="Q172" s="165"/>
      <c r="R172" s="166">
        <f>SUM(R173:R193)</f>
        <v>0</v>
      </c>
      <c r="S172" s="165"/>
      <c r="T172" s="167">
        <f>SUM(T173:T193)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60" t="s">
        <v>133</v>
      </c>
      <c r="AT172" s="168" t="s">
        <v>76</v>
      </c>
      <c r="AU172" s="168" t="s">
        <v>83</v>
      </c>
      <c r="AY172" s="160" t="s">
        <v>134</v>
      </c>
      <c r="BK172" s="169">
        <f>SUM(BK173:BK193)</f>
        <v>0</v>
      </c>
    </row>
    <row r="173" s="2" customFormat="1" ht="33" customHeight="1">
      <c r="A173" s="38"/>
      <c r="B173" s="172"/>
      <c r="C173" s="173" t="s">
        <v>8</v>
      </c>
      <c r="D173" s="173" t="s">
        <v>137</v>
      </c>
      <c r="E173" s="174" t="s">
        <v>184</v>
      </c>
      <c r="F173" s="175" t="s">
        <v>185</v>
      </c>
      <c r="G173" s="176" t="s">
        <v>140</v>
      </c>
      <c r="H173" s="177">
        <v>1</v>
      </c>
      <c r="I173" s="178"/>
      <c r="J173" s="179">
        <f>ROUND(I173*H173,2)</f>
        <v>0</v>
      </c>
      <c r="K173" s="175" t="s">
        <v>141</v>
      </c>
      <c r="L173" s="39"/>
      <c r="M173" s="180" t="s">
        <v>3</v>
      </c>
      <c r="N173" s="181" t="s">
        <v>48</v>
      </c>
      <c r="O173" s="72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4" t="s">
        <v>142</v>
      </c>
      <c r="AT173" s="184" t="s">
        <v>137</v>
      </c>
      <c r="AU173" s="184" t="s">
        <v>85</v>
      </c>
      <c r="AY173" s="18" t="s">
        <v>134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8" t="s">
        <v>83</v>
      </c>
      <c r="BK173" s="185">
        <f>ROUND(I173*H173,2)</f>
        <v>0</v>
      </c>
      <c r="BL173" s="18" t="s">
        <v>142</v>
      </c>
      <c r="BM173" s="184" t="s">
        <v>542</v>
      </c>
    </row>
    <row r="174" s="13" customFormat="1">
      <c r="A174" s="13"/>
      <c r="B174" s="186"/>
      <c r="C174" s="13"/>
      <c r="D174" s="187" t="s">
        <v>144</v>
      </c>
      <c r="E174" s="188" t="s">
        <v>3</v>
      </c>
      <c r="F174" s="189" t="s">
        <v>145</v>
      </c>
      <c r="G174" s="13"/>
      <c r="H174" s="188" t="s">
        <v>3</v>
      </c>
      <c r="I174" s="190"/>
      <c r="J174" s="13"/>
      <c r="K174" s="13"/>
      <c r="L174" s="186"/>
      <c r="M174" s="191"/>
      <c r="N174" s="192"/>
      <c r="O174" s="192"/>
      <c r="P174" s="192"/>
      <c r="Q174" s="192"/>
      <c r="R174" s="192"/>
      <c r="S174" s="192"/>
      <c r="T174" s="19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8" t="s">
        <v>144</v>
      </c>
      <c r="AU174" s="188" t="s">
        <v>85</v>
      </c>
      <c r="AV174" s="13" t="s">
        <v>83</v>
      </c>
      <c r="AW174" s="13" t="s">
        <v>39</v>
      </c>
      <c r="AX174" s="13" t="s">
        <v>77</v>
      </c>
      <c r="AY174" s="188" t="s">
        <v>134</v>
      </c>
    </row>
    <row r="175" s="14" customFormat="1">
      <c r="A175" s="14"/>
      <c r="B175" s="194"/>
      <c r="C175" s="14"/>
      <c r="D175" s="187" t="s">
        <v>144</v>
      </c>
      <c r="E175" s="195" t="s">
        <v>3</v>
      </c>
      <c r="F175" s="196" t="s">
        <v>543</v>
      </c>
      <c r="G175" s="14"/>
      <c r="H175" s="197">
        <v>1</v>
      </c>
      <c r="I175" s="198"/>
      <c r="J175" s="14"/>
      <c r="K175" s="14"/>
      <c r="L175" s="194"/>
      <c r="M175" s="199"/>
      <c r="N175" s="200"/>
      <c r="O175" s="200"/>
      <c r="P175" s="200"/>
      <c r="Q175" s="200"/>
      <c r="R175" s="200"/>
      <c r="S175" s="200"/>
      <c r="T175" s="20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5" t="s">
        <v>144</v>
      </c>
      <c r="AU175" s="195" t="s">
        <v>85</v>
      </c>
      <c r="AV175" s="14" t="s">
        <v>85</v>
      </c>
      <c r="AW175" s="14" t="s">
        <v>39</v>
      </c>
      <c r="AX175" s="14" t="s">
        <v>83</v>
      </c>
      <c r="AY175" s="195" t="s">
        <v>134</v>
      </c>
    </row>
    <row r="176" s="2" customFormat="1" ht="24.15" customHeight="1">
      <c r="A176" s="38"/>
      <c r="B176" s="172"/>
      <c r="C176" s="173" t="s">
        <v>276</v>
      </c>
      <c r="D176" s="173" t="s">
        <v>137</v>
      </c>
      <c r="E176" s="174" t="s">
        <v>189</v>
      </c>
      <c r="F176" s="175" t="s">
        <v>190</v>
      </c>
      <c r="G176" s="176" t="s">
        <v>140</v>
      </c>
      <c r="H176" s="177">
        <v>24</v>
      </c>
      <c r="I176" s="178"/>
      <c r="J176" s="179">
        <f>ROUND(I176*H176,2)</f>
        <v>0</v>
      </c>
      <c r="K176" s="175" t="s">
        <v>141</v>
      </c>
      <c r="L176" s="39"/>
      <c r="M176" s="180" t="s">
        <v>3</v>
      </c>
      <c r="N176" s="181" t="s">
        <v>48</v>
      </c>
      <c r="O176" s="72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4" t="s">
        <v>142</v>
      </c>
      <c r="AT176" s="184" t="s">
        <v>137</v>
      </c>
      <c r="AU176" s="184" t="s">
        <v>85</v>
      </c>
      <c r="AY176" s="18" t="s">
        <v>134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8" t="s">
        <v>83</v>
      </c>
      <c r="BK176" s="185">
        <f>ROUND(I176*H176,2)</f>
        <v>0</v>
      </c>
      <c r="BL176" s="18" t="s">
        <v>142</v>
      </c>
      <c r="BM176" s="184" t="s">
        <v>544</v>
      </c>
    </row>
    <row r="177" s="13" customFormat="1">
      <c r="A177" s="13"/>
      <c r="B177" s="186"/>
      <c r="C177" s="13"/>
      <c r="D177" s="187" t="s">
        <v>144</v>
      </c>
      <c r="E177" s="188" t="s">
        <v>3</v>
      </c>
      <c r="F177" s="189" t="s">
        <v>145</v>
      </c>
      <c r="G177" s="13"/>
      <c r="H177" s="188" t="s">
        <v>3</v>
      </c>
      <c r="I177" s="190"/>
      <c r="J177" s="13"/>
      <c r="K177" s="13"/>
      <c r="L177" s="186"/>
      <c r="M177" s="191"/>
      <c r="N177" s="192"/>
      <c r="O177" s="192"/>
      <c r="P177" s="192"/>
      <c r="Q177" s="192"/>
      <c r="R177" s="192"/>
      <c r="S177" s="192"/>
      <c r="T177" s="19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8" t="s">
        <v>144</v>
      </c>
      <c r="AU177" s="188" t="s">
        <v>85</v>
      </c>
      <c r="AV177" s="13" t="s">
        <v>83</v>
      </c>
      <c r="AW177" s="13" t="s">
        <v>39</v>
      </c>
      <c r="AX177" s="13" t="s">
        <v>77</v>
      </c>
      <c r="AY177" s="188" t="s">
        <v>134</v>
      </c>
    </row>
    <row r="178" s="14" customFormat="1">
      <c r="A178" s="14"/>
      <c r="B178" s="194"/>
      <c r="C178" s="14"/>
      <c r="D178" s="187" t="s">
        <v>144</v>
      </c>
      <c r="E178" s="195" t="s">
        <v>3</v>
      </c>
      <c r="F178" s="196" t="s">
        <v>545</v>
      </c>
      <c r="G178" s="14"/>
      <c r="H178" s="197">
        <v>8</v>
      </c>
      <c r="I178" s="198"/>
      <c r="J178" s="14"/>
      <c r="K178" s="14"/>
      <c r="L178" s="194"/>
      <c r="M178" s="199"/>
      <c r="N178" s="200"/>
      <c r="O178" s="200"/>
      <c r="P178" s="200"/>
      <c r="Q178" s="200"/>
      <c r="R178" s="200"/>
      <c r="S178" s="200"/>
      <c r="T178" s="20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5" t="s">
        <v>144</v>
      </c>
      <c r="AU178" s="195" t="s">
        <v>85</v>
      </c>
      <c r="AV178" s="14" t="s">
        <v>85</v>
      </c>
      <c r="AW178" s="14" t="s">
        <v>39</v>
      </c>
      <c r="AX178" s="14" t="s">
        <v>77</v>
      </c>
      <c r="AY178" s="195" t="s">
        <v>134</v>
      </c>
    </row>
    <row r="179" s="14" customFormat="1">
      <c r="A179" s="14"/>
      <c r="B179" s="194"/>
      <c r="C179" s="14"/>
      <c r="D179" s="187" t="s">
        <v>144</v>
      </c>
      <c r="E179" s="195" t="s">
        <v>3</v>
      </c>
      <c r="F179" s="196" t="s">
        <v>546</v>
      </c>
      <c r="G179" s="14"/>
      <c r="H179" s="197">
        <v>6</v>
      </c>
      <c r="I179" s="198"/>
      <c r="J179" s="14"/>
      <c r="K179" s="14"/>
      <c r="L179" s="194"/>
      <c r="M179" s="199"/>
      <c r="N179" s="200"/>
      <c r="O179" s="200"/>
      <c r="P179" s="200"/>
      <c r="Q179" s="200"/>
      <c r="R179" s="200"/>
      <c r="S179" s="200"/>
      <c r="T179" s="20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5" t="s">
        <v>144</v>
      </c>
      <c r="AU179" s="195" t="s">
        <v>85</v>
      </c>
      <c r="AV179" s="14" t="s">
        <v>85</v>
      </c>
      <c r="AW179" s="14" t="s">
        <v>39</v>
      </c>
      <c r="AX179" s="14" t="s">
        <v>77</v>
      </c>
      <c r="AY179" s="195" t="s">
        <v>134</v>
      </c>
    </row>
    <row r="180" s="14" customFormat="1">
      <c r="A180" s="14"/>
      <c r="B180" s="194"/>
      <c r="C180" s="14"/>
      <c r="D180" s="187" t="s">
        <v>144</v>
      </c>
      <c r="E180" s="195" t="s">
        <v>3</v>
      </c>
      <c r="F180" s="196" t="s">
        <v>547</v>
      </c>
      <c r="G180" s="14"/>
      <c r="H180" s="197">
        <v>10</v>
      </c>
      <c r="I180" s="198"/>
      <c r="J180" s="14"/>
      <c r="K180" s="14"/>
      <c r="L180" s="194"/>
      <c r="M180" s="199"/>
      <c r="N180" s="200"/>
      <c r="O180" s="200"/>
      <c r="P180" s="200"/>
      <c r="Q180" s="200"/>
      <c r="R180" s="200"/>
      <c r="S180" s="200"/>
      <c r="T180" s="20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5" t="s">
        <v>144</v>
      </c>
      <c r="AU180" s="195" t="s">
        <v>85</v>
      </c>
      <c r="AV180" s="14" t="s">
        <v>85</v>
      </c>
      <c r="AW180" s="14" t="s">
        <v>39</v>
      </c>
      <c r="AX180" s="14" t="s">
        <v>77</v>
      </c>
      <c r="AY180" s="195" t="s">
        <v>134</v>
      </c>
    </row>
    <row r="181" s="15" customFormat="1">
      <c r="A181" s="15"/>
      <c r="B181" s="202"/>
      <c r="C181" s="15"/>
      <c r="D181" s="187" t="s">
        <v>144</v>
      </c>
      <c r="E181" s="203" t="s">
        <v>3</v>
      </c>
      <c r="F181" s="204" t="s">
        <v>180</v>
      </c>
      <c r="G181" s="15"/>
      <c r="H181" s="205">
        <v>24</v>
      </c>
      <c r="I181" s="206"/>
      <c r="J181" s="15"/>
      <c r="K181" s="15"/>
      <c r="L181" s="202"/>
      <c r="M181" s="207"/>
      <c r="N181" s="208"/>
      <c r="O181" s="208"/>
      <c r="P181" s="208"/>
      <c r="Q181" s="208"/>
      <c r="R181" s="208"/>
      <c r="S181" s="208"/>
      <c r="T181" s="20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03" t="s">
        <v>144</v>
      </c>
      <c r="AU181" s="203" t="s">
        <v>85</v>
      </c>
      <c r="AV181" s="15" t="s">
        <v>133</v>
      </c>
      <c r="AW181" s="15" t="s">
        <v>39</v>
      </c>
      <c r="AX181" s="15" t="s">
        <v>83</v>
      </c>
      <c r="AY181" s="203" t="s">
        <v>134</v>
      </c>
    </row>
    <row r="182" s="2" customFormat="1" ht="33" customHeight="1">
      <c r="A182" s="38"/>
      <c r="B182" s="172"/>
      <c r="C182" s="173" t="s">
        <v>283</v>
      </c>
      <c r="D182" s="173" t="s">
        <v>137</v>
      </c>
      <c r="E182" s="174" t="s">
        <v>196</v>
      </c>
      <c r="F182" s="175" t="s">
        <v>197</v>
      </c>
      <c r="G182" s="176" t="s">
        <v>140</v>
      </c>
      <c r="H182" s="177">
        <v>12</v>
      </c>
      <c r="I182" s="178"/>
      <c r="J182" s="179">
        <f>ROUND(I182*H182,2)</f>
        <v>0</v>
      </c>
      <c r="K182" s="175" t="s">
        <v>141</v>
      </c>
      <c r="L182" s="39"/>
      <c r="M182" s="180" t="s">
        <v>3</v>
      </c>
      <c r="N182" s="181" t="s">
        <v>48</v>
      </c>
      <c r="O182" s="72"/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4" t="s">
        <v>142</v>
      </c>
      <c r="AT182" s="184" t="s">
        <v>137</v>
      </c>
      <c r="AU182" s="184" t="s">
        <v>85</v>
      </c>
      <c r="AY182" s="18" t="s">
        <v>134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8" t="s">
        <v>83</v>
      </c>
      <c r="BK182" s="185">
        <f>ROUND(I182*H182,2)</f>
        <v>0</v>
      </c>
      <c r="BL182" s="18" t="s">
        <v>142</v>
      </c>
      <c r="BM182" s="184" t="s">
        <v>548</v>
      </c>
    </row>
    <row r="183" s="13" customFormat="1">
      <c r="A183" s="13"/>
      <c r="B183" s="186"/>
      <c r="C183" s="13"/>
      <c r="D183" s="187" t="s">
        <v>144</v>
      </c>
      <c r="E183" s="188" t="s">
        <v>3</v>
      </c>
      <c r="F183" s="189" t="s">
        <v>145</v>
      </c>
      <c r="G183" s="13"/>
      <c r="H183" s="188" t="s">
        <v>3</v>
      </c>
      <c r="I183" s="190"/>
      <c r="J183" s="13"/>
      <c r="K183" s="13"/>
      <c r="L183" s="186"/>
      <c r="M183" s="191"/>
      <c r="N183" s="192"/>
      <c r="O183" s="192"/>
      <c r="P183" s="192"/>
      <c r="Q183" s="192"/>
      <c r="R183" s="192"/>
      <c r="S183" s="192"/>
      <c r="T183" s="19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8" t="s">
        <v>144</v>
      </c>
      <c r="AU183" s="188" t="s">
        <v>85</v>
      </c>
      <c r="AV183" s="13" t="s">
        <v>83</v>
      </c>
      <c r="AW183" s="13" t="s">
        <v>39</v>
      </c>
      <c r="AX183" s="13" t="s">
        <v>77</v>
      </c>
      <c r="AY183" s="188" t="s">
        <v>134</v>
      </c>
    </row>
    <row r="184" s="14" customFormat="1">
      <c r="A184" s="14"/>
      <c r="B184" s="194"/>
      <c r="C184" s="14"/>
      <c r="D184" s="187" t="s">
        <v>144</v>
      </c>
      <c r="E184" s="195" t="s">
        <v>3</v>
      </c>
      <c r="F184" s="196" t="s">
        <v>549</v>
      </c>
      <c r="G184" s="14"/>
      <c r="H184" s="197">
        <v>4</v>
      </c>
      <c r="I184" s="198"/>
      <c r="J184" s="14"/>
      <c r="K184" s="14"/>
      <c r="L184" s="194"/>
      <c r="M184" s="199"/>
      <c r="N184" s="200"/>
      <c r="O184" s="200"/>
      <c r="P184" s="200"/>
      <c r="Q184" s="200"/>
      <c r="R184" s="200"/>
      <c r="S184" s="200"/>
      <c r="T184" s="20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5" t="s">
        <v>144</v>
      </c>
      <c r="AU184" s="195" t="s">
        <v>85</v>
      </c>
      <c r="AV184" s="14" t="s">
        <v>85</v>
      </c>
      <c r="AW184" s="14" t="s">
        <v>39</v>
      </c>
      <c r="AX184" s="14" t="s">
        <v>77</v>
      </c>
      <c r="AY184" s="195" t="s">
        <v>134</v>
      </c>
    </row>
    <row r="185" s="14" customFormat="1">
      <c r="A185" s="14"/>
      <c r="B185" s="194"/>
      <c r="C185" s="14"/>
      <c r="D185" s="187" t="s">
        <v>144</v>
      </c>
      <c r="E185" s="195" t="s">
        <v>3</v>
      </c>
      <c r="F185" s="196" t="s">
        <v>550</v>
      </c>
      <c r="G185" s="14"/>
      <c r="H185" s="197">
        <v>4</v>
      </c>
      <c r="I185" s="198"/>
      <c r="J185" s="14"/>
      <c r="K185" s="14"/>
      <c r="L185" s="194"/>
      <c r="M185" s="199"/>
      <c r="N185" s="200"/>
      <c r="O185" s="200"/>
      <c r="P185" s="200"/>
      <c r="Q185" s="200"/>
      <c r="R185" s="200"/>
      <c r="S185" s="200"/>
      <c r="T185" s="20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5" t="s">
        <v>144</v>
      </c>
      <c r="AU185" s="195" t="s">
        <v>85</v>
      </c>
      <c r="AV185" s="14" t="s">
        <v>85</v>
      </c>
      <c r="AW185" s="14" t="s">
        <v>39</v>
      </c>
      <c r="AX185" s="14" t="s">
        <v>77</v>
      </c>
      <c r="AY185" s="195" t="s">
        <v>134</v>
      </c>
    </row>
    <row r="186" s="14" customFormat="1">
      <c r="A186" s="14"/>
      <c r="B186" s="194"/>
      <c r="C186" s="14"/>
      <c r="D186" s="187" t="s">
        <v>144</v>
      </c>
      <c r="E186" s="195" t="s">
        <v>3</v>
      </c>
      <c r="F186" s="196" t="s">
        <v>551</v>
      </c>
      <c r="G186" s="14"/>
      <c r="H186" s="197">
        <v>4</v>
      </c>
      <c r="I186" s="198"/>
      <c r="J186" s="14"/>
      <c r="K186" s="14"/>
      <c r="L186" s="194"/>
      <c r="M186" s="199"/>
      <c r="N186" s="200"/>
      <c r="O186" s="200"/>
      <c r="P186" s="200"/>
      <c r="Q186" s="200"/>
      <c r="R186" s="200"/>
      <c r="S186" s="200"/>
      <c r="T186" s="20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5" t="s">
        <v>144</v>
      </c>
      <c r="AU186" s="195" t="s">
        <v>85</v>
      </c>
      <c r="AV186" s="14" t="s">
        <v>85</v>
      </c>
      <c r="AW186" s="14" t="s">
        <v>39</v>
      </c>
      <c r="AX186" s="14" t="s">
        <v>77</v>
      </c>
      <c r="AY186" s="195" t="s">
        <v>134</v>
      </c>
    </row>
    <row r="187" s="15" customFormat="1">
      <c r="A187" s="15"/>
      <c r="B187" s="202"/>
      <c r="C187" s="15"/>
      <c r="D187" s="187" t="s">
        <v>144</v>
      </c>
      <c r="E187" s="203" t="s">
        <v>3</v>
      </c>
      <c r="F187" s="204" t="s">
        <v>180</v>
      </c>
      <c r="G187" s="15"/>
      <c r="H187" s="205">
        <v>12</v>
      </c>
      <c r="I187" s="206"/>
      <c r="J187" s="15"/>
      <c r="K187" s="15"/>
      <c r="L187" s="202"/>
      <c r="M187" s="207"/>
      <c r="N187" s="208"/>
      <c r="O187" s="208"/>
      <c r="P187" s="208"/>
      <c r="Q187" s="208"/>
      <c r="R187" s="208"/>
      <c r="S187" s="208"/>
      <c r="T187" s="209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03" t="s">
        <v>144</v>
      </c>
      <c r="AU187" s="203" t="s">
        <v>85</v>
      </c>
      <c r="AV187" s="15" t="s">
        <v>133</v>
      </c>
      <c r="AW187" s="15" t="s">
        <v>39</v>
      </c>
      <c r="AX187" s="15" t="s">
        <v>83</v>
      </c>
      <c r="AY187" s="203" t="s">
        <v>134</v>
      </c>
    </row>
    <row r="188" s="2" customFormat="1" ht="24.15" customHeight="1">
      <c r="A188" s="38"/>
      <c r="B188" s="172"/>
      <c r="C188" s="173" t="s">
        <v>386</v>
      </c>
      <c r="D188" s="173" t="s">
        <v>137</v>
      </c>
      <c r="E188" s="174" t="s">
        <v>552</v>
      </c>
      <c r="F188" s="175" t="s">
        <v>553</v>
      </c>
      <c r="G188" s="176" t="s">
        <v>140</v>
      </c>
      <c r="H188" s="177">
        <v>3</v>
      </c>
      <c r="I188" s="178"/>
      <c r="J188" s="179">
        <f>ROUND(I188*H188,2)</f>
        <v>0</v>
      </c>
      <c r="K188" s="175" t="s">
        <v>141</v>
      </c>
      <c r="L188" s="39"/>
      <c r="M188" s="180" t="s">
        <v>3</v>
      </c>
      <c r="N188" s="181" t="s">
        <v>48</v>
      </c>
      <c r="O188" s="72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4" t="s">
        <v>142</v>
      </c>
      <c r="AT188" s="184" t="s">
        <v>137</v>
      </c>
      <c r="AU188" s="184" t="s">
        <v>85</v>
      </c>
      <c r="AY188" s="18" t="s">
        <v>134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8" t="s">
        <v>83</v>
      </c>
      <c r="BK188" s="185">
        <f>ROUND(I188*H188,2)</f>
        <v>0</v>
      </c>
      <c r="BL188" s="18" t="s">
        <v>142</v>
      </c>
      <c r="BM188" s="184" t="s">
        <v>554</v>
      </c>
    </row>
    <row r="189" s="13" customFormat="1">
      <c r="A189" s="13"/>
      <c r="B189" s="186"/>
      <c r="C189" s="13"/>
      <c r="D189" s="187" t="s">
        <v>144</v>
      </c>
      <c r="E189" s="188" t="s">
        <v>3</v>
      </c>
      <c r="F189" s="189" t="s">
        <v>145</v>
      </c>
      <c r="G189" s="13"/>
      <c r="H189" s="188" t="s">
        <v>3</v>
      </c>
      <c r="I189" s="190"/>
      <c r="J189" s="13"/>
      <c r="K189" s="13"/>
      <c r="L189" s="186"/>
      <c r="M189" s="191"/>
      <c r="N189" s="192"/>
      <c r="O189" s="192"/>
      <c r="P189" s="192"/>
      <c r="Q189" s="192"/>
      <c r="R189" s="192"/>
      <c r="S189" s="192"/>
      <c r="T189" s="19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8" t="s">
        <v>144</v>
      </c>
      <c r="AU189" s="188" t="s">
        <v>85</v>
      </c>
      <c r="AV189" s="13" t="s">
        <v>83</v>
      </c>
      <c r="AW189" s="13" t="s">
        <v>39</v>
      </c>
      <c r="AX189" s="13" t="s">
        <v>77</v>
      </c>
      <c r="AY189" s="188" t="s">
        <v>134</v>
      </c>
    </row>
    <row r="190" s="14" customFormat="1">
      <c r="A190" s="14"/>
      <c r="B190" s="194"/>
      <c r="C190" s="14"/>
      <c r="D190" s="187" t="s">
        <v>144</v>
      </c>
      <c r="E190" s="195" t="s">
        <v>3</v>
      </c>
      <c r="F190" s="196" t="s">
        <v>555</v>
      </c>
      <c r="G190" s="14"/>
      <c r="H190" s="197">
        <v>3</v>
      </c>
      <c r="I190" s="198"/>
      <c r="J190" s="14"/>
      <c r="K190" s="14"/>
      <c r="L190" s="194"/>
      <c r="M190" s="199"/>
      <c r="N190" s="200"/>
      <c r="O190" s="200"/>
      <c r="P190" s="200"/>
      <c r="Q190" s="200"/>
      <c r="R190" s="200"/>
      <c r="S190" s="200"/>
      <c r="T190" s="20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5" t="s">
        <v>144</v>
      </c>
      <c r="AU190" s="195" t="s">
        <v>85</v>
      </c>
      <c r="AV190" s="14" t="s">
        <v>85</v>
      </c>
      <c r="AW190" s="14" t="s">
        <v>39</v>
      </c>
      <c r="AX190" s="14" t="s">
        <v>83</v>
      </c>
      <c r="AY190" s="195" t="s">
        <v>134</v>
      </c>
    </row>
    <row r="191" s="2" customFormat="1" ht="24.15" customHeight="1">
      <c r="A191" s="38"/>
      <c r="B191" s="172"/>
      <c r="C191" s="173" t="s">
        <v>389</v>
      </c>
      <c r="D191" s="173" t="s">
        <v>137</v>
      </c>
      <c r="E191" s="174" t="s">
        <v>556</v>
      </c>
      <c r="F191" s="175" t="s">
        <v>557</v>
      </c>
      <c r="G191" s="176" t="s">
        <v>140</v>
      </c>
      <c r="H191" s="177">
        <v>1</v>
      </c>
      <c r="I191" s="178"/>
      <c r="J191" s="179">
        <f>ROUND(I191*H191,2)</f>
        <v>0</v>
      </c>
      <c r="K191" s="175" t="s">
        <v>141</v>
      </c>
      <c r="L191" s="39"/>
      <c r="M191" s="180" t="s">
        <v>3</v>
      </c>
      <c r="N191" s="181" t="s">
        <v>48</v>
      </c>
      <c r="O191" s="72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84" t="s">
        <v>142</v>
      </c>
      <c r="AT191" s="184" t="s">
        <v>137</v>
      </c>
      <c r="AU191" s="184" t="s">
        <v>85</v>
      </c>
      <c r="AY191" s="18" t="s">
        <v>134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8" t="s">
        <v>83</v>
      </c>
      <c r="BK191" s="185">
        <f>ROUND(I191*H191,2)</f>
        <v>0</v>
      </c>
      <c r="BL191" s="18" t="s">
        <v>142</v>
      </c>
      <c r="BM191" s="184" t="s">
        <v>558</v>
      </c>
    </row>
    <row r="192" s="13" customFormat="1">
      <c r="A192" s="13"/>
      <c r="B192" s="186"/>
      <c r="C192" s="13"/>
      <c r="D192" s="187" t="s">
        <v>144</v>
      </c>
      <c r="E192" s="188" t="s">
        <v>3</v>
      </c>
      <c r="F192" s="189" t="s">
        <v>145</v>
      </c>
      <c r="G192" s="13"/>
      <c r="H192" s="188" t="s">
        <v>3</v>
      </c>
      <c r="I192" s="190"/>
      <c r="J192" s="13"/>
      <c r="K192" s="13"/>
      <c r="L192" s="186"/>
      <c r="M192" s="191"/>
      <c r="N192" s="192"/>
      <c r="O192" s="192"/>
      <c r="P192" s="192"/>
      <c r="Q192" s="192"/>
      <c r="R192" s="192"/>
      <c r="S192" s="192"/>
      <c r="T192" s="19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8" t="s">
        <v>144</v>
      </c>
      <c r="AU192" s="188" t="s">
        <v>85</v>
      </c>
      <c r="AV192" s="13" t="s">
        <v>83</v>
      </c>
      <c r="AW192" s="13" t="s">
        <v>39</v>
      </c>
      <c r="AX192" s="13" t="s">
        <v>77</v>
      </c>
      <c r="AY192" s="188" t="s">
        <v>134</v>
      </c>
    </row>
    <row r="193" s="14" customFormat="1">
      <c r="A193" s="14"/>
      <c r="B193" s="194"/>
      <c r="C193" s="14"/>
      <c r="D193" s="187" t="s">
        <v>144</v>
      </c>
      <c r="E193" s="195" t="s">
        <v>3</v>
      </c>
      <c r="F193" s="196" t="s">
        <v>559</v>
      </c>
      <c r="G193" s="14"/>
      <c r="H193" s="197">
        <v>1</v>
      </c>
      <c r="I193" s="198"/>
      <c r="J193" s="14"/>
      <c r="K193" s="14"/>
      <c r="L193" s="194"/>
      <c r="M193" s="199"/>
      <c r="N193" s="200"/>
      <c r="O193" s="200"/>
      <c r="P193" s="200"/>
      <c r="Q193" s="200"/>
      <c r="R193" s="200"/>
      <c r="S193" s="200"/>
      <c r="T193" s="20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5" t="s">
        <v>144</v>
      </c>
      <c r="AU193" s="195" t="s">
        <v>85</v>
      </c>
      <c r="AV193" s="14" t="s">
        <v>85</v>
      </c>
      <c r="AW193" s="14" t="s">
        <v>39</v>
      </c>
      <c r="AX193" s="14" t="s">
        <v>83</v>
      </c>
      <c r="AY193" s="195" t="s">
        <v>134</v>
      </c>
    </row>
    <row r="194" s="12" customFormat="1" ht="22.8" customHeight="1">
      <c r="A194" s="12"/>
      <c r="B194" s="159"/>
      <c r="C194" s="12"/>
      <c r="D194" s="160" t="s">
        <v>76</v>
      </c>
      <c r="E194" s="170" t="s">
        <v>200</v>
      </c>
      <c r="F194" s="170" t="s">
        <v>201</v>
      </c>
      <c r="G194" s="12"/>
      <c r="H194" s="12"/>
      <c r="I194" s="162"/>
      <c r="J194" s="171">
        <f>BK194</f>
        <v>0</v>
      </c>
      <c r="K194" s="12"/>
      <c r="L194" s="159"/>
      <c r="M194" s="164"/>
      <c r="N194" s="165"/>
      <c r="O194" s="165"/>
      <c r="P194" s="166">
        <f>SUM(P195:P277)</f>
        <v>0</v>
      </c>
      <c r="Q194" s="165"/>
      <c r="R194" s="166">
        <f>SUM(R195:R277)</f>
        <v>0</v>
      </c>
      <c r="S194" s="165"/>
      <c r="T194" s="167">
        <f>SUM(T195:T277)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60" t="s">
        <v>133</v>
      </c>
      <c r="AT194" s="168" t="s">
        <v>76</v>
      </c>
      <c r="AU194" s="168" t="s">
        <v>83</v>
      </c>
      <c r="AY194" s="160" t="s">
        <v>134</v>
      </c>
      <c r="BK194" s="169">
        <f>SUM(BK195:BK277)</f>
        <v>0</v>
      </c>
    </row>
    <row r="195" s="2" customFormat="1" ht="24.15" customHeight="1">
      <c r="A195" s="38"/>
      <c r="B195" s="172"/>
      <c r="C195" s="173" t="s">
        <v>394</v>
      </c>
      <c r="D195" s="173" t="s">
        <v>137</v>
      </c>
      <c r="E195" s="174" t="s">
        <v>203</v>
      </c>
      <c r="F195" s="175" t="s">
        <v>204</v>
      </c>
      <c r="G195" s="176" t="s">
        <v>140</v>
      </c>
      <c r="H195" s="177">
        <v>837</v>
      </c>
      <c r="I195" s="178"/>
      <c r="J195" s="179">
        <f>ROUND(I195*H195,2)</f>
        <v>0</v>
      </c>
      <c r="K195" s="175" t="s">
        <v>141</v>
      </c>
      <c r="L195" s="39"/>
      <c r="M195" s="180" t="s">
        <v>3</v>
      </c>
      <c r="N195" s="181" t="s">
        <v>48</v>
      </c>
      <c r="O195" s="72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84" t="s">
        <v>142</v>
      </c>
      <c r="AT195" s="184" t="s">
        <v>137</v>
      </c>
      <c r="AU195" s="184" t="s">
        <v>85</v>
      </c>
      <c r="AY195" s="18" t="s">
        <v>134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8" t="s">
        <v>83</v>
      </c>
      <c r="BK195" s="185">
        <f>ROUND(I195*H195,2)</f>
        <v>0</v>
      </c>
      <c r="BL195" s="18" t="s">
        <v>142</v>
      </c>
      <c r="BM195" s="184" t="s">
        <v>560</v>
      </c>
    </row>
    <row r="196" s="13" customFormat="1">
      <c r="A196" s="13"/>
      <c r="B196" s="186"/>
      <c r="C196" s="13"/>
      <c r="D196" s="187" t="s">
        <v>144</v>
      </c>
      <c r="E196" s="188" t="s">
        <v>3</v>
      </c>
      <c r="F196" s="189" t="s">
        <v>145</v>
      </c>
      <c r="G196" s="13"/>
      <c r="H196" s="188" t="s">
        <v>3</v>
      </c>
      <c r="I196" s="190"/>
      <c r="J196" s="13"/>
      <c r="K196" s="13"/>
      <c r="L196" s="186"/>
      <c r="M196" s="191"/>
      <c r="N196" s="192"/>
      <c r="O196" s="192"/>
      <c r="P196" s="192"/>
      <c r="Q196" s="192"/>
      <c r="R196" s="192"/>
      <c r="S196" s="192"/>
      <c r="T196" s="19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8" t="s">
        <v>144</v>
      </c>
      <c r="AU196" s="188" t="s">
        <v>85</v>
      </c>
      <c r="AV196" s="13" t="s">
        <v>83</v>
      </c>
      <c r="AW196" s="13" t="s">
        <v>39</v>
      </c>
      <c r="AX196" s="13" t="s">
        <v>77</v>
      </c>
      <c r="AY196" s="188" t="s">
        <v>134</v>
      </c>
    </row>
    <row r="197" s="14" customFormat="1">
      <c r="A197" s="14"/>
      <c r="B197" s="194"/>
      <c r="C197" s="14"/>
      <c r="D197" s="187" t="s">
        <v>144</v>
      </c>
      <c r="E197" s="195" t="s">
        <v>3</v>
      </c>
      <c r="F197" s="196" t="s">
        <v>561</v>
      </c>
      <c r="G197" s="14"/>
      <c r="H197" s="197">
        <v>9</v>
      </c>
      <c r="I197" s="198"/>
      <c r="J197" s="14"/>
      <c r="K197" s="14"/>
      <c r="L197" s="194"/>
      <c r="M197" s="199"/>
      <c r="N197" s="200"/>
      <c r="O197" s="200"/>
      <c r="P197" s="200"/>
      <c r="Q197" s="200"/>
      <c r="R197" s="200"/>
      <c r="S197" s="200"/>
      <c r="T197" s="20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5" t="s">
        <v>144</v>
      </c>
      <c r="AU197" s="195" t="s">
        <v>85</v>
      </c>
      <c r="AV197" s="14" t="s">
        <v>85</v>
      </c>
      <c r="AW197" s="14" t="s">
        <v>39</v>
      </c>
      <c r="AX197" s="14" t="s">
        <v>77</v>
      </c>
      <c r="AY197" s="195" t="s">
        <v>134</v>
      </c>
    </row>
    <row r="198" s="14" customFormat="1">
      <c r="A198" s="14"/>
      <c r="B198" s="194"/>
      <c r="C198" s="14"/>
      <c r="D198" s="187" t="s">
        <v>144</v>
      </c>
      <c r="E198" s="195" t="s">
        <v>3</v>
      </c>
      <c r="F198" s="196" t="s">
        <v>562</v>
      </c>
      <c r="G198" s="14"/>
      <c r="H198" s="197">
        <v>60</v>
      </c>
      <c r="I198" s="198"/>
      <c r="J198" s="14"/>
      <c r="K198" s="14"/>
      <c r="L198" s="194"/>
      <c r="M198" s="199"/>
      <c r="N198" s="200"/>
      <c r="O198" s="200"/>
      <c r="P198" s="200"/>
      <c r="Q198" s="200"/>
      <c r="R198" s="200"/>
      <c r="S198" s="200"/>
      <c r="T198" s="20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5" t="s">
        <v>144</v>
      </c>
      <c r="AU198" s="195" t="s">
        <v>85</v>
      </c>
      <c r="AV198" s="14" t="s">
        <v>85</v>
      </c>
      <c r="AW198" s="14" t="s">
        <v>39</v>
      </c>
      <c r="AX198" s="14" t="s">
        <v>77</v>
      </c>
      <c r="AY198" s="195" t="s">
        <v>134</v>
      </c>
    </row>
    <row r="199" s="14" customFormat="1">
      <c r="A199" s="14"/>
      <c r="B199" s="194"/>
      <c r="C199" s="14"/>
      <c r="D199" s="187" t="s">
        <v>144</v>
      </c>
      <c r="E199" s="195" t="s">
        <v>3</v>
      </c>
      <c r="F199" s="196" t="s">
        <v>563</v>
      </c>
      <c r="G199" s="14"/>
      <c r="H199" s="197">
        <v>3</v>
      </c>
      <c r="I199" s="198"/>
      <c r="J199" s="14"/>
      <c r="K199" s="14"/>
      <c r="L199" s="194"/>
      <c r="M199" s="199"/>
      <c r="N199" s="200"/>
      <c r="O199" s="200"/>
      <c r="P199" s="200"/>
      <c r="Q199" s="200"/>
      <c r="R199" s="200"/>
      <c r="S199" s="200"/>
      <c r="T199" s="20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5" t="s">
        <v>144</v>
      </c>
      <c r="AU199" s="195" t="s">
        <v>85</v>
      </c>
      <c r="AV199" s="14" t="s">
        <v>85</v>
      </c>
      <c r="AW199" s="14" t="s">
        <v>39</v>
      </c>
      <c r="AX199" s="14" t="s">
        <v>77</v>
      </c>
      <c r="AY199" s="195" t="s">
        <v>134</v>
      </c>
    </row>
    <row r="200" s="14" customFormat="1">
      <c r="A200" s="14"/>
      <c r="B200" s="194"/>
      <c r="C200" s="14"/>
      <c r="D200" s="187" t="s">
        <v>144</v>
      </c>
      <c r="E200" s="195" t="s">
        <v>3</v>
      </c>
      <c r="F200" s="196" t="s">
        <v>564</v>
      </c>
      <c r="G200" s="14"/>
      <c r="H200" s="197">
        <v>4</v>
      </c>
      <c r="I200" s="198"/>
      <c r="J200" s="14"/>
      <c r="K200" s="14"/>
      <c r="L200" s="194"/>
      <c r="M200" s="199"/>
      <c r="N200" s="200"/>
      <c r="O200" s="200"/>
      <c r="P200" s="200"/>
      <c r="Q200" s="200"/>
      <c r="R200" s="200"/>
      <c r="S200" s="200"/>
      <c r="T200" s="20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5" t="s">
        <v>144</v>
      </c>
      <c r="AU200" s="195" t="s">
        <v>85</v>
      </c>
      <c r="AV200" s="14" t="s">
        <v>85</v>
      </c>
      <c r="AW200" s="14" t="s">
        <v>39</v>
      </c>
      <c r="AX200" s="14" t="s">
        <v>77</v>
      </c>
      <c r="AY200" s="195" t="s">
        <v>134</v>
      </c>
    </row>
    <row r="201" s="14" customFormat="1">
      <c r="A201" s="14"/>
      <c r="B201" s="194"/>
      <c r="C201" s="14"/>
      <c r="D201" s="187" t="s">
        <v>144</v>
      </c>
      <c r="E201" s="195" t="s">
        <v>3</v>
      </c>
      <c r="F201" s="196" t="s">
        <v>565</v>
      </c>
      <c r="G201" s="14"/>
      <c r="H201" s="197">
        <v>303</v>
      </c>
      <c r="I201" s="198"/>
      <c r="J201" s="14"/>
      <c r="K201" s="14"/>
      <c r="L201" s="194"/>
      <c r="M201" s="199"/>
      <c r="N201" s="200"/>
      <c r="O201" s="200"/>
      <c r="P201" s="200"/>
      <c r="Q201" s="200"/>
      <c r="R201" s="200"/>
      <c r="S201" s="200"/>
      <c r="T201" s="20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5" t="s">
        <v>144</v>
      </c>
      <c r="AU201" s="195" t="s">
        <v>85</v>
      </c>
      <c r="AV201" s="14" t="s">
        <v>85</v>
      </c>
      <c r="AW201" s="14" t="s">
        <v>39</v>
      </c>
      <c r="AX201" s="14" t="s">
        <v>77</v>
      </c>
      <c r="AY201" s="195" t="s">
        <v>134</v>
      </c>
    </row>
    <row r="202" s="14" customFormat="1">
      <c r="A202" s="14"/>
      <c r="B202" s="194"/>
      <c r="C202" s="14"/>
      <c r="D202" s="187" t="s">
        <v>144</v>
      </c>
      <c r="E202" s="195" t="s">
        <v>3</v>
      </c>
      <c r="F202" s="196" t="s">
        <v>566</v>
      </c>
      <c r="G202" s="14"/>
      <c r="H202" s="197">
        <v>208</v>
      </c>
      <c r="I202" s="198"/>
      <c r="J202" s="14"/>
      <c r="K202" s="14"/>
      <c r="L202" s="194"/>
      <c r="M202" s="199"/>
      <c r="N202" s="200"/>
      <c r="O202" s="200"/>
      <c r="P202" s="200"/>
      <c r="Q202" s="200"/>
      <c r="R202" s="200"/>
      <c r="S202" s="200"/>
      <c r="T202" s="20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5" t="s">
        <v>144</v>
      </c>
      <c r="AU202" s="195" t="s">
        <v>85</v>
      </c>
      <c r="AV202" s="14" t="s">
        <v>85</v>
      </c>
      <c r="AW202" s="14" t="s">
        <v>39</v>
      </c>
      <c r="AX202" s="14" t="s">
        <v>77</v>
      </c>
      <c r="AY202" s="195" t="s">
        <v>134</v>
      </c>
    </row>
    <row r="203" s="14" customFormat="1">
      <c r="A203" s="14"/>
      <c r="B203" s="194"/>
      <c r="C203" s="14"/>
      <c r="D203" s="187" t="s">
        <v>144</v>
      </c>
      <c r="E203" s="195" t="s">
        <v>3</v>
      </c>
      <c r="F203" s="196" t="s">
        <v>567</v>
      </c>
      <c r="G203" s="14"/>
      <c r="H203" s="197">
        <v>90</v>
      </c>
      <c r="I203" s="198"/>
      <c r="J203" s="14"/>
      <c r="K203" s="14"/>
      <c r="L203" s="194"/>
      <c r="M203" s="199"/>
      <c r="N203" s="200"/>
      <c r="O203" s="200"/>
      <c r="P203" s="200"/>
      <c r="Q203" s="200"/>
      <c r="R203" s="200"/>
      <c r="S203" s="200"/>
      <c r="T203" s="20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5" t="s">
        <v>144</v>
      </c>
      <c r="AU203" s="195" t="s">
        <v>85</v>
      </c>
      <c r="AV203" s="14" t="s">
        <v>85</v>
      </c>
      <c r="AW203" s="14" t="s">
        <v>39</v>
      </c>
      <c r="AX203" s="14" t="s">
        <v>77</v>
      </c>
      <c r="AY203" s="195" t="s">
        <v>134</v>
      </c>
    </row>
    <row r="204" s="14" customFormat="1">
      <c r="A204" s="14"/>
      <c r="B204" s="194"/>
      <c r="C204" s="14"/>
      <c r="D204" s="187" t="s">
        <v>144</v>
      </c>
      <c r="E204" s="195" t="s">
        <v>3</v>
      </c>
      <c r="F204" s="196" t="s">
        <v>568</v>
      </c>
      <c r="G204" s="14"/>
      <c r="H204" s="197">
        <v>3</v>
      </c>
      <c r="I204" s="198"/>
      <c r="J204" s="14"/>
      <c r="K204" s="14"/>
      <c r="L204" s="194"/>
      <c r="M204" s="199"/>
      <c r="N204" s="200"/>
      <c r="O204" s="200"/>
      <c r="P204" s="200"/>
      <c r="Q204" s="200"/>
      <c r="R204" s="200"/>
      <c r="S204" s="200"/>
      <c r="T204" s="20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5" t="s">
        <v>144</v>
      </c>
      <c r="AU204" s="195" t="s">
        <v>85</v>
      </c>
      <c r="AV204" s="14" t="s">
        <v>85</v>
      </c>
      <c r="AW204" s="14" t="s">
        <v>39</v>
      </c>
      <c r="AX204" s="14" t="s">
        <v>77</v>
      </c>
      <c r="AY204" s="195" t="s">
        <v>134</v>
      </c>
    </row>
    <row r="205" s="14" customFormat="1">
      <c r="A205" s="14"/>
      <c r="B205" s="194"/>
      <c r="C205" s="14"/>
      <c r="D205" s="187" t="s">
        <v>144</v>
      </c>
      <c r="E205" s="195" t="s">
        <v>3</v>
      </c>
      <c r="F205" s="196" t="s">
        <v>569</v>
      </c>
      <c r="G205" s="14"/>
      <c r="H205" s="197">
        <v>1</v>
      </c>
      <c r="I205" s="198"/>
      <c r="J205" s="14"/>
      <c r="K205" s="14"/>
      <c r="L205" s="194"/>
      <c r="M205" s="199"/>
      <c r="N205" s="200"/>
      <c r="O205" s="200"/>
      <c r="P205" s="200"/>
      <c r="Q205" s="200"/>
      <c r="R205" s="200"/>
      <c r="S205" s="200"/>
      <c r="T205" s="20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5" t="s">
        <v>144</v>
      </c>
      <c r="AU205" s="195" t="s">
        <v>85</v>
      </c>
      <c r="AV205" s="14" t="s">
        <v>85</v>
      </c>
      <c r="AW205" s="14" t="s">
        <v>39</v>
      </c>
      <c r="AX205" s="14" t="s">
        <v>77</v>
      </c>
      <c r="AY205" s="195" t="s">
        <v>134</v>
      </c>
    </row>
    <row r="206" s="14" customFormat="1">
      <c r="A206" s="14"/>
      <c r="B206" s="194"/>
      <c r="C206" s="14"/>
      <c r="D206" s="187" t="s">
        <v>144</v>
      </c>
      <c r="E206" s="195" t="s">
        <v>3</v>
      </c>
      <c r="F206" s="196" t="s">
        <v>570</v>
      </c>
      <c r="G206" s="14"/>
      <c r="H206" s="197">
        <v>1</v>
      </c>
      <c r="I206" s="198"/>
      <c r="J206" s="14"/>
      <c r="K206" s="14"/>
      <c r="L206" s="194"/>
      <c r="M206" s="199"/>
      <c r="N206" s="200"/>
      <c r="O206" s="200"/>
      <c r="P206" s="200"/>
      <c r="Q206" s="200"/>
      <c r="R206" s="200"/>
      <c r="S206" s="200"/>
      <c r="T206" s="20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5" t="s">
        <v>144</v>
      </c>
      <c r="AU206" s="195" t="s">
        <v>85</v>
      </c>
      <c r="AV206" s="14" t="s">
        <v>85</v>
      </c>
      <c r="AW206" s="14" t="s">
        <v>39</v>
      </c>
      <c r="AX206" s="14" t="s">
        <v>77</v>
      </c>
      <c r="AY206" s="195" t="s">
        <v>134</v>
      </c>
    </row>
    <row r="207" s="14" customFormat="1">
      <c r="A207" s="14"/>
      <c r="B207" s="194"/>
      <c r="C207" s="14"/>
      <c r="D207" s="187" t="s">
        <v>144</v>
      </c>
      <c r="E207" s="195" t="s">
        <v>3</v>
      </c>
      <c r="F207" s="196" t="s">
        <v>571</v>
      </c>
      <c r="G207" s="14"/>
      <c r="H207" s="197">
        <v>10</v>
      </c>
      <c r="I207" s="198"/>
      <c r="J207" s="14"/>
      <c r="K207" s="14"/>
      <c r="L207" s="194"/>
      <c r="M207" s="199"/>
      <c r="N207" s="200"/>
      <c r="O207" s="200"/>
      <c r="P207" s="200"/>
      <c r="Q207" s="200"/>
      <c r="R207" s="200"/>
      <c r="S207" s="200"/>
      <c r="T207" s="20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5" t="s">
        <v>144</v>
      </c>
      <c r="AU207" s="195" t="s">
        <v>85</v>
      </c>
      <c r="AV207" s="14" t="s">
        <v>85</v>
      </c>
      <c r="AW207" s="14" t="s">
        <v>39</v>
      </c>
      <c r="AX207" s="14" t="s">
        <v>77</v>
      </c>
      <c r="AY207" s="195" t="s">
        <v>134</v>
      </c>
    </row>
    <row r="208" s="14" customFormat="1">
      <c r="A208" s="14"/>
      <c r="B208" s="194"/>
      <c r="C208" s="14"/>
      <c r="D208" s="187" t="s">
        <v>144</v>
      </c>
      <c r="E208" s="195" t="s">
        <v>3</v>
      </c>
      <c r="F208" s="196" t="s">
        <v>572</v>
      </c>
      <c r="G208" s="14"/>
      <c r="H208" s="197">
        <v>10</v>
      </c>
      <c r="I208" s="198"/>
      <c r="J208" s="14"/>
      <c r="K208" s="14"/>
      <c r="L208" s="194"/>
      <c r="M208" s="199"/>
      <c r="N208" s="200"/>
      <c r="O208" s="200"/>
      <c r="P208" s="200"/>
      <c r="Q208" s="200"/>
      <c r="R208" s="200"/>
      <c r="S208" s="200"/>
      <c r="T208" s="20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5" t="s">
        <v>144</v>
      </c>
      <c r="AU208" s="195" t="s">
        <v>85</v>
      </c>
      <c r="AV208" s="14" t="s">
        <v>85</v>
      </c>
      <c r="AW208" s="14" t="s">
        <v>39</v>
      </c>
      <c r="AX208" s="14" t="s">
        <v>77</v>
      </c>
      <c r="AY208" s="195" t="s">
        <v>134</v>
      </c>
    </row>
    <row r="209" s="14" customFormat="1">
      <c r="A209" s="14"/>
      <c r="B209" s="194"/>
      <c r="C209" s="14"/>
      <c r="D209" s="187" t="s">
        <v>144</v>
      </c>
      <c r="E209" s="195" t="s">
        <v>3</v>
      </c>
      <c r="F209" s="196" t="s">
        <v>573</v>
      </c>
      <c r="G209" s="14"/>
      <c r="H209" s="197">
        <v>59</v>
      </c>
      <c r="I209" s="198"/>
      <c r="J209" s="14"/>
      <c r="K209" s="14"/>
      <c r="L209" s="194"/>
      <c r="M209" s="199"/>
      <c r="N209" s="200"/>
      <c r="O209" s="200"/>
      <c r="P209" s="200"/>
      <c r="Q209" s="200"/>
      <c r="R209" s="200"/>
      <c r="S209" s="200"/>
      <c r="T209" s="20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5" t="s">
        <v>144</v>
      </c>
      <c r="AU209" s="195" t="s">
        <v>85</v>
      </c>
      <c r="AV209" s="14" t="s">
        <v>85</v>
      </c>
      <c r="AW209" s="14" t="s">
        <v>39</v>
      </c>
      <c r="AX209" s="14" t="s">
        <v>77</v>
      </c>
      <c r="AY209" s="195" t="s">
        <v>134</v>
      </c>
    </row>
    <row r="210" s="14" customFormat="1">
      <c r="A210" s="14"/>
      <c r="B210" s="194"/>
      <c r="C210" s="14"/>
      <c r="D210" s="187" t="s">
        <v>144</v>
      </c>
      <c r="E210" s="195" t="s">
        <v>3</v>
      </c>
      <c r="F210" s="196" t="s">
        <v>574</v>
      </c>
      <c r="G210" s="14"/>
      <c r="H210" s="197">
        <v>26</v>
      </c>
      <c r="I210" s="198"/>
      <c r="J210" s="14"/>
      <c r="K210" s="14"/>
      <c r="L210" s="194"/>
      <c r="M210" s="199"/>
      <c r="N210" s="200"/>
      <c r="O210" s="200"/>
      <c r="P210" s="200"/>
      <c r="Q210" s="200"/>
      <c r="R210" s="200"/>
      <c r="S210" s="200"/>
      <c r="T210" s="20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5" t="s">
        <v>144</v>
      </c>
      <c r="AU210" s="195" t="s">
        <v>85</v>
      </c>
      <c r="AV210" s="14" t="s">
        <v>85</v>
      </c>
      <c r="AW210" s="14" t="s">
        <v>39</v>
      </c>
      <c r="AX210" s="14" t="s">
        <v>77</v>
      </c>
      <c r="AY210" s="195" t="s">
        <v>134</v>
      </c>
    </row>
    <row r="211" s="14" customFormat="1">
      <c r="A211" s="14"/>
      <c r="B211" s="194"/>
      <c r="C211" s="14"/>
      <c r="D211" s="187" t="s">
        <v>144</v>
      </c>
      <c r="E211" s="195" t="s">
        <v>3</v>
      </c>
      <c r="F211" s="196" t="s">
        <v>575</v>
      </c>
      <c r="G211" s="14"/>
      <c r="H211" s="197">
        <v>50</v>
      </c>
      <c r="I211" s="198"/>
      <c r="J211" s="14"/>
      <c r="K211" s="14"/>
      <c r="L211" s="194"/>
      <c r="M211" s="199"/>
      <c r="N211" s="200"/>
      <c r="O211" s="200"/>
      <c r="P211" s="200"/>
      <c r="Q211" s="200"/>
      <c r="R211" s="200"/>
      <c r="S211" s="200"/>
      <c r="T211" s="20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5" t="s">
        <v>144</v>
      </c>
      <c r="AU211" s="195" t="s">
        <v>85</v>
      </c>
      <c r="AV211" s="14" t="s">
        <v>85</v>
      </c>
      <c r="AW211" s="14" t="s">
        <v>39</v>
      </c>
      <c r="AX211" s="14" t="s">
        <v>77</v>
      </c>
      <c r="AY211" s="195" t="s">
        <v>134</v>
      </c>
    </row>
    <row r="212" s="15" customFormat="1">
      <c r="A212" s="15"/>
      <c r="B212" s="202"/>
      <c r="C212" s="15"/>
      <c r="D212" s="187" t="s">
        <v>144</v>
      </c>
      <c r="E212" s="203" t="s">
        <v>3</v>
      </c>
      <c r="F212" s="204" t="s">
        <v>180</v>
      </c>
      <c r="G212" s="15"/>
      <c r="H212" s="205">
        <v>837</v>
      </c>
      <c r="I212" s="206"/>
      <c r="J212" s="15"/>
      <c r="K212" s="15"/>
      <c r="L212" s="202"/>
      <c r="M212" s="207"/>
      <c r="N212" s="208"/>
      <c r="O212" s="208"/>
      <c r="P212" s="208"/>
      <c r="Q212" s="208"/>
      <c r="R212" s="208"/>
      <c r="S212" s="208"/>
      <c r="T212" s="209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03" t="s">
        <v>144</v>
      </c>
      <c r="AU212" s="203" t="s">
        <v>85</v>
      </c>
      <c r="AV212" s="15" t="s">
        <v>133</v>
      </c>
      <c r="AW212" s="15" t="s">
        <v>39</v>
      </c>
      <c r="AX212" s="15" t="s">
        <v>83</v>
      </c>
      <c r="AY212" s="203" t="s">
        <v>134</v>
      </c>
    </row>
    <row r="213" s="2" customFormat="1" ht="37.8" customHeight="1">
      <c r="A213" s="38"/>
      <c r="B213" s="172"/>
      <c r="C213" s="173" t="s">
        <v>397</v>
      </c>
      <c r="D213" s="173" t="s">
        <v>137</v>
      </c>
      <c r="E213" s="174" t="s">
        <v>216</v>
      </c>
      <c r="F213" s="175" t="s">
        <v>217</v>
      </c>
      <c r="G213" s="176" t="s">
        <v>140</v>
      </c>
      <c r="H213" s="177">
        <v>557</v>
      </c>
      <c r="I213" s="178"/>
      <c r="J213" s="179">
        <f>ROUND(I213*H213,2)</f>
        <v>0</v>
      </c>
      <c r="K213" s="175" t="s">
        <v>141</v>
      </c>
      <c r="L213" s="39"/>
      <c r="M213" s="180" t="s">
        <v>3</v>
      </c>
      <c r="N213" s="181" t="s">
        <v>48</v>
      </c>
      <c r="O213" s="72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84" t="s">
        <v>142</v>
      </c>
      <c r="AT213" s="184" t="s">
        <v>137</v>
      </c>
      <c r="AU213" s="184" t="s">
        <v>85</v>
      </c>
      <c r="AY213" s="18" t="s">
        <v>134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8" t="s">
        <v>83</v>
      </c>
      <c r="BK213" s="185">
        <f>ROUND(I213*H213,2)</f>
        <v>0</v>
      </c>
      <c r="BL213" s="18" t="s">
        <v>142</v>
      </c>
      <c r="BM213" s="184" t="s">
        <v>576</v>
      </c>
    </row>
    <row r="214" s="13" customFormat="1">
      <c r="A214" s="13"/>
      <c r="B214" s="186"/>
      <c r="C214" s="13"/>
      <c r="D214" s="187" t="s">
        <v>144</v>
      </c>
      <c r="E214" s="188" t="s">
        <v>3</v>
      </c>
      <c r="F214" s="189" t="s">
        <v>145</v>
      </c>
      <c r="G214" s="13"/>
      <c r="H214" s="188" t="s">
        <v>3</v>
      </c>
      <c r="I214" s="190"/>
      <c r="J214" s="13"/>
      <c r="K214" s="13"/>
      <c r="L214" s="186"/>
      <c r="M214" s="191"/>
      <c r="N214" s="192"/>
      <c r="O214" s="192"/>
      <c r="P214" s="192"/>
      <c r="Q214" s="192"/>
      <c r="R214" s="192"/>
      <c r="S214" s="192"/>
      <c r="T214" s="19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8" t="s">
        <v>144</v>
      </c>
      <c r="AU214" s="188" t="s">
        <v>85</v>
      </c>
      <c r="AV214" s="13" t="s">
        <v>83</v>
      </c>
      <c r="AW214" s="13" t="s">
        <v>39</v>
      </c>
      <c r="AX214" s="13" t="s">
        <v>77</v>
      </c>
      <c r="AY214" s="188" t="s">
        <v>134</v>
      </c>
    </row>
    <row r="215" s="14" customFormat="1">
      <c r="A215" s="14"/>
      <c r="B215" s="194"/>
      <c r="C215" s="14"/>
      <c r="D215" s="187" t="s">
        <v>144</v>
      </c>
      <c r="E215" s="195" t="s">
        <v>3</v>
      </c>
      <c r="F215" s="196" t="s">
        <v>577</v>
      </c>
      <c r="G215" s="14"/>
      <c r="H215" s="197">
        <v>2</v>
      </c>
      <c r="I215" s="198"/>
      <c r="J215" s="14"/>
      <c r="K215" s="14"/>
      <c r="L215" s="194"/>
      <c r="M215" s="199"/>
      <c r="N215" s="200"/>
      <c r="O215" s="200"/>
      <c r="P215" s="200"/>
      <c r="Q215" s="200"/>
      <c r="R215" s="200"/>
      <c r="S215" s="200"/>
      <c r="T215" s="20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5" t="s">
        <v>144</v>
      </c>
      <c r="AU215" s="195" t="s">
        <v>85</v>
      </c>
      <c r="AV215" s="14" t="s">
        <v>85</v>
      </c>
      <c r="AW215" s="14" t="s">
        <v>39</v>
      </c>
      <c r="AX215" s="14" t="s">
        <v>77</v>
      </c>
      <c r="AY215" s="195" t="s">
        <v>134</v>
      </c>
    </row>
    <row r="216" s="14" customFormat="1">
      <c r="A216" s="14"/>
      <c r="B216" s="194"/>
      <c r="C216" s="14"/>
      <c r="D216" s="187" t="s">
        <v>144</v>
      </c>
      <c r="E216" s="195" t="s">
        <v>3</v>
      </c>
      <c r="F216" s="196" t="s">
        <v>578</v>
      </c>
      <c r="G216" s="14"/>
      <c r="H216" s="197">
        <v>15</v>
      </c>
      <c r="I216" s="198"/>
      <c r="J216" s="14"/>
      <c r="K216" s="14"/>
      <c r="L216" s="194"/>
      <c r="M216" s="199"/>
      <c r="N216" s="200"/>
      <c r="O216" s="200"/>
      <c r="P216" s="200"/>
      <c r="Q216" s="200"/>
      <c r="R216" s="200"/>
      <c r="S216" s="200"/>
      <c r="T216" s="20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95" t="s">
        <v>144</v>
      </c>
      <c r="AU216" s="195" t="s">
        <v>85</v>
      </c>
      <c r="AV216" s="14" t="s">
        <v>85</v>
      </c>
      <c r="AW216" s="14" t="s">
        <v>39</v>
      </c>
      <c r="AX216" s="14" t="s">
        <v>77</v>
      </c>
      <c r="AY216" s="195" t="s">
        <v>134</v>
      </c>
    </row>
    <row r="217" s="14" customFormat="1">
      <c r="A217" s="14"/>
      <c r="B217" s="194"/>
      <c r="C217" s="14"/>
      <c r="D217" s="187" t="s">
        <v>144</v>
      </c>
      <c r="E217" s="195" t="s">
        <v>3</v>
      </c>
      <c r="F217" s="196" t="s">
        <v>372</v>
      </c>
      <c r="G217" s="14"/>
      <c r="H217" s="197">
        <v>1</v>
      </c>
      <c r="I217" s="198"/>
      <c r="J217" s="14"/>
      <c r="K217" s="14"/>
      <c r="L217" s="194"/>
      <c r="M217" s="199"/>
      <c r="N217" s="200"/>
      <c r="O217" s="200"/>
      <c r="P217" s="200"/>
      <c r="Q217" s="200"/>
      <c r="R217" s="200"/>
      <c r="S217" s="200"/>
      <c r="T217" s="20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5" t="s">
        <v>144</v>
      </c>
      <c r="AU217" s="195" t="s">
        <v>85</v>
      </c>
      <c r="AV217" s="14" t="s">
        <v>85</v>
      </c>
      <c r="AW217" s="14" t="s">
        <v>39</v>
      </c>
      <c r="AX217" s="14" t="s">
        <v>77</v>
      </c>
      <c r="AY217" s="195" t="s">
        <v>134</v>
      </c>
    </row>
    <row r="218" s="14" customFormat="1">
      <c r="A218" s="14"/>
      <c r="B218" s="194"/>
      <c r="C218" s="14"/>
      <c r="D218" s="187" t="s">
        <v>144</v>
      </c>
      <c r="E218" s="195" t="s">
        <v>3</v>
      </c>
      <c r="F218" s="196" t="s">
        <v>579</v>
      </c>
      <c r="G218" s="14"/>
      <c r="H218" s="197">
        <v>173</v>
      </c>
      <c r="I218" s="198"/>
      <c r="J218" s="14"/>
      <c r="K218" s="14"/>
      <c r="L218" s="194"/>
      <c r="M218" s="199"/>
      <c r="N218" s="200"/>
      <c r="O218" s="200"/>
      <c r="P218" s="200"/>
      <c r="Q218" s="200"/>
      <c r="R218" s="200"/>
      <c r="S218" s="200"/>
      <c r="T218" s="20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5" t="s">
        <v>144</v>
      </c>
      <c r="AU218" s="195" t="s">
        <v>85</v>
      </c>
      <c r="AV218" s="14" t="s">
        <v>85</v>
      </c>
      <c r="AW218" s="14" t="s">
        <v>39</v>
      </c>
      <c r="AX218" s="14" t="s">
        <v>77</v>
      </c>
      <c r="AY218" s="195" t="s">
        <v>134</v>
      </c>
    </row>
    <row r="219" s="14" customFormat="1">
      <c r="A219" s="14"/>
      <c r="B219" s="194"/>
      <c r="C219" s="14"/>
      <c r="D219" s="187" t="s">
        <v>144</v>
      </c>
      <c r="E219" s="195" t="s">
        <v>3</v>
      </c>
      <c r="F219" s="196" t="s">
        <v>580</v>
      </c>
      <c r="G219" s="14"/>
      <c r="H219" s="197">
        <v>88</v>
      </c>
      <c r="I219" s="198"/>
      <c r="J219" s="14"/>
      <c r="K219" s="14"/>
      <c r="L219" s="194"/>
      <c r="M219" s="199"/>
      <c r="N219" s="200"/>
      <c r="O219" s="200"/>
      <c r="P219" s="200"/>
      <c r="Q219" s="200"/>
      <c r="R219" s="200"/>
      <c r="S219" s="200"/>
      <c r="T219" s="20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5" t="s">
        <v>144</v>
      </c>
      <c r="AU219" s="195" t="s">
        <v>85</v>
      </c>
      <c r="AV219" s="14" t="s">
        <v>85</v>
      </c>
      <c r="AW219" s="14" t="s">
        <v>39</v>
      </c>
      <c r="AX219" s="14" t="s">
        <v>77</v>
      </c>
      <c r="AY219" s="195" t="s">
        <v>134</v>
      </c>
    </row>
    <row r="220" s="14" customFormat="1">
      <c r="A220" s="14"/>
      <c r="B220" s="194"/>
      <c r="C220" s="14"/>
      <c r="D220" s="187" t="s">
        <v>144</v>
      </c>
      <c r="E220" s="195" t="s">
        <v>3</v>
      </c>
      <c r="F220" s="196" t="s">
        <v>581</v>
      </c>
      <c r="G220" s="14"/>
      <c r="H220" s="197">
        <v>16</v>
      </c>
      <c r="I220" s="198"/>
      <c r="J220" s="14"/>
      <c r="K220" s="14"/>
      <c r="L220" s="194"/>
      <c r="M220" s="199"/>
      <c r="N220" s="200"/>
      <c r="O220" s="200"/>
      <c r="P220" s="200"/>
      <c r="Q220" s="200"/>
      <c r="R220" s="200"/>
      <c r="S220" s="200"/>
      <c r="T220" s="20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195" t="s">
        <v>144</v>
      </c>
      <c r="AU220" s="195" t="s">
        <v>85</v>
      </c>
      <c r="AV220" s="14" t="s">
        <v>85</v>
      </c>
      <c r="AW220" s="14" t="s">
        <v>39</v>
      </c>
      <c r="AX220" s="14" t="s">
        <v>77</v>
      </c>
      <c r="AY220" s="195" t="s">
        <v>134</v>
      </c>
    </row>
    <row r="221" s="14" customFormat="1">
      <c r="A221" s="14"/>
      <c r="B221" s="194"/>
      <c r="C221" s="14"/>
      <c r="D221" s="187" t="s">
        <v>144</v>
      </c>
      <c r="E221" s="195" t="s">
        <v>3</v>
      </c>
      <c r="F221" s="196" t="s">
        <v>569</v>
      </c>
      <c r="G221" s="14"/>
      <c r="H221" s="197">
        <v>1</v>
      </c>
      <c r="I221" s="198"/>
      <c r="J221" s="14"/>
      <c r="K221" s="14"/>
      <c r="L221" s="194"/>
      <c r="M221" s="199"/>
      <c r="N221" s="200"/>
      <c r="O221" s="200"/>
      <c r="P221" s="200"/>
      <c r="Q221" s="200"/>
      <c r="R221" s="200"/>
      <c r="S221" s="200"/>
      <c r="T221" s="20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95" t="s">
        <v>144</v>
      </c>
      <c r="AU221" s="195" t="s">
        <v>85</v>
      </c>
      <c r="AV221" s="14" t="s">
        <v>85</v>
      </c>
      <c r="AW221" s="14" t="s">
        <v>39</v>
      </c>
      <c r="AX221" s="14" t="s">
        <v>77</v>
      </c>
      <c r="AY221" s="195" t="s">
        <v>134</v>
      </c>
    </row>
    <row r="222" s="14" customFormat="1">
      <c r="A222" s="14"/>
      <c r="B222" s="194"/>
      <c r="C222" s="14"/>
      <c r="D222" s="187" t="s">
        <v>144</v>
      </c>
      <c r="E222" s="195" t="s">
        <v>3</v>
      </c>
      <c r="F222" s="196" t="s">
        <v>570</v>
      </c>
      <c r="G222" s="14"/>
      <c r="H222" s="197">
        <v>1</v>
      </c>
      <c r="I222" s="198"/>
      <c r="J222" s="14"/>
      <c r="K222" s="14"/>
      <c r="L222" s="194"/>
      <c r="M222" s="199"/>
      <c r="N222" s="200"/>
      <c r="O222" s="200"/>
      <c r="P222" s="200"/>
      <c r="Q222" s="200"/>
      <c r="R222" s="200"/>
      <c r="S222" s="200"/>
      <c r="T222" s="20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195" t="s">
        <v>144</v>
      </c>
      <c r="AU222" s="195" t="s">
        <v>85</v>
      </c>
      <c r="AV222" s="14" t="s">
        <v>85</v>
      </c>
      <c r="AW222" s="14" t="s">
        <v>39</v>
      </c>
      <c r="AX222" s="14" t="s">
        <v>77</v>
      </c>
      <c r="AY222" s="195" t="s">
        <v>134</v>
      </c>
    </row>
    <row r="223" s="14" customFormat="1">
      <c r="A223" s="14"/>
      <c r="B223" s="194"/>
      <c r="C223" s="14"/>
      <c r="D223" s="187" t="s">
        <v>144</v>
      </c>
      <c r="E223" s="195" t="s">
        <v>3</v>
      </c>
      <c r="F223" s="196" t="s">
        <v>582</v>
      </c>
      <c r="G223" s="14"/>
      <c r="H223" s="197">
        <v>2</v>
      </c>
      <c r="I223" s="198"/>
      <c r="J223" s="14"/>
      <c r="K223" s="14"/>
      <c r="L223" s="194"/>
      <c r="M223" s="199"/>
      <c r="N223" s="200"/>
      <c r="O223" s="200"/>
      <c r="P223" s="200"/>
      <c r="Q223" s="200"/>
      <c r="R223" s="200"/>
      <c r="S223" s="200"/>
      <c r="T223" s="20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5" t="s">
        <v>144</v>
      </c>
      <c r="AU223" s="195" t="s">
        <v>85</v>
      </c>
      <c r="AV223" s="14" t="s">
        <v>85</v>
      </c>
      <c r="AW223" s="14" t="s">
        <v>39</v>
      </c>
      <c r="AX223" s="14" t="s">
        <v>77</v>
      </c>
      <c r="AY223" s="195" t="s">
        <v>134</v>
      </c>
    </row>
    <row r="224" s="14" customFormat="1">
      <c r="A224" s="14"/>
      <c r="B224" s="194"/>
      <c r="C224" s="14"/>
      <c r="D224" s="187" t="s">
        <v>144</v>
      </c>
      <c r="E224" s="195" t="s">
        <v>3</v>
      </c>
      <c r="F224" s="196" t="s">
        <v>583</v>
      </c>
      <c r="G224" s="14"/>
      <c r="H224" s="197">
        <v>8</v>
      </c>
      <c r="I224" s="198"/>
      <c r="J224" s="14"/>
      <c r="K224" s="14"/>
      <c r="L224" s="194"/>
      <c r="M224" s="199"/>
      <c r="N224" s="200"/>
      <c r="O224" s="200"/>
      <c r="P224" s="200"/>
      <c r="Q224" s="200"/>
      <c r="R224" s="200"/>
      <c r="S224" s="200"/>
      <c r="T224" s="20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5" t="s">
        <v>144</v>
      </c>
      <c r="AU224" s="195" t="s">
        <v>85</v>
      </c>
      <c r="AV224" s="14" t="s">
        <v>85</v>
      </c>
      <c r="AW224" s="14" t="s">
        <v>39</v>
      </c>
      <c r="AX224" s="14" t="s">
        <v>77</v>
      </c>
      <c r="AY224" s="195" t="s">
        <v>134</v>
      </c>
    </row>
    <row r="225" s="14" customFormat="1">
      <c r="A225" s="14"/>
      <c r="B225" s="194"/>
      <c r="C225" s="14"/>
      <c r="D225" s="187" t="s">
        <v>144</v>
      </c>
      <c r="E225" s="195" t="s">
        <v>3</v>
      </c>
      <c r="F225" s="196" t="s">
        <v>584</v>
      </c>
      <c r="G225" s="14"/>
      <c r="H225" s="197">
        <v>102</v>
      </c>
      <c r="I225" s="198"/>
      <c r="J225" s="14"/>
      <c r="K225" s="14"/>
      <c r="L225" s="194"/>
      <c r="M225" s="199"/>
      <c r="N225" s="200"/>
      <c r="O225" s="200"/>
      <c r="P225" s="200"/>
      <c r="Q225" s="200"/>
      <c r="R225" s="200"/>
      <c r="S225" s="200"/>
      <c r="T225" s="20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5" t="s">
        <v>144</v>
      </c>
      <c r="AU225" s="195" t="s">
        <v>85</v>
      </c>
      <c r="AV225" s="14" t="s">
        <v>85</v>
      </c>
      <c r="AW225" s="14" t="s">
        <v>39</v>
      </c>
      <c r="AX225" s="14" t="s">
        <v>77</v>
      </c>
      <c r="AY225" s="195" t="s">
        <v>134</v>
      </c>
    </row>
    <row r="226" s="14" customFormat="1">
      <c r="A226" s="14"/>
      <c r="B226" s="194"/>
      <c r="C226" s="14"/>
      <c r="D226" s="187" t="s">
        <v>144</v>
      </c>
      <c r="E226" s="195" t="s">
        <v>3</v>
      </c>
      <c r="F226" s="196" t="s">
        <v>585</v>
      </c>
      <c r="G226" s="14"/>
      <c r="H226" s="197">
        <v>105</v>
      </c>
      <c r="I226" s="198"/>
      <c r="J226" s="14"/>
      <c r="K226" s="14"/>
      <c r="L226" s="194"/>
      <c r="M226" s="199"/>
      <c r="N226" s="200"/>
      <c r="O226" s="200"/>
      <c r="P226" s="200"/>
      <c r="Q226" s="200"/>
      <c r="R226" s="200"/>
      <c r="S226" s="200"/>
      <c r="T226" s="20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5" t="s">
        <v>144</v>
      </c>
      <c r="AU226" s="195" t="s">
        <v>85</v>
      </c>
      <c r="AV226" s="14" t="s">
        <v>85</v>
      </c>
      <c r="AW226" s="14" t="s">
        <v>39</v>
      </c>
      <c r="AX226" s="14" t="s">
        <v>77</v>
      </c>
      <c r="AY226" s="195" t="s">
        <v>134</v>
      </c>
    </row>
    <row r="227" s="14" customFormat="1">
      <c r="A227" s="14"/>
      <c r="B227" s="194"/>
      <c r="C227" s="14"/>
      <c r="D227" s="187" t="s">
        <v>144</v>
      </c>
      <c r="E227" s="195" t="s">
        <v>3</v>
      </c>
      <c r="F227" s="196" t="s">
        <v>586</v>
      </c>
      <c r="G227" s="14"/>
      <c r="H227" s="197">
        <v>43</v>
      </c>
      <c r="I227" s="198"/>
      <c r="J227" s="14"/>
      <c r="K227" s="14"/>
      <c r="L227" s="194"/>
      <c r="M227" s="199"/>
      <c r="N227" s="200"/>
      <c r="O227" s="200"/>
      <c r="P227" s="200"/>
      <c r="Q227" s="200"/>
      <c r="R227" s="200"/>
      <c r="S227" s="200"/>
      <c r="T227" s="20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5" t="s">
        <v>144</v>
      </c>
      <c r="AU227" s="195" t="s">
        <v>85</v>
      </c>
      <c r="AV227" s="14" t="s">
        <v>85</v>
      </c>
      <c r="AW227" s="14" t="s">
        <v>39</v>
      </c>
      <c r="AX227" s="14" t="s">
        <v>77</v>
      </c>
      <c r="AY227" s="195" t="s">
        <v>134</v>
      </c>
    </row>
    <row r="228" s="15" customFormat="1">
      <c r="A228" s="15"/>
      <c r="B228" s="202"/>
      <c r="C228" s="15"/>
      <c r="D228" s="187" t="s">
        <v>144</v>
      </c>
      <c r="E228" s="203" t="s">
        <v>3</v>
      </c>
      <c r="F228" s="204" t="s">
        <v>180</v>
      </c>
      <c r="G228" s="15"/>
      <c r="H228" s="205">
        <v>557</v>
      </c>
      <c r="I228" s="206"/>
      <c r="J228" s="15"/>
      <c r="K228" s="15"/>
      <c r="L228" s="202"/>
      <c r="M228" s="207"/>
      <c r="N228" s="208"/>
      <c r="O228" s="208"/>
      <c r="P228" s="208"/>
      <c r="Q228" s="208"/>
      <c r="R228" s="208"/>
      <c r="S228" s="208"/>
      <c r="T228" s="209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03" t="s">
        <v>144</v>
      </c>
      <c r="AU228" s="203" t="s">
        <v>85</v>
      </c>
      <c r="AV228" s="15" t="s">
        <v>133</v>
      </c>
      <c r="AW228" s="15" t="s">
        <v>39</v>
      </c>
      <c r="AX228" s="15" t="s">
        <v>83</v>
      </c>
      <c r="AY228" s="203" t="s">
        <v>134</v>
      </c>
    </row>
    <row r="229" s="2" customFormat="1" ht="37.8" customHeight="1">
      <c r="A229" s="38"/>
      <c r="B229" s="172"/>
      <c r="C229" s="173" t="s">
        <v>402</v>
      </c>
      <c r="D229" s="173" t="s">
        <v>137</v>
      </c>
      <c r="E229" s="174" t="s">
        <v>226</v>
      </c>
      <c r="F229" s="175" t="s">
        <v>227</v>
      </c>
      <c r="G229" s="176" t="s">
        <v>140</v>
      </c>
      <c r="H229" s="177">
        <v>225</v>
      </c>
      <c r="I229" s="178"/>
      <c r="J229" s="179">
        <f>ROUND(I229*H229,2)</f>
        <v>0</v>
      </c>
      <c r="K229" s="175" t="s">
        <v>141</v>
      </c>
      <c r="L229" s="39"/>
      <c r="M229" s="180" t="s">
        <v>3</v>
      </c>
      <c r="N229" s="181" t="s">
        <v>48</v>
      </c>
      <c r="O229" s="72"/>
      <c r="P229" s="182">
        <f>O229*H229</f>
        <v>0</v>
      </c>
      <c r="Q229" s="182">
        <v>0</v>
      </c>
      <c r="R229" s="182">
        <f>Q229*H229</f>
        <v>0</v>
      </c>
      <c r="S229" s="182">
        <v>0</v>
      </c>
      <c r="T229" s="183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84" t="s">
        <v>142</v>
      </c>
      <c r="AT229" s="184" t="s">
        <v>137</v>
      </c>
      <c r="AU229" s="184" t="s">
        <v>85</v>
      </c>
      <c r="AY229" s="18" t="s">
        <v>134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8" t="s">
        <v>83</v>
      </c>
      <c r="BK229" s="185">
        <f>ROUND(I229*H229,2)</f>
        <v>0</v>
      </c>
      <c r="BL229" s="18" t="s">
        <v>142</v>
      </c>
      <c r="BM229" s="184" t="s">
        <v>587</v>
      </c>
    </row>
    <row r="230" s="13" customFormat="1">
      <c r="A230" s="13"/>
      <c r="B230" s="186"/>
      <c r="C230" s="13"/>
      <c r="D230" s="187" t="s">
        <v>144</v>
      </c>
      <c r="E230" s="188" t="s">
        <v>3</v>
      </c>
      <c r="F230" s="189" t="s">
        <v>145</v>
      </c>
      <c r="G230" s="13"/>
      <c r="H230" s="188" t="s">
        <v>3</v>
      </c>
      <c r="I230" s="190"/>
      <c r="J230" s="13"/>
      <c r="K230" s="13"/>
      <c r="L230" s="186"/>
      <c r="M230" s="191"/>
      <c r="N230" s="192"/>
      <c r="O230" s="192"/>
      <c r="P230" s="192"/>
      <c r="Q230" s="192"/>
      <c r="R230" s="192"/>
      <c r="S230" s="192"/>
      <c r="T230" s="19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8" t="s">
        <v>144</v>
      </c>
      <c r="AU230" s="188" t="s">
        <v>85</v>
      </c>
      <c r="AV230" s="13" t="s">
        <v>83</v>
      </c>
      <c r="AW230" s="13" t="s">
        <v>39</v>
      </c>
      <c r="AX230" s="13" t="s">
        <v>77</v>
      </c>
      <c r="AY230" s="188" t="s">
        <v>134</v>
      </c>
    </row>
    <row r="231" s="14" customFormat="1">
      <c r="A231" s="14"/>
      <c r="B231" s="194"/>
      <c r="C231" s="14"/>
      <c r="D231" s="187" t="s">
        <v>144</v>
      </c>
      <c r="E231" s="195" t="s">
        <v>3</v>
      </c>
      <c r="F231" s="196" t="s">
        <v>588</v>
      </c>
      <c r="G231" s="14"/>
      <c r="H231" s="197">
        <v>30</v>
      </c>
      <c r="I231" s="198"/>
      <c r="J231" s="14"/>
      <c r="K231" s="14"/>
      <c r="L231" s="194"/>
      <c r="M231" s="199"/>
      <c r="N231" s="200"/>
      <c r="O231" s="200"/>
      <c r="P231" s="200"/>
      <c r="Q231" s="200"/>
      <c r="R231" s="200"/>
      <c r="S231" s="200"/>
      <c r="T231" s="20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95" t="s">
        <v>144</v>
      </c>
      <c r="AU231" s="195" t="s">
        <v>85</v>
      </c>
      <c r="AV231" s="14" t="s">
        <v>85</v>
      </c>
      <c r="AW231" s="14" t="s">
        <v>39</v>
      </c>
      <c r="AX231" s="14" t="s">
        <v>77</v>
      </c>
      <c r="AY231" s="195" t="s">
        <v>134</v>
      </c>
    </row>
    <row r="232" s="14" customFormat="1">
      <c r="A232" s="14"/>
      <c r="B232" s="194"/>
      <c r="C232" s="14"/>
      <c r="D232" s="187" t="s">
        <v>144</v>
      </c>
      <c r="E232" s="195" t="s">
        <v>3</v>
      </c>
      <c r="F232" s="196" t="s">
        <v>589</v>
      </c>
      <c r="G232" s="14"/>
      <c r="H232" s="197">
        <v>102</v>
      </c>
      <c r="I232" s="198"/>
      <c r="J232" s="14"/>
      <c r="K232" s="14"/>
      <c r="L232" s="194"/>
      <c r="M232" s="199"/>
      <c r="N232" s="200"/>
      <c r="O232" s="200"/>
      <c r="P232" s="200"/>
      <c r="Q232" s="200"/>
      <c r="R232" s="200"/>
      <c r="S232" s="200"/>
      <c r="T232" s="20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195" t="s">
        <v>144</v>
      </c>
      <c r="AU232" s="195" t="s">
        <v>85</v>
      </c>
      <c r="AV232" s="14" t="s">
        <v>85</v>
      </c>
      <c r="AW232" s="14" t="s">
        <v>39</v>
      </c>
      <c r="AX232" s="14" t="s">
        <v>77</v>
      </c>
      <c r="AY232" s="195" t="s">
        <v>134</v>
      </c>
    </row>
    <row r="233" s="14" customFormat="1">
      <c r="A233" s="14"/>
      <c r="B233" s="194"/>
      <c r="C233" s="14"/>
      <c r="D233" s="187" t="s">
        <v>144</v>
      </c>
      <c r="E233" s="195" t="s">
        <v>3</v>
      </c>
      <c r="F233" s="196" t="s">
        <v>590</v>
      </c>
      <c r="G233" s="14"/>
      <c r="H233" s="197">
        <v>10</v>
      </c>
      <c r="I233" s="198"/>
      <c r="J233" s="14"/>
      <c r="K233" s="14"/>
      <c r="L233" s="194"/>
      <c r="M233" s="199"/>
      <c r="N233" s="200"/>
      <c r="O233" s="200"/>
      <c r="P233" s="200"/>
      <c r="Q233" s="200"/>
      <c r="R233" s="200"/>
      <c r="S233" s="200"/>
      <c r="T233" s="20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5" t="s">
        <v>144</v>
      </c>
      <c r="AU233" s="195" t="s">
        <v>85</v>
      </c>
      <c r="AV233" s="14" t="s">
        <v>85</v>
      </c>
      <c r="AW233" s="14" t="s">
        <v>39</v>
      </c>
      <c r="AX233" s="14" t="s">
        <v>77</v>
      </c>
      <c r="AY233" s="195" t="s">
        <v>134</v>
      </c>
    </row>
    <row r="234" s="14" customFormat="1">
      <c r="A234" s="14"/>
      <c r="B234" s="194"/>
      <c r="C234" s="14"/>
      <c r="D234" s="187" t="s">
        <v>144</v>
      </c>
      <c r="E234" s="195" t="s">
        <v>3</v>
      </c>
      <c r="F234" s="196" t="s">
        <v>591</v>
      </c>
      <c r="G234" s="14"/>
      <c r="H234" s="197">
        <v>50</v>
      </c>
      <c r="I234" s="198"/>
      <c r="J234" s="14"/>
      <c r="K234" s="14"/>
      <c r="L234" s="194"/>
      <c r="M234" s="199"/>
      <c r="N234" s="200"/>
      <c r="O234" s="200"/>
      <c r="P234" s="200"/>
      <c r="Q234" s="200"/>
      <c r="R234" s="200"/>
      <c r="S234" s="200"/>
      <c r="T234" s="20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5" t="s">
        <v>144</v>
      </c>
      <c r="AU234" s="195" t="s">
        <v>85</v>
      </c>
      <c r="AV234" s="14" t="s">
        <v>85</v>
      </c>
      <c r="AW234" s="14" t="s">
        <v>39</v>
      </c>
      <c r="AX234" s="14" t="s">
        <v>77</v>
      </c>
      <c r="AY234" s="195" t="s">
        <v>134</v>
      </c>
    </row>
    <row r="235" s="14" customFormat="1">
      <c r="A235" s="14"/>
      <c r="B235" s="194"/>
      <c r="C235" s="14"/>
      <c r="D235" s="187" t="s">
        <v>144</v>
      </c>
      <c r="E235" s="195" t="s">
        <v>3</v>
      </c>
      <c r="F235" s="196" t="s">
        <v>592</v>
      </c>
      <c r="G235" s="14"/>
      <c r="H235" s="197">
        <v>20</v>
      </c>
      <c r="I235" s="198"/>
      <c r="J235" s="14"/>
      <c r="K235" s="14"/>
      <c r="L235" s="194"/>
      <c r="M235" s="199"/>
      <c r="N235" s="200"/>
      <c r="O235" s="200"/>
      <c r="P235" s="200"/>
      <c r="Q235" s="200"/>
      <c r="R235" s="200"/>
      <c r="S235" s="200"/>
      <c r="T235" s="20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5" t="s">
        <v>144</v>
      </c>
      <c r="AU235" s="195" t="s">
        <v>85</v>
      </c>
      <c r="AV235" s="14" t="s">
        <v>85</v>
      </c>
      <c r="AW235" s="14" t="s">
        <v>39</v>
      </c>
      <c r="AX235" s="14" t="s">
        <v>77</v>
      </c>
      <c r="AY235" s="195" t="s">
        <v>134</v>
      </c>
    </row>
    <row r="236" s="14" customFormat="1">
      <c r="A236" s="14"/>
      <c r="B236" s="194"/>
      <c r="C236" s="14"/>
      <c r="D236" s="187" t="s">
        <v>144</v>
      </c>
      <c r="E236" s="195" t="s">
        <v>3</v>
      </c>
      <c r="F236" s="196" t="s">
        <v>593</v>
      </c>
      <c r="G236" s="14"/>
      <c r="H236" s="197">
        <v>6</v>
      </c>
      <c r="I236" s="198"/>
      <c r="J236" s="14"/>
      <c r="K236" s="14"/>
      <c r="L236" s="194"/>
      <c r="M236" s="199"/>
      <c r="N236" s="200"/>
      <c r="O236" s="200"/>
      <c r="P236" s="200"/>
      <c r="Q236" s="200"/>
      <c r="R236" s="200"/>
      <c r="S236" s="200"/>
      <c r="T236" s="20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195" t="s">
        <v>144</v>
      </c>
      <c r="AU236" s="195" t="s">
        <v>85</v>
      </c>
      <c r="AV236" s="14" t="s">
        <v>85</v>
      </c>
      <c r="AW236" s="14" t="s">
        <v>39</v>
      </c>
      <c r="AX236" s="14" t="s">
        <v>77</v>
      </c>
      <c r="AY236" s="195" t="s">
        <v>134</v>
      </c>
    </row>
    <row r="237" s="14" customFormat="1">
      <c r="A237" s="14"/>
      <c r="B237" s="194"/>
      <c r="C237" s="14"/>
      <c r="D237" s="187" t="s">
        <v>144</v>
      </c>
      <c r="E237" s="195" t="s">
        <v>3</v>
      </c>
      <c r="F237" s="196" t="s">
        <v>594</v>
      </c>
      <c r="G237" s="14"/>
      <c r="H237" s="197">
        <v>7</v>
      </c>
      <c r="I237" s="198"/>
      <c r="J237" s="14"/>
      <c r="K237" s="14"/>
      <c r="L237" s="194"/>
      <c r="M237" s="199"/>
      <c r="N237" s="200"/>
      <c r="O237" s="200"/>
      <c r="P237" s="200"/>
      <c r="Q237" s="200"/>
      <c r="R237" s="200"/>
      <c r="S237" s="200"/>
      <c r="T237" s="20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5" t="s">
        <v>144</v>
      </c>
      <c r="AU237" s="195" t="s">
        <v>85</v>
      </c>
      <c r="AV237" s="14" t="s">
        <v>85</v>
      </c>
      <c r="AW237" s="14" t="s">
        <v>39</v>
      </c>
      <c r="AX237" s="14" t="s">
        <v>77</v>
      </c>
      <c r="AY237" s="195" t="s">
        <v>134</v>
      </c>
    </row>
    <row r="238" s="15" customFormat="1">
      <c r="A238" s="15"/>
      <c r="B238" s="202"/>
      <c r="C238" s="15"/>
      <c r="D238" s="187" t="s">
        <v>144</v>
      </c>
      <c r="E238" s="203" t="s">
        <v>3</v>
      </c>
      <c r="F238" s="204" t="s">
        <v>180</v>
      </c>
      <c r="G238" s="15"/>
      <c r="H238" s="205">
        <v>225</v>
      </c>
      <c r="I238" s="206"/>
      <c r="J238" s="15"/>
      <c r="K238" s="15"/>
      <c r="L238" s="202"/>
      <c r="M238" s="207"/>
      <c r="N238" s="208"/>
      <c r="O238" s="208"/>
      <c r="P238" s="208"/>
      <c r="Q238" s="208"/>
      <c r="R238" s="208"/>
      <c r="S238" s="208"/>
      <c r="T238" s="209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03" t="s">
        <v>144</v>
      </c>
      <c r="AU238" s="203" t="s">
        <v>85</v>
      </c>
      <c r="AV238" s="15" t="s">
        <v>133</v>
      </c>
      <c r="AW238" s="15" t="s">
        <v>39</v>
      </c>
      <c r="AX238" s="15" t="s">
        <v>83</v>
      </c>
      <c r="AY238" s="203" t="s">
        <v>134</v>
      </c>
    </row>
    <row r="239" s="2" customFormat="1" ht="37.8" customHeight="1">
      <c r="A239" s="38"/>
      <c r="B239" s="172"/>
      <c r="C239" s="173" t="s">
        <v>405</v>
      </c>
      <c r="D239" s="173" t="s">
        <v>137</v>
      </c>
      <c r="E239" s="174" t="s">
        <v>233</v>
      </c>
      <c r="F239" s="175" t="s">
        <v>234</v>
      </c>
      <c r="G239" s="176" t="s">
        <v>140</v>
      </c>
      <c r="H239" s="177">
        <v>94</v>
      </c>
      <c r="I239" s="178"/>
      <c r="J239" s="179">
        <f>ROUND(I239*H239,2)</f>
        <v>0</v>
      </c>
      <c r="K239" s="175" t="s">
        <v>141</v>
      </c>
      <c r="L239" s="39"/>
      <c r="M239" s="180" t="s">
        <v>3</v>
      </c>
      <c r="N239" s="181" t="s">
        <v>48</v>
      </c>
      <c r="O239" s="72"/>
      <c r="P239" s="182">
        <f>O239*H239</f>
        <v>0</v>
      </c>
      <c r="Q239" s="182">
        <v>0</v>
      </c>
      <c r="R239" s="182">
        <f>Q239*H239</f>
        <v>0</v>
      </c>
      <c r="S239" s="182">
        <v>0</v>
      </c>
      <c r="T239" s="183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84" t="s">
        <v>142</v>
      </c>
      <c r="AT239" s="184" t="s">
        <v>137</v>
      </c>
      <c r="AU239" s="184" t="s">
        <v>85</v>
      </c>
      <c r="AY239" s="18" t="s">
        <v>134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18" t="s">
        <v>83</v>
      </c>
      <c r="BK239" s="185">
        <f>ROUND(I239*H239,2)</f>
        <v>0</v>
      </c>
      <c r="BL239" s="18" t="s">
        <v>142</v>
      </c>
      <c r="BM239" s="184" t="s">
        <v>595</v>
      </c>
    </row>
    <row r="240" s="13" customFormat="1">
      <c r="A240" s="13"/>
      <c r="B240" s="186"/>
      <c r="C240" s="13"/>
      <c r="D240" s="187" t="s">
        <v>144</v>
      </c>
      <c r="E240" s="188" t="s">
        <v>3</v>
      </c>
      <c r="F240" s="189" t="s">
        <v>145</v>
      </c>
      <c r="G240" s="13"/>
      <c r="H240" s="188" t="s">
        <v>3</v>
      </c>
      <c r="I240" s="190"/>
      <c r="J240" s="13"/>
      <c r="K240" s="13"/>
      <c r="L240" s="186"/>
      <c r="M240" s="191"/>
      <c r="N240" s="192"/>
      <c r="O240" s="192"/>
      <c r="P240" s="192"/>
      <c r="Q240" s="192"/>
      <c r="R240" s="192"/>
      <c r="S240" s="192"/>
      <c r="T240" s="19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8" t="s">
        <v>144</v>
      </c>
      <c r="AU240" s="188" t="s">
        <v>85</v>
      </c>
      <c r="AV240" s="13" t="s">
        <v>83</v>
      </c>
      <c r="AW240" s="13" t="s">
        <v>39</v>
      </c>
      <c r="AX240" s="13" t="s">
        <v>77</v>
      </c>
      <c r="AY240" s="188" t="s">
        <v>134</v>
      </c>
    </row>
    <row r="241" s="14" customFormat="1">
      <c r="A241" s="14"/>
      <c r="B241" s="194"/>
      <c r="C241" s="14"/>
      <c r="D241" s="187" t="s">
        <v>144</v>
      </c>
      <c r="E241" s="195" t="s">
        <v>3</v>
      </c>
      <c r="F241" s="196" t="s">
        <v>596</v>
      </c>
      <c r="G241" s="14"/>
      <c r="H241" s="197">
        <v>13</v>
      </c>
      <c r="I241" s="198"/>
      <c r="J241" s="14"/>
      <c r="K241" s="14"/>
      <c r="L241" s="194"/>
      <c r="M241" s="199"/>
      <c r="N241" s="200"/>
      <c r="O241" s="200"/>
      <c r="P241" s="200"/>
      <c r="Q241" s="200"/>
      <c r="R241" s="200"/>
      <c r="S241" s="200"/>
      <c r="T241" s="20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5" t="s">
        <v>144</v>
      </c>
      <c r="AU241" s="195" t="s">
        <v>85</v>
      </c>
      <c r="AV241" s="14" t="s">
        <v>85</v>
      </c>
      <c r="AW241" s="14" t="s">
        <v>39</v>
      </c>
      <c r="AX241" s="14" t="s">
        <v>77</v>
      </c>
      <c r="AY241" s="195" t="s">
        <v>134</v>
      </c>
    </row>
    <row r="242" s="14" customFormat="1">
      <c r="A242" s="14"/>
      <c r="B242" s="194"/>
      <c r="C242" s="14"/>
      <c r="D242" s="187" t="s">
        <v>144</v>
      </c>
      <c r="E242" s="195" t="s">
        <v>3</v>
      </c>
      <c r="F242" s="196" t="s">
        <v>597</v>
      </c>
      <c r="G242" s="14"/>
      <c r="H242" s="197">
        <v>44</v>
      </c>
      <c r="I242" s="198"/>
      <c r="J242" s="14"/>
      <c r="K242" s="14"/>
      <c r="L242" s="194"/>
      <c r="M242" s="199"/>
      <c r="N242" s="200"/>
      <c r="O242" s="200"/>
      <c r="P242" s="200"/>
      <c r="Q242" s="200"/>
      <c r="R242" s="200"/>
      <c r="S242" s="200"/>
      <c r="T242" s="20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195" t="s">
        <v>144</v>
      </c>
      <c r="AU242" s="195" t="s">
        <v>85</v>
      </c>
      <c r="AV242" s="14" t="s">
        <v>85</v>
      </c>
      <c r="AW242" s="14" t="s">
        <v>39</v>
      </c>
      <c r="AX242" s="14" t="s">
        <v>77</v>
      </c>
      <c r="AY242" s="195" t="s">
        <v>134</v>
      </c>
    </row>
    <row r="243" s="14" customFormat="1">
      <c r="A243" s="14"/>
      <c r="B243" s="194"/>
      <c r="C243" s="14"/>
      <c r="D243" s="187" t="s">
        <v>144</v>
      </c>
      <c r="E243" s="195" t="s">
        <v>3</v>
      </c>
      <c r="F243" s="196" t="s">
        <v>598</v>
      </c>
      <c r="G243" s="14"/>
      <c r="H243" s="197">
        <v>1</v>
      </c>
      <c r="I243" s="198"/>
      <c r="J243" s="14"/>
      <c r="K243" s="14"/>
      <c r="L243" s="194"/>
      <c r="M243" s="199"/>
      <c r="N243" s="200"/>
      <c r="O243" s="200"/>
      <c r="P243" s="200"/>
      <c r="Q243" s="200"/>
      <c r="R243" s="200"/>
      <c r="S243" s="200"/>
      <c r="T243" s="20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5" t="s">
        <v>144</v>
      </c>
      <c r="AU243" s="195" t="s">
        <v>85</v>
      </c>
      <c r="AV243" s="14" t="s">
        <v>85</v>
      </c>
      <c r="AW243" s="14" t="s">
        <v>39</v>
      </c>
      <c r="AX243" s="14" t="s">
        <v>77</v>
      </c>
      <c r="AY243" s="195" t="s">
        <v>134</v>
      </c>
    </row>
    <row r="244" s="14" customFormat="1">
      <c r="A244" s="14"/>
      <c r="B244" s="194"/>
      <c r="C244" s="14"/>
      <c r="D244" s="187" t="s">
        <v>144</v>
      </c>
      <c r="E244" s="195" t="s">
        <v>3</v>
      </c>
      <c r="F244" s="196" t="s">
        <v>599</v>
      </c>
      <c r="G244" s="14"/>
      <c r="H244" s="197">
        <v>17</v>
      </c>
      <c r="I244" s="198"/>
      <c r="J244" s="14"/>
      <c r="K244" s="14"/>
      <c r="L244" s="194"/>
      <c r="M244" s="199"/>
      <c r="N244" s="200"/>
      <c r="O244" s="200"/>
      <c r="P244" s="200"/>
      <c r="Q244" s="200"/>
      <c r="R244" s="200"/>
      <c r="S244" s="200"/>
      <c r="T244" s="20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5" t="s">
        <v>144</v>
      </c>
      <c r="AU244" s="195" t="s">
        <v>85</v>
      </c>
      <c r="AV244" s="14" t="s">
        <v>85</v>
      </c>
      <c r="AW244" s="14" t="s">
        <v>39</v>
      </c>
      <c r="AX244" s="14" t="s">
        <v>77</v>
      </c>
      <c r="AY244" s="195" t="s">
        <v>134</v>
      </c>
    </row>
    <row r="245" s="14" customFormat="1">
      <c r="A245" s="14"/>
      <c r="B245" s="194"/>
      <c r="C245" s="14"/>
      <c r="D245" s="187" t="s">
        <v>144</v>
      </c>
      <c r="E245" s="195" t="s">
        <v>3</v>
      </c>
      <c r="F245" s="196" t="s">
        <v>600</v>
      </c>
      <c r="G245" s="14"/>
      <c r="H245" s="197">
        <v>16</v>
      </c>
      <c r="I245" s="198"/>
      <c r="J245" s="14"/>
      <c r="K245" s="14"/>
      <c r="L245" s="194"/>
      <c r="M245" s="199"/>
      <c r="N245" s="200"/>
      <c r="O245" s="200"/>
      <c r="P245" s="200"/>
      <c r="Q245" s="200"/>
      <c r="R245" s="200"/>
      <c r="S245" s="200"/>
      <c r="T245" s="20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5" t="s">
        <v>144</v>
      </c>
      <c r="AU245" s="195" t="s">
        <v>85</v>
      </c>
      <c r="AV245" s="14" t="s">
        <v>85</v>
      </c>
      <c r="AW245" s="14" t="s">
        <v>39</v>
      </c>
      <c r="AX245" s="14" t="s">
        <v>77</v>
      </c>
      <c r="AY245" s="195" t="s">
        <v>134</v>
      </c>
    </row>
    <row r="246" s="14" customFormat="1">
      <c r="A246" s="14"/>
      <c r="B246" s="194"/>
      <c r="C246" s="14"/>
      <c r="D246" s="187" t="s">
        <v>144</v>
      </c>
      <c r="E246" s="195" t="s">
        <v>3</v>
      </c>
      <c r="F246" s="196" t="s">
        <v>601</v>
      </c>
      <c r="G246" s="14"/>
      <c r="H246" s="197">
        <v>1</v>
      </c>
      <c r="I246" s="198"/>
      <c r="J246" s="14"/>
      <c r="K246" s="14"/>
      <c r="L246" s="194"/>
      <c r="M246" s="199"/>
      <c r="N246" s="200"/>
      <c r="O246" s="200"/>
      <c r="P246" s="200"/>
      <c r="Q246" s="200"/>
      <c r="R246" s="200"/>
      <c r="S246" s="200"/>
      <c r="T246" s="20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195" t="s">
        <v>144</v>
      </c>
      <c r="AU246" s="195" t="s">
        <v>85</v>
      </c>
      <c r="AV246" s="14" t="s">
        <v>85</v>
      </c>
      <c r="AW246" s="14" t="s">
        <v>39</v>
      </c>
      <c r="AX246" s="14" t="s">
        <v>77</v>
      </c>
      <c r="AY246" s="195" t="s">
        <v>134</v>
      </c>
    </row>
    <row r="247" s="14" customFormat="1">
      <c r="A247" s="14"/>
      <c r="B247" s="194"/>
      <c r="C247" s="14"/>
      <c r="D247" s="187" t="s">
        <v>144</v>
      </c>
      <c r="E247" s="195" t="s">
        <v>3</v>
      </c>
      <c r="F247" s="196" t="s">
        <v>602</v>
      </c>
      <c r="G247" s="14"/>
      <c r="H247" s="197">
        <v>2</v>
      </c>
      <c r="I247" s="198"/>
      <c r="J247" s="14"/>
      <c r="K247" s="14"/>
      <c r="L247" s="194"/>
      <c r="M247" s="199"/>
      <c r="N247" s="200"/>
      <c r="O247" s="200"/>
      <c r="P247" s="200"/>
      <c r="Q247" s="200"/>
      <c r="R247" s="200"/>
      <c r="S247" s="200"/>
      <c r="T247" s="20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95" t="s">
        <v>144</v>
      </c>
      <c r="AU247" s="195" t="s">
        <v>85</v>
      </c>
      <c r="AV247" s="14" t="s">
        <v>85</v>
      </c>
      <c r="AW247" s="14" t="s">
        <v>39</v>
      </c>
      <c r="AX247" s="14" t="s">
        <v>77</v>
      </c>
      <c r="AY247" s="195" t="s">
        <v>134</v>
      </c>
    </row>
    <row r="248" s="15" customFormat="1">
      <c r="A248" s="15"/>
      <c r="B248" s="202"/>
      <c r="C248" s="15"/>
      <c r="D248" s="187" t="s">
        <v>144</v>
      </c>
      <c r="E248" s="203" t="s">
        <v>3</v>
      </c>
      <c r="F248" s="204" t="s">
        <v>180</v>
      </c>
      <c r="G248" s="15"/>
      <c r="H248" s="205">
        <v>94</v>
      </c>
      <c r="I248" s="206"/>
      <c r="J248" s="15"/>
      <c r="K248" s="15"/>
      <c r="L248" s="202"/>
      <c r="M248" s="207"/>
      <c r="N248" s="208"/>
      <c r="O248" s="208"/>
      <c r="P248" s="208"/>
      <c r="Q248" s="208"/>
      <c r="R248" s="208"/>
      <c r="S248" s="208"/>
      <c r="T248" s="209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03" t="s">
        <v>144</v>
      </c>
      <c r="AU248" s="203" t="s">
        <v>85</v>
      </c>
      <c r="AV248" s="15" t="s">
        <v>133</v>
      </c>
      <c r="AW248" s="15" t="s">
        <v>39</v>
      </c>
      <c r="AX248" s="15" t="s">
        <v>83</v>
      </c>
      <c r="AY248" s="203" t="s">
        <v>134</v>
      </c>
    </row>
    <row r="249" s="2" customFormat="1" ht="24.15" customHeight="1">
      <c r="A249" s="38"/>
      <c r="B249" s="172"/>
      <c r="C249" s="173" t="s">
        <v>409</v>
      </c>
      <c r="D249" s="173" t="s">
        <v>137</v>
      </c>
      <c r="E249" s="174" t="s">
        <v>390</v>
      </c>
      <c r="F249" s="175" t="s">
        <v>391</v>
      </c>
      <c r="G249" s="176" t="s">
        <v>140</v>
      </c>
      <c r="H249" s="177">
        <v>1</v>
      </c>
      <c r="I249" s="178"/>
      <c r="J249" s="179">
        <f>ROUND(I249*H249,2)</f>
        <v>0</v>
      </c>
      <c r="K249" s="175" t="s">
        <v>141</v>
      </c>
      <c r="L249" s="39"/>
      <c r="M249" s="180" t="s">
        <v>3</v>
      </c>
      <c r="N249" s="181" t="s">
        <v>48</v>
      </c>
      <c r="O249" s="72"/>
      <c r="P249" s="182">
        <f>O249*H249</f>
        <v>0</v>
      </c>
      <c r="Q249" s="182">
        <v>0</v>
      </c>
      <c r="R249" s="182">
        <f>Q249*H249</f>
        <v>0</v>
      </c>
      <c r="S249" s="182">
        <v>0</v>
      </c>
      <c r="T249" s="183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84" t="s">
        <v>142</v>
      </c>
      <c r="AT249" s="184" t="s">
        <v>137</v>
      </c>
      <c r="AU249" s="184" t="s">
        <v>85</v>
      </c>
      <c r="AY249" s="18" t="s">
        <v>134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18" t="s">
        <v>83</v>
      </c>
      <c r="BK249" s="185">
        <f>ROUND(I249*H249,2)</f>
        <v>0</v>
      </c>
      <c r="BL249" s="18" t="s">
        <v>142</v>
      </c>
      <c r="BM249" s="184" t="s">
        <v>603</v>
      </c>
    </row>
    <row r="250" s="13" customFormat="1">
      <c r="A250" s="13"/>
      <c r="B250" s="186"/>
      <c r="C250" s="13"/>
      <c r="D250" s="187" t="s">
        <v>144</v>
      </c>
      <c r="E250" s="188" t="s">
        <v>3</v>
      </c>
      <c r="F250" s="189" t="s">
        <v>145</v>
      </c>
      <c r="G250" s="13"/>
      <c r="H250" s="188" t="s">
        <v>3</v>
      </c>
      <c r="I250" s="190"/>
      <c r="J250" s="13"/>
      <c r="K250" s="13"/>
      <c r="L250" s="186"/>
      <c r="M250" s="191"/>
      <c r="N250" s="192"/>
      <c r="O250" s="192"/>
      <c r="P250" s="192"/>
      <c r="Q250" s="192"/>
      <c r="R250" s="192"/>
      <c r="S250" s="192"/>
      <c r="T250" s="19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88" t="s">
        <v>144</v>
      </c>
      <c r="AU250" s="188" t="s">
        <v>85</v>
      </c>
      <c r="AV250" s="13" t="s">
        <v>83</v>
      </c>
      <c r="AW250" s="13" t="s">
        <v>39</v>
      </c>
      <c r="AX250" s="13" t="s">
        <v>77</v>
      </c>
      <c r="AY250" s="188" t="s">
        <v>134</v>
      </c>
    </row>
    <row r="251" s="14" customFormat="1">
      <c r="A251" s="14"/>
      <c r="B251" s="194"/>
      <c r="C251" s="14"/>
      <c r="D251" s="187" t="s">
        <v>144</v>
      </c>
      <c r="E251" s="195" t="s">
        <v>3</v>
      </c>
      <c r="F251" s="196" t="s">
        <v>393</v>
      </c>
      <c r="G251" s="14"/>
      <c r="H251" s="197">
        <v>1</v>
      </c>
      <c r="I251" s="198"/>
      <c r="J251" s="14"/>
      <c r="K251" s="14"/>
      <c r="L251" s="194"/>
      <c r="M251" s="199"/>
      <c r="N251" s="200"/>
      <c r="O251" s="200"/>
      <c r="P251" s="200"/>
      <c r="Q251" s="200"/>
      <c r="R251" s="200"/>
      <c r="S251" s="200"/>
      <c r="T251" s="20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195" t="s">
        <v>144</v>
      </c>
      <c r="AU251" s="195" t="s">
        <v>85</v>
      </c>
      <c r="AV251" s="14" t="s">
        <v>85</v>
      </c>
      <c r="AW251" s="14" t="s">
        <v>39</v>
      </c>
      <c r="AX251" s="14" t="s">
        <v>83</v>
      </c>
      <c r="AY251" s="195" t="s">
        <v>134</v>
      </c>
    </row>
    <row r="252" s="2" customFormat="1" ht="33" customHeight="1">
      <c r="A252" s="38"/>
      <c r="B252" s="172"/>
      <c r="C252" s="173" t="s">
        <v>414</v>
      </c>
      <c r="D252" s="173" t="s">
        <v>137</v>
      </c>
      <c r="E252" s="174" t="s">
        <v>239</v>
      </c>
      <c r="F252" s="175" t="s">
        <v>240</v>
      </c>
      <c r="G252" s="176" t="s">
        <v>140</v>
      </c>
      <c r="H252" s="177">
        <v>17</v>
      </c>
      <c r="I252" s="178"/>
      <c r="J252" s="179">
        <f>ROUND(I252*H252,2)</f>
        <v>0</v>
      </c>
      <c r="K252" s="175" t="s">
        <v>141</v>
      </c>
      <c r="L252" s="39"/>
      <c r="M252" s="180" t="s">
        <v>3</v>
      </c>
      <c r="N252" s="181" t="s">
        <v>48</v>
      </c>
      <c r="O252" s="72"/>
      <c r="P252" s="182">
        <f>O252*H252</f>
        <v>0</v>
      </c>
      <c r="Q252" s="182">
        <v>0</v>
      </c>
      <c r="R252" s="182">
        <f>Q252*H252</f>
        <v>0</v>
      </c>
      <c r="S252" s="182">
        <v>0</v>
      </c>
      <c r="T252" s="183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84" t="s">
        <v>142</v>
      </c>
      <c r="AT252" s="184" t="s">
        <v>137</v>
      </c>
      <c r="AU252" s="184" t="s">
        <v>85</v>
      </c>
      <c r="AY252" s="18" t="s">
        <v>134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18" t="s">
        <v>83</v>
      </c>
      <c r="BK252" s="185">
        <f>ROUND(I252*H252,2)</f>
        <v>0</v>
      </c>
      <c r="BL252" s="18" t="s">
        <v>142</v>
      </c>
      <c r="BM252" s="184" t="s">
        <v>604</v>
      </c>
    </row>
    <row r="253" s="13" customFormat="1">
      <c r="A253" s="13"/>
      <c r="B253" s="186"/>
      <c r="C253" s="13"/>
      <c r="D253" s="187" t="s">
        <v>144</v>
      </c>
      <c r="E253" s="188" t="s">
        <v>3</v>
      </c>
      <c r="F253" s="189" t="s">
        <v>145</v>
      </c>
      <c r="G253" s="13"/>
      <c r="H253" s="188" t="s">
        <v>3</v>
      </c>
      <c r="I253" s="190"/>
      <c r="J253" s="13"/>
      <c r="K253" s="13"/>
      <c r="L253" s="186"/>
      <c r="M253" s="191"/>
      <c r="N253" s="192"/>
      <c r="O253" s="192"/>
      <c r="P253" s="192"/>
      <c r="Q253" s="192"/>
      <c r="R253" s="192"/>
      <c r="S253" s="192"/>
      <c r="T253" s="19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8" t="s">
        <v>144</v>
      </c>
      <c r="AU253" s="188" t="s">
        <v>85</v>
      </c>
      <c r="AV253" s="13" t="s">
        <v>83</v>
      </c>
      <c r="AW253" s="13" t="s">
        <v>39</v>
      </c>
      <c r="AX253" s="13" t="s">
        <v>77</v>
      </c>
      <c r="AY253" s="188" t="s">
        <v>134</v>
      </c>
    </row>
    <row r="254" s="14" customFormat="1">
      <c r="A254" s="14"/>
      <c r="B254" s="194"/>
      <c r="C254" s="14"/>
      <c r="D254" s="187" t="s">
        <v>144</v>
      </c>
      <c r="E254" s="195" t="s">
        <v>3</v>
      </c>
      <c r="F254" s="196" t="s">
        <v>605</v>
      </c>
      <c r="G254" s="14"/>
      <c r="H254" s="197">
        <v>15</v>
      </c>
      <c r="I254" s="198"/>
      <c r="J254" s="14"/>
      <c r="K254" s="14"/>
      <c r="L254" s="194"/>
      <c r="M254" s="199"/>
      <c r="N254" s="200"/>
      <c r="O254" s="200"/>
      <c r="P254" s="200"/>
      <c r="Q254" s="200"/>
      <c r="R254" s="200"/>
      <c r="S254" s="200"/>
      <c r="T254" s="20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95" t="s">
        <v>144</v>
      </c>
      <c r="AU254" s="195" t="s">
        <v>85</v>
      </c>
      <c r="AV254" s="14" t="s">
        <v>85</v>
      </c>
      <c r="AW254" s="14" t="s">
        <v>39</v>
      </c>
      <c r="AX254" s="14" t="s">
        <v>77</v>
      </c>
      <c r="AY254" s="195" t="s">
        <v>134</v>
      </c>
    </row>
    <row r="255" s="14" customFormat="1">
      <c r="A255" s="14"/>
      <c r="B255" s="194"/>
      <c r="C255" s="14"/>
      <c r="D255" s="187" t="s">
        <v>144</v>
      </c>
      <c r="E255" s="195" t="s">
        <v>3</v>
      </c>
      <c r="F255" s="196" t="s">
        <v>606</v>
      </c>
      <c r="G255" s="14"/>
      <c r="H255" s="197">
        <v>2</v>
      </c>
      <c r="I255" s="198"/>
      <c r="J255" s="14"/>
      <c r="K255" s="14"/>
      <c r="L255" s="194"/>
      <c r="M255" s="199"/>
      <c r="N255" s="200"/>
      <c r="O255" s="200"/>
      <c r="P255" s="200"/>
      <c r="Q255" s="200"/>
      <c r="R255" s="200"/>
      <c r="S255" s="200"/>
      <c r="T255" s="20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95" t="s">
        <v>144</v>
      </c>
      <c r="AU255" s="195" t="s">
        <v>85</v>
      </c>
      <c r="AV255" s="14" t="s">
        <v>85</v>
      </c>
      <c r="AW255" s="14" t="s">
        <v>39</v>
      </c>
      <c r="AX255" s="14" t="s">
        <v>77</v>
      </c>
      <c r="AY255" s="195" t="s">
        <v>134</v>
      </c>
    </row>
    <row r="256" s="15" customFormat="1">
      <c r="A256" s="15"/>
      <c r="B256" s="202"/>
      <c r="C256" s="15"/>
      <c r="D256" s="187" t="s">
        <v>144</v>
      </c>
      <c r="E256" s="203" t="s">
        <v>3</v>
      </c>
      <c r="F256" s="204" t="s">
        <v>180</v>
      </c>
      <c r="G256" s="15"/>
      <c r="H256" s="205">
        <v>17</v>
      </c>
      <c r="I256" s="206"/>
      <c r="J256" s="15"/>
      <c r="K256" s="15"/>
      <c r="L256" s="202"/>
      <c r="M256" s="207"/>
      <c r="N256" s="208"/>
      <c r="O256" s="208"/>
      <c r="P256" s="208"/>
      <c r="Q256" s="208"/>
      <c r="R256" s="208"/>
      <c r="S256" s="208"/>
      <c r="T256" s="209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03" t="s">
        <v>144</v>
      </c>
      <c r="AU256" s="203" t="s">
        <v>85</v>
      </c>
      <c r="AV256" s="15" t="s">
        <v>133</v>
      </c>
      <c r="AW256" s="15" t="s">
        <v>39</v>
      </c>
      <c r="AX256" s="15" t="s">
        <v>83</v>
      </c>
      <c r="AY256" s="203" t="s">
        <v>134</v>
      </c>
    </row>
    <row r="257" s="2" customFormat="1" ht="37.8" customHeight="1">
      <c r="A257" s="38"/>
      <c r="B257" s="172"/>
      <c r="C257" s="173" t="s">
        <v>417</v>
      </c>
      <c r="D257" s="173" t="s">
        <v>137</v>
      </c>
      <c r="E257" s="174" t="s">
        <v>398</v>
      </c>
      <c r="F257" s="175" t="s">
        <v>399</v>
      </c>
      <c r="G257" s="176" t="s">
        <v>140</v>
      </c>
      <c r="H257" s="177">
        <v>2</v>
      </c>
      <c r="I257" s="178"/>
      <c r="J257" s="179">
        <f>ROUND(I257*H257,2)</f>
        <v>0</v>
      </c>
      <c r="K257" s="175" t="s">
        <v>141</v>
      </c>
      <c r="L257" s="39"/>
      <c r="M257" s="180" t="s">
        <v>3</v>
      </c>
      <c r="N257" s="181" t="s">
        <v>48</v>
      </c>
      <c r="O257" s="72"/>
      <c r="P257" s="182">
        <f>O257*H257</f>
        <v>0</v>
      </c>
      <c r="Q257" s="182">
        <v>0</v>
      </c>
      <c r="R257" s="182">
        <f>Q257*H257</f>
        <v>0</v>
      </c>
      <c r="S257" s="182">
        <v>0</v>
      </c>
      <c r="T257" s="183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84" t="s">
        <v>142</v>
      </c>
      <c r="AT257" s="184" t="s">
        <v>137</v>
      </c>
      <c r="AU257" s="184" t="s">
        <v>85</v>
      </c>
      <c r="AY257" s="18" t="s">
        <v>134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8" t="s">
        <v>83</v>
      </c>
      <c r="BK257" s="185">
        <f>ROUND(I257*H257,2)</f>
        <v>0</v>
      </c>
      <c r="BL257" s="18" t="s">
        <v>142</v>
      </c>
      <c r="BM257" s="184" t="s">
        <v>607</v>
      </c>
    </row>
    <row r="258" s="13" customFormat="1">
      <c r="A258" s="13"/>
      <c r="B258" s="186"/>
      <c r="C258" s="13"/>
      <c r="D258" s="187" t="s">
        <v>144</v>
      </c>
      <c r="E258" s="188" t="s">
        <v>3</v>
      </c>
      <c r="F258" s="189" t="s">
        <v>145</v>
      </c>
      <c r="G258" s="13"/>
      <c r="H258" s="188" t="s">
        <v>3</v>
      </c>
      <c r="I258" s="190"/>
      <c r="J258" s="13"/>
      <c r="K258" s="13"/>
      <c r="L258" s="186"/>
      <c r="M258" s="191"/>
      <c r="N258" s="192"/>
      <c r="O258" s="192"/>
      <c r="P258" s="192"/>
      <c r="Q258" s="192"/>
      <c r="R258" s="192"/>
      <c r="S258" s="192"/>
      <c r="T258" s="19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8" t="s">
        <v>144</v>
      </c>
      <c r="AU258" s="188" t="s">
        <v>85</v>
      </c>
      <c r="AV258" s="13" t="s">
        <v>83</v>
      </c>
      <c r="AW258" s="13" t="s">
        <v>39</v>
      </c>
      <c r="AX258" s="13" t="s">
        <v>77</v>
      </c>
      <c r="AY258" s="188" t="s">
        <v>134</v>
      </c>
    </row>
    <row r="259" s="14" customFormat="1">
      <c r="A259" s="14"/>
      <c r="B259" s="194"/>
      <c r="C259" s="14"/>
      <c r="D259" s="187" t="s">
        <v>144</v>
      </c>
      <c r="E259" s="195" t="s">
        <v>3</v>
      </c>
      <c r="F259" s="196" t="s">
        <v>396</v>
      </c>
      <c r="G259" s="14"/>
      <c r="H259" s="197">
        <v>1</v>
      </c>
      <c r="I259" s="198"/>
      <c r="J259" s="14"/>
      <c r="K259" s="14"/>
      <c r="L259" s="194"/>
      <c r="M259" s="199"/>
      <c r="N259" s="200"/>
      <c r="O259" s="200"/>
      <c r="P259" s="200"/>
      <c r="Q259" s="200"/>
      <c r="R259" s="200"/>
      <c r="S259" s="200"/>
      <c r="T259" s="20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195" t="s">
        <v>144</v>
      </c>
      <c r="AU259" s="195" t="s">
        <v>85</v>
      </c>
      <c r="AV259" s="14" t="s">
        <v>85</v>
      </c>
      <c r="AW259" s="14" t="s">
        <v>39</v>
      </c>
      <c r="AX259" s="14" t="s">
        <v>77</v>
      </c>
      <c r="AY259" s="195" t="s">
        <v>134</v>
      </c>
    </row>
    <row r="260" s="14" customFormat="1">
      <c r="A260" s="14"/>
      <c r="B260" s="194"/>
      <c r="C260" s="14"/>
      <c r="D260" s="187" t="s">
        <v>144</v>
      </c>
      <c r="E260" s="195" t="s">
        <v>3</v>
      </c>
      <c r="F260" s="196" t="s">
        <v>608</v>
      </c>
      <c r="G260" s="14"/>
      <c r="H260" s="197">
        <v>1</v>
      </c>
      <c r="I260" s="198"/>
      <c r="J260" s="14"/>
      <c r="K260" s="14"/>
      <c r="L260" s="194"/>
      <c r="M260" s="199"/>
      <c r="N260" s="200"/>
      <c r="O260" s="200"/>
      <c r="P260" s="200"/>
      <c r="Q260" s="200"/>
      <c r="R260" s="200"/>
      <c r="S260" s="200"/>
      <c r="T260" s="20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195" t="s">
        <v>144</v>
      </c>
      <c r="AU260" s="195" t="s">
        <v>85</v>
      </c>
      <c r="AV260" s="14" t="s">
        <v>85</v>
      </c>
      <c r="AW260" s="14" t="s">
        <v>39</v>
      </c>
      <c r="AX260" s="14" t="s">
        <v>77</v>
      </c>
      <c r="AY260" s="195" t="s">
        <v>134</v>
      </c>
    </row>
    <row r="261" s="15" customFormat="1">
      <c r="A261" s="15"/>
      <c r="B261" s="202"/>
      <c r="C261" s="15"/>
      <c r="D261" s="187" t="s">
        <v>144</v>
      </c>
      <c r="E261" s="203" t="s">
        <v>3</v>
      </c>
      <c r="F261" s="204" t="s">
        <v>180</v>
      </c>
      <c r="G261" s="15"/>
      <c r="H261" s="205">
        <v>2</v>
      </c>
      <c r="I261" s="206"/>
      <c r="J261" s="15"/>
      <c r="K261" s="15"/>
      <c r="L261" s="202"/>
      <c r="M261" s="207"/>
      <c r="N261" s="208"/>
      <c r="O261" s="208"/>
      <c r="P261" s="208"/>
      <c r="Q261" s="208"/>
      <c r="R261" s="208"/>
      <c r="S261" s="208"/>
      <c r="T261" s="209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03" t="s">
        <v>144</v>
      </c>
      <c r="AU261" s="203" t="s">
        <v>85</v>
      </c>
      <c r="AV261" s="15" t="s">
        <v>133</v>
      </c>
      <c r="AW261" s="15" t="s">
        <v>39</v>
      </c>
      <c r="AX261" s="15" t="s">
        <v>83</v>
      </c>
      <c r="AY261" s="203" t="s">
        <v>134</v>
      </c>
    </row>
    <row r="262" s="2" customFormat="1" ht="24.15" customHeight="1">
      <c r="A262" s="38"/>
      <c r="B262" s="172"/>
      <c r="C262" s="173" t="s">
        <v>422</v>
      </c>
      <c r="D262" s="173" t="s">
        <v>137</v>
      </c>
      <c r="E262" s="174" t="s">
        <v>244</v>
      </c>
      <c r="F262" s="175" t="s">
        <v>245</v>
      </c>
      <c r="G262" s="176" t="s">
        <v>140</v>
      </c>
      <c r="H262" s="177">
        <v>51</v>
      </c>
      <c r="I262" s="178"/>
      <c r="J262" s="179">
        <f>ROUND(I262*H262,2)</f>
        <v>0</v>
      </c>
      <c r="K262" s="175" t="s">
        <v>141</v>
      </c>
      <c r="L262" s="39"/>
      <c r="M262" s="180" t="s">
        <v>3</v>
      </c>
      <c r="N262" s="181" t="s">
        <v>48</v>
      </c>
      <c r="O262" s="72"/>
      <c r="P262" s="182">
        <f>O262*H262</f>
        <v>0</v>
      </c>
      <c r="Q262" s="182">
        <v>0</v>
      </c>
      <c r="R262" s="182">
        <f>Q262*H262</f>
        <v>0</v>
      </c>
      <c r="S262" s="182">
        <v>0</v>
      </c>
      <c r="T262" s="183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84" t="s">
        <v>142</v>
      </c>
      <c r="AT262" s="184" t="s">
        <v>137</v>
      </c>
      <c r="AU262" s="184" t="s">
        <v>85</v>
      </c>
      <c r="AY262" s="18" t="s">
        <v>134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8" t="s">
        <v>83</v>
      </c>
      <c r="BK262" s="185">
        <f>ROUND(I262*H262,2)</f>
        <v>0</v>
      </c>
      <c r="BL262" s="18" t="s">
        <v>142</v>
      </c>
      <c r="BM262" s="184" t="s">
        <v>609</v>
      </c>
    </row>
    <row r="263" s="13" customFormat="1">
      <c r="A263" s="13"/>
      <c r="B263" s="186"/>
      <c r="C263" s="13"/>
      <c r="D263" s="187" t="s">
        <v>144</v>
      </c>
      <c r="E263" s="188" t="s">
        <v>3</v>
      </c>
      <c r="F263" s="189" t="s">
        <v>145</v>
      </c>
      <c r="G263" s="13"/>
      <c r="H263" s="188" t="s">
        <v>3</v>
      </c>
      <c r="I263" s="190"/>
      <c r="J263" s="13"/>
      <c r="K263" s="13"/>
      <c r="L263" s="186"/>
      <c r="M263" s="191"/>
      <c r="N263" s="192"/>
      <c r="O263" s="192"/>
      <c r="P263" s="192"/>
      <c r="Q263" s="192"/>
      <c r="R263" s="192"/>
      <c r="S263" s="192"/>
      <c r="T263" s="19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88" t="s">
        <v>144</v>
      </c>
      <c r="AU263" s="188" t="s">
        <v>85</v>
      </c>
      <c r="AV263" s="13" t="s">
        <v>83</v>
      </c>
      <c r="AW263" s="13" t="s">
        <v>39</v>
      </c>
      <c r="AX263" s="13" t="s">
        <v>77</v>
      </c>
      <c r="AY263" s="188" t="s">
        <v>134</v>
      </c>
    </row>
    <row r="264" s="14" customFormat="1">
      <c r="A264" s="14"/>
      <c r="B264" s="194"/>
      <c r="C264" s="14"/>
      <c r="D264" s="187" t="s">
        <v>144</v>
      </c>
      <c r="E264" s="195" t="s">
        <v>3</v>
      </c>
      <c r="F264" s="196" t="s">
        <v>610</v>
      </c>
      <c r="G264" s="14"/>
      <c r="H264" s="197">
        <v>4</v>
      </c>
      <c r="I264" s="198"/>
      <c r="J264" s="14"/>
      <c r="K264" s="14"/>
      <c r="L264" s="194"/>
      <c r="M264" s="199"/>
      <c r="N264" s="200"/>
      <c r="O264" s="200"/>
      <c r="P264" s="200"/>
      <c r="Q264" s="200"/>
      <c r="R264" s="200"/>
      <c r="S264" s="200"/>
      <c r="T264" s="20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95" t="s">
        <v>144</v>
      </c>
      <c r="AU264" s="195" t="s">
        <v>85</v>
      </c>
      <c r="AV264" s="14" t="s">
        <v>85</v>
      </c>
      <c r="AW264" s="14" t="s">
        <v>39</v>
      </c>
      <c r="AX264" s="14" t="s">
        <v>77</v>
      </c>
      <c r="AY264" s="195" t="s">
        <v>134</v>
      </c>
    </row>
    <row r="265" s="14" customFormat="1">
      <c r="A265" s="14"/>
      <c r="B265" s="194"/>
      <c r="C265" s="14"/>
      <c r="D265" s="187" t="s">
        <v>144</v>
      </c>
      <c r="E265" s="195" t="s">
        <v>3</v>
      </c>
      <c r="F265" s="196" t="s">
        <v>611</v>
      </c>
      <c r="G265" s="14"/>
      <c r="H265" s="197">
        <v>28</v>
      </c>
      <c r="I265" s="198"/>
      <c r="J265" s="14"/>
      <c r="K265" s="14"/>
      <c r="L265" s="194"/>
      <c r="M265" s="199"/>
      <c r="N265" s="200"/>
      <c r="O265" s="200"/>
      <c r="P265" s="200"/>
      <c r="Q265" s="200"/>
      <c r="R265" s="200"/>
      <c r="S265" s="200"/>
      <c r="T265" s="20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5" t="s">
        <v>144</v>
      </c>
      <c r="AU265" s="195" t="s">
        <v>85</v>
      </c>
      <c r="AV265" s="14" t="s">
        <v>85</v>
      </c>
      <c r="AW265" s="14" t="s">
        <v>39</v>
      </c>
      <c r="AX265" s="14" t="s">
        <v>77</v>
      </c>
      <c r="AY265" s="195" t="s">
        <v>134</v>
      </c>
    </row>
    <row r="266" s="14" customFormat="1">
      <c r="A266" s="14"/>
      <c r="B266" s="194"/>
      <c r="C266" s="14"/>
      <c r="D266" s="187" t="s">
        <v>144</v>
      </c>
      <c r="E266" s="195" t="s">
        <v>3</v>
      </c>
      <c r="F266" s="196" t="s">
        <v>612</v>
      </c>
      <c r="G266" s="14"/>
      <c r="H266" s="197">
        <v>2</v>
      </c>
      <c r="I266" s="198"/>
      <c r="J266" s="14"/>
      <c r="K266" s="14"/>
      <c r="L266" s="194"/>
      <c r="M266" s="199"/>
      <c r="N266" s="200"/>
      <c r="O266" s="200"/>
      <c r="P266" s="200"/>
      <c r="Q266" s="200"/>
      <c r="R266" s="200"/>
      <c r="S266" s="200"/>
      <c r="T266" s="20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95" t="s">
        <v>144</v>
      </c>
      <c r="AU266" s="195" t="s">
        <v>85</v>
      </c>
      <c r="AV266" s="14" t="s">
        <v>85</v>
      </c>
      <c r="AW266" s="14" t="s">
        <v>39</v>
      </c>
      <c r="AX266" s="14" t="s">
        <v>77</v>
      </c>
      <c r="AY266" s="195" t="s">
        <v>134</v>
      </c>
    </row>
    <row r="267" s="14" customFormat="1">
      <c r="A267" s="14"/>
      <c r="B267" s="194"/>
      <c r="C267" s="14"/>
      <c r="D267" s="187" t="s">
        <v>144</v>
      </c>
      <c r="E267" s="195" t="s">
        <v>3</v>
      </c>
      <c r="F267" s="196" t="s">
        <v>613</v>
      </c>
      <c r="G267" s="14"/>
      <c r="H267" s="197">
        <v>12</v>
      </c>
      <c r="I267" s="198"/>
      <c r="J267" s="14"/>
      <c r="K267" s="14"/>
      <c r="L267" s="194"/>
      <c r="M267" s="199"/>
      <c r="N267" s="200"/>
      <c r="O267" s="200"/>
      <c r="P267" s="200"/>
      <c r="Q267" s="200"/>
      <c r="R267" s="200"/>
      <c r="S267" s="200"/>
      <c r="T267" s="20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195" t="s">
        <v>144</v>
      </c>
      <c r="AU267" s="195" t="s">
        <v>85</v>
      </c>
      <c r="AV267" s="14" t="s">
        <v>85</v>
      </c>
      <c r="AW267" s="14" t="s">
        <v>39</v>
      </c>
      <c r="AX267" s="14" t="s">
        <v>77</v>
      </c>
      <c r="AY267" s="195" t="s">
        <v>134</v>
      </c>
    </row>
    <row r="268" s="14" customFormat="1">
      <c r="A268" s="14"/>
      <c r="B268" s="194"/>
      <c r="C268" s="14"/>
      <c r="D268" s="187" t="s">
        <v>144</v>
      </c>
      <c r="E268" s="195" t="s">
        <v>3</v>
      </c>
      <c r="F268" s="196" t="s">
        <v>614</v>
      </c>
      <c r="G268" s="14"/>
      <c r="H268" s="197">
        <v>2</v>
      </c>
      <c r="I268" s="198"/>
      <c r="J268" s="14"/>
      <c r="K268" s="14"/>
      <c r="L268" s="194"/>
      <c r="M268" s="199"/>
      <c r="N268" s="200"/>
      <c r="O268" s="200"/>
      <c r="P268" s="200"/>
      <c r="Q268" s="200"/>
      <c r="R268" s="200"/>
      <c r="S268" s="200"/>
      <c r="T268" s="20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5" t="s">
        <v>144</v>
      </c>
      <c r="AU268" s="195" t="s">
        <v>85</v>
      </c>
      <c r="AV268" s="14" t="s">
        <v>85</v>
      </c>
      <c r="AW268" s="14" t="s">
        <v>39</v>
      </c>
      <c r="AX268" s="14" t="s">
        <v>77</v>
      </c>
      <c r="AY268" s="195" t="s">
        <v>134</v>
      </c>
    </row>
    <row r="269" s="14" customFormat="1">
      <c r="A269" s="14"/>
      <c r="B269" s="194"/>
      <c r="C269" s="14"/>
      <c r="D269" s="187" t="s">
        <v>144</v>
      </c>
      <c r="E269" s="195" t="s">
        <v>3</v>
      </c>
      <c r="F269" s="196" t="s">
        <v>615</v>
      </c>
      <c r="G269" s="14"/>
      <c r="H269" s="197">
        <v>3</v>
      </c>
      <c r="I269" s="198"/>
      <c r="J269" s="14"/>
      <c r="K269" s="14"/>
      <c r="L269" s="194"/>
      <c r="M269" s="199"/>
      <c r="N269" s="200"/>
      <c r="O269" s="200"/>
      <c r="P269" s="200"/>
      <c r="Q269" s="200"/>
      <c r="R269" s="200"/>
      <c r="S269" s="200"/>
      <c r="T269" s="20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95" t="s">
        <v>144</v>
      </c>
      <c r="AU269" s="195" t="s">
        <v>85</v>
      </c>
      <c r="AV269" s="14" t="s">
        <v>85</v>
      </c>
      <c r="AW269" s="14" t="s">
        <v>39</v>
      </c>
      <c r="AX269" s="14" t="s">
        <v>77</v>
      </c>
      <c r="AY269" s="195" t="s">
        <v>134</v>
      </c>
    </row>
    <row r="270" s="15" customFormat="1">
      <c r="A270" s="15"/>
      <c r="B270" s="202"/>
      <c r="C270" s="15"/>
      <c r="D270" s="187" t="s">
        <v>144</v>
      </c>
      <c r="E270" s="203" t="s">
        <v>3</v>
      </c>
      <c r="F270" s="204" t="s">
        <v>180</v>
      </c>
      <c r="G270" s="15"/>
      <c r="H270" s="205">
        <v>51</v>
      </c>
      <c r="I270" s="206"/>
      <c r="J270" s="15"/>
      <c r="K270" s="15"/>
      <c r="L270" s="202"/>
      <c r="M270" s="207"/>
      <c r="N270" s="208"/>
      <c r="O270" s="208"/>
      <c r="P270" s="208"/>
      <c r="Q270" s="208"/>
      <c r="R270" s="208"/>
      <c r="S270" s="208"/>
      <c r="T270" s="209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03" t="s">
        <v>144</v>
      </c>
      <c r="AU270" s="203" t="s">
        <v>85</v>
      </c>
      <c r="AV270" s="15" t="s">
        <v>133</v>
      </c>
      <c r="AW270" s="15" t="s">
        <v>39</v>
      </c>
      <c r="AX270" s="15" t="s">
        <v>83</v>
      </c>
      <c r="AY270" s="203" t="s">
        <v>134</v>
      </c>
    </row>
    <row r="271" s="2" customFormat="1" ht="37.8" customHeight="1">
      <c r="A271" s="38"/>
      <c r="B271" s="172"/>
      <c r="C271" s="173" t="s">
        <v>429</v>
      </c>
      <c r="D271" s="173" t="s">
        <v>137</v>
      </c>
      <c r="E271" s="174" t="s">
        <v>250</v>
      </c>
      <c r="F271" s="175" t="s">
        <v>251</v>
      </c>
      <c r="G271" s="176" t="s">
        <v>140</v>
      </c>
      <c r="H271" s="177">
        <v>9</v>
      </c>
      <c r="I271" s="178"/>
      <c r="J271" s="179">
        <f>ROUND(I271*H271,2)</f>
        <v>0</v>
      </c>
      <c r="K271" s="175" t="s">
        <v>141</v>
      </c>
      <c r="L271" s="39"/>
      <c r="M271" s="180" t="s">
        <v>3</v>
      </c>
      <c r="N271" s="181" t="s">
        <v>48</v>
      </c>
      <c r="O271" s="72"/>
      <c r="P271" s="182">
        <f>O271*H271</f>
        <v>0</v>
      </c>
      <c r="Q271" s="182">
        <v>0</v>
      </c>
      <c r="R271" s="182">
        <f>Q271*H271</f>
        <v>0</v>
      </c>
      <c r="S271" s="182">
        <v>0</v>
      </c>
      <c r="T271" s="183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184" t="s">
        <v>142</v>
      </c>
      <c r="AT271" s="184" t="s">
        <v>137</v>
      </c>
      <c r="AU271" s="184" t="s">
        <v>85</v>
      </c>
      <c r="AY271" s="18" t="s">
        <v>134</v>
      </c>
      <c r="BE271" s="185">
        <f>IF(N271="základní",J271,0)</f>
        <v>0</v>
      </c>
      <c r="BF271" s="185">
        <f>IF(N271="snížená",J271,0)</f>
        <v>0</v>
      </c>
      <c r="BG271" s="185">
        <f>IF(N271="zákl. přenesená",J271,0)</f>
        <v>0</v>
      </c>
      <c r="BH271" s="185">
        <f>IF(N271="sníž. přenesená",J271,0)</f>
        <v>0</v>
      </c>
      <c r="BI271" s="185">
        <f>IF(N271="nulová",J271,0)</f>
        <v>0</v>
      </c>
      <c r="BJ271" s="18" t="s">
        <v>83</v>
      </c>
      <c r="BK271" s="185">
        <f>ROUND(I271*H271,2)</f>
        <v>0</v>
      </c>
      <c r="BL271" s="18" t="s">
        <v>142</v>
      </c>
      <c r="BM271" s="184" t="s">
        <v>616</v>
      </c>
    </row>
    <row r="272" s="13" customFormat="1">
      <c r="A272" s="13"/>
      <c r="B272" s="186"/>
      <c r="C272" s="13"/>
      <c r="D272" s="187" t="s">
        <v>144</v>
      </c>
      <c r="E272" s="188" t="s">
        <v>3</v>
      </c>
      <c r="F272" s="189" t="s">
        <v>145</v>
      </c>
      <c r="G272" s="13"/>
      <c r="H272" s="188" t="s">
        <v>3</v>
      </c>
      <c r="I272" s="190"/>
      <c r="J272" s="13"/>
      <c r="K272" s="13"/>
      <c r="L272" s="186"/>
      <c r="M272" s="191"/>
      <c r="N272" s="192"/>
      <c r="O272" s="192"/>
      <c r="P272" s="192"/>
      <c r="Q272" s="192"/>
      <c r="R272" s="192"/>
      <c r="S272" s="192"/>
      <c r="T272" s="19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8" t="s">
        <v>144</v>
      </c>
      <c r="AU272" s="188" t="s">
        <v>85</v>
      </c>
      <c r="AV272" s="13" t="s">
        <v>83</v>
      </c>
      <c r="AW272" s="13" t="s">
        <v>39</v>
      </c>
      <c r="AX272" s="13" t="s">
        <v>77</v>
      </c>
      <c r="AY272" s="188" t="s">
        <v>134</v>
      </c>
    </row>
    <row r="273" s="14" customFormat="1">
      <c r="A273" s="14"/>
      <c r="B273" s="194"/>
      <c r="C273" s="14"/>
      <c r="D273" s="187" t="s">
        <v>144</v>
      </c>
      <c r="E273" s="195" t="s">
        <v>3</v>
      </c>
      <c r="F273" s="196" t="s">
        <v>404</v>
      </c>
      <c r="G273" s="14"/>
      <c r="H273" s="197">
        <v>1</v>
      </c>
      <c r="I273" s="198"/>
      <c r="J273" s="14"/>
      <c r="K273" s="14"/>
      <c r="L273" s="194"/>
      <c r="M273" s="199"/>
      <c r="N273" s="200"/>
      <c r="O273" s="200"/>
      <c r="P273" s="200"/>
      <c r="Q273" s="200"/>
      <c r="R273" s="200"/>
      <c r="S273" s="200"/>
      <c r="T273" s="20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95" t="s">
        <v>144</v>
      </c>
      <c r="AU273" s="195" t="s">
        <v>85</v>
      </c>
      <c r="AV273" s="14" t="s">
        <v>85</v>
      </c>
      <c r="AW273" s="14" t="s">
        <v>39</v>
      </c>
      <c r="AX273" s="14" t="s">
        <v>77</v>
      </c>
      <c r="AY273" s="195" t="s">
        <v>134</v>
      </c>
    </row>
    <row r="274" s="14" customFormat="1">
      <c r="A274" s="14"/>
      <c r="B274" s="194"/>
      <c r="C274" s="14"/>
      <c r="D274" s="187" t="s">
        <v>144</v>
      </c>
      <c r="E274" s="195" t="s">
        <v>3</v>
      </c>
      <c r="F274" s="196" t="s">
        <v>617</v>
      </c>
      <c r="G274" s="14"/>
      <c r="H274" s="197">
        <v>5</v>
      </c>
      <c r="I274" s="198"/>
      <c r="J274" s="14"/>
      <c r="K274" s="14"/>
      <c r="L274" s="194"/>
      <c r="M274" s="199"/>
      <c r="N274" s="200"/>
      <c r="O274" s="200"/>
      <c r="P274" s="200"/>
      <c r="Q274" s="200"/>
      <c r="R274" s="200"/>
      <c r="S274" s="200"/>
      <c r="T274" s="20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95" t="s">
        <v>144</v>
      </c>
      <c r="AU274" s="195" t="s">
        <v>85</v>
      </c>
      <c r="AV274" s="14" t="s">
        <v>85</v>
      </c>
      <c r="AW274" s="14" t="s">
        <v>39</v>
      </c>
      <c r="AX274" s="14" t="s">
        <v>77</v>
      </c>
      <c r="AY274" s="195" t="s">
        <v>134</v>
      </c>
    </row>
    <row r="275" s="14" customFormat="1">
      <c r="A275" s="14"/>
      <c r="B275" s="194"/>
      <c r="C275" s="14"/>
      <c r="D275" s="187" t="s">
        <v>144</v>
      </c>
      <c r="E275" s="195" t="s">
        <v>3</v>
      </c>
      <c r="F275" s="196" t="s">
        <v>253</v>
      </c>
      <c r="G275" s="14"/>
      <c r="H275" s="197">
        <v>2</v>
      </c>
      <c r="I275" s="198"/>
      <c r="J275" s="14"/>
      <c r="K275" s="14"/>
      <c r="L275" s="194"/>
      <c r="M275" s="199"/>
      <c r="N275" s="200"/>
      <c r="O275" s="200"/>
      <c r="P275" s="200"/>
      <c r="Q275" s="200"/>
      <c r="R275" s="200"/>
      <c r="S275" s="200"/>
      <c r="T275" s="20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195" t="s">
        <v>144</v>
      </c>
      <c r="AU275" s="195" t="s">
        <v>85</v>
      </c>
      <c r="AV275" s="14" t="s">
        <v>85</v>
      </c>
      <c r="AW275" s="14" t="s">
        <v>39</v>
      </c>
      <c r="AX275" s="14" t="s">
        <v>77</v>
      </c>
      <c r="AY275" s="195" t="s">
        <v>134</v>
      </c>
    </row>
    <row r="276" s="14" customFormat="1">
      <c r="A276" s="14"/>
      <c r="B276" s="194"/>
      <c r="C276" s="14"/>
      <c r="D276" s="187" t="s">
        <v>144</v>
      </c>
      <c r="E276" s="195" t="s">
        <v>3</v>
      </c>
      <c r="F276" s="196" t="s">
        <v>408</v>
      </c>
      <c r="G276" s="14"/>
      <c r="H276" s="197">
        <v>1</v>
      </c>
      <c r="I276" s="198"/>
      <c r="J276" s="14"/>
      <c r="K276" s="14"/>
      <c r="L276" s="194"/>
      <c r="M276" s="199"/>
      <c r="N276" s="200"/>
      <c r="O276" s="200"/>
      <c r="P276" s="200"/>
      <c r="Q276" s="200"/>
      <c r="R276" s="200"/>
      <c r="S276" s="200"/>
      <c r="T276" s="20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5" t="s">
        <v>144</v>
      </c>
      <c r="AU276" s="195" t="s">
        <v>85</v>
      </c>
      <c r="AV276" s="14" t="s">
        <v>85</v>
      </c>
      <c r="AW276" s="14" t="s">
        <v>39</v>
      </c>
      <c r="AX276" s="14" t="s">
        <v>77</v>
      </c>
      <c r="AY276" s="195" t="s">
        <v>134</v>
      </c>
    </row>
    <row r="277" s="15" customFormat="1">
      <c r="A277" s="15"/>
      <c r="B277" s="202"/>
      <c r="C277" s="15"/>
      <c r="D277" s="187" t="s">
        <v>144</v>
      </c>
      <c r="E277" s="203" t="s">
        <v>3</v>
      </c>
      <c r="F277" s="204" t="s">
        <v>180</v>
      </c>
      <c r="G277" s="15"/>
      <c r="H277" s="205">
        <v>9</v>
      </c>
      <c r="I277" s="206"/>
      <c r="J277" s="15"/>
      <c r="K277" s="15"/>
      <c r="L277" s="202"/>
      <c r="M277" s="207"/>
      <c r="N277" s="208"/>
      <c r="O277" s="208"/>
      <c r="P277" s="208"/>
      <c r="Q277" s="208"/>
      <c r="R277" s="208"/>
      <c r="S277" s="208"/>
      <c r="T277" s="209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03" t="s">
        <v>144</v>
      </c>
      <c r="AU277" s="203" t="s">
        <v>85</v>
      </c>
      <c r="AV277" s="15" t="s">
        <v>133</v>
      </c>
      <c r="AW277" s="15" t="s">
        <v>39</v>
      </c>
      <c r="AX277" s="15" t="s">
        <v>83</v>
      </c>
      <c r="AY277" s="203" t="s">
        <v>134</v>
      </c>
    </row>
    <row r="278" s="12" customFormat="1" ht="22.8" customHeight="1">
      <c r="A278" s="12"/>
      <c r="B278" s="159"/>
      <c r="C278" s="12"/>
      <c r="D278" s="160" t="s">
        <v>76</v>
      </c>
      <c r="E278" s="170" t="s">
        <v>255</v>
      </c>
      <c r="F278" s="170" t="s">
        <v>255</v>
      </c>
      <c r="G278" s="12"/>
      <c r="H278" s="12"/>
      <c r="I278" s="162"/>
      <c r="J278" s="171">
        <f>BK278</f>
        <v>0</v>
      </c>
      <c r="K278" s="12"/>
      <c r="L278" s="159"/>
      <c r="M278" s="164"/>
      <c r="N278" s="165"/>
      <c r="O278" s="165"/>
      <c r="P278" s="166">
        <f>SUM(P279:P354)</f>
        <v>0</v>
      </c>
      <c r="Q278" s="165"/>
      <c r="R278" s="166">
        <f>SUM(R279:R354)</f>
        <v>0</v>
      </c>
      <c r="S278" s="165"/>
      <c r="T278" s="167">
        <f>SUM(T279:T354)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60" t="s">
        <v>133</v>
      </c>
      <c r="AT278" s="168" t="s">
        <v>76</v>
      </c>
      <c r="AU278" s="168" t="s">
        <v>83</v>
      </c>
      <c r="AY278" s="160" t="s">
        <v>134</v>
      </c>
      <c r="BK278" s="169">
        <f>SUM(BK279:BK354)</f>
        <v>0</v>
      </c>
    </row>
    <row r="279" s="2" customFormat="1" ht="49.05" customHeight="1">
      <c r="A279" s="38"/>
      <c r="B279" s="172"/>
      <c r="C279" s="173" t="s">
        <v>434</v>
      </c>
      <c r="D279" s="173" t="s">
        <v>137</v>
      </c>
      <c r="E279" s="174" t="s">
        <v>257</v>
      </c>
      <c r="F279" s="175" t="s">
        <v>258</v>
      </c>
      <c r="G279" s="176" t="s">
        <v>140</v>
      </c>
      <c r="H279" s="177">
        <v>4</v>
      </c>
      <c r="I279" s="178"/>
      <c r="J279" s="179">
        <f>ROUND(I279*H279,2)</f>
        <v>0</v>
      </c>
      <c r="K279" s="175" t="s">
        <v>141</v>
      </c>
      <c r="L279" s="39"/>
      <c r="M279" s="180" t="s">
        <v>3</v>
      </c>
      <c r="N279" s="181" t="s">
        <v>48</v>
      </c>
      <c r="O279" s="72"/>
      <c r="P279" s="182">
        <f>O279*H279</f>
        <v>0</v>
      </c>
      <c r="Q279" s="182">
        <v>0</v>
      </c>
      <c r="R279" s="182">
        <f>Q279*H279</f>
        <v>0</v>
      </c>
      <c r="S279" s="182">
        <v>0</v>
      </c>
      <c r="T279" s="183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84" t="s">
        <v>142</v>
      </c>
      <c r="AT279" s="184" t="s">
        <v>137</v>
      </c>
      <c r="AU279" s="184" t="s">
        <v>85</v>
      </c>
      <c r="AY279" s="18" t="s">
        <v>134</v>
      </c>
      <c r="BE279" s="185">
        <f>IF(N279="základní",J279,0)</f>
        <v>0</v>
      </c>
      <c r="BF279" s="185">
        <f>IF(N279="snížená",J279,0)</f>
        <v>0</v>
      </c>
      <c r="BG279" s="185">
        <f>IF(N279="zákl. přenesená",J279,0)</f>
        <v>0</v>
      </c>
      <c r="BH279" s="185">
        <f>IF(N279="sníž. přenesená",J279,0)</f>
        <v>0</v>
      </c>
      <c r="BI279" s="185">
        <f>IF(N279="nulová",J279,0)</f>
        <v>0</v>
      </c>
      <c r="BJ279" s="18" t="s">
        <v>83</v>
      </c>
      <c r="BK279" s="185">
        <f>ROUND(I279*H279,2)</f>
        <v>0</v>
      </c>
      <c r="BL279" s="18" t="s">
        <v>142</v>
      </c>
      <c r="BM279" s="184" t="s">
        <v>618</v>
      </c>
    </row>
    <row r="280" s="13" customFormat="1">
      <c r="A280" s="13"/>
      <c r="B280" s="186"/>
      <c r="C280" s="13"/>
      <c r="D280" s="187" t="s">
        <v>144</v>
      </c>
      <c r="E280" s="188" t="s">
        <v>3</v>
      </c>
      <c r="F280" s="189" t="s">
        <v>145</v>
      </c>
      <c r="G280" s="13"/>
      <c r="H280" s="188" t="s">
        <v>3</v>
      </c>
      <c r="I280" s="190"/>
      <c r="J280" s="13"/>
      <c r="K280" s="13"/>
      <c r="L280" s="186"/>
      <c r="M280" s="191"/>
      <c r="N280" s="192"/>
      <c r="O280" s="192"/>
      <c r="P280" s="192"/>
      <c r="Q280" s="192"/>
      <c r="R280" s="192"/>
      <c r="S280" s="192"/>
      <c r="T280" s="19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88" t="s">
        <v>144</v>
      </c>
      <c r="AU280" s="188" t="s">
        <v>85</v>
      </c>
      <c r="AV280" s="13" t="s">
        <v>83</v>
      </c>
      <c r="AW280" s="13" t="s">
        <v>39</v>
      </c>
      <c r="AX280" s="13" t="s">
        <v>77</v>
      </c>
      <c r="AY280" s="188" t="s">
        <v>134</v>
      </c>
    </row>
    <row r="281" s="14" customFormat="1">
      <c r="A281" s="14"/>
      <c r="B281" s="194"/>
      <c r="C281" s="14"/>
      <c r="D281" s="187" t="s">
        <v>144</v>
      </c>
      <c r="E281" s="195" t="s">
        <v>3</v>
      </c>
      <c r="F281" s="196" t="s">
        <v>260</v>
      </c>
      <c r="G281" s="14"/>
      <c r="H281" s="197">
        <v>2</v>
      </c>
      <c r="I281" s="198"/>
      <c r="J281" s="14"/>
      <c r="K281" s="14"/>
      <c r="L281" s="194"/>
      <c r="M281" s="199"/>
      <c r="N281" s="200"/>
      <c r="O281" s="200"/>
      <c r="P281" s="200"/>
      <c r="Q281" s="200"/>
      <c r="R281" s="200"/>
      <c r="S281" s="200"/>
      <c r="T281" s="20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195" t="s">
        <v>144</v>
      </c>
      <c r="AU281" s="195" t="s">
        <v>85</v>
      </c>
      <c r="AV281" s="14" t="s">
        <v>85</v>
      </c>
      <c r="AW281" s="14" t="s">
        <v>39</v>
      </c>
      <c r="AX281" s="14" t="s">
        <v>77</v>
      </c>
      <c r="AY281" s="195" t="s">
        <v>134</v>
      </c>
    </row>
    <row r="282" s="14" customFormat="1">
      <c r="A282" s="14"/>
      <c r="B282" s="194"/>
      <c r="C282" s="14"/>
      <c r="D282" s="187" t="s">
        <v>144</v>
      </c>
      <c r="E282" s="195" t="s">
        <v>3</v>
      </c>
      <c r="F282" s="196" t="s">
        <v>619</v>
      </c>
      <c r="G282" s="14"/>
      <c r="H282" s="197">
        <v>2</v>
      </c>
      <c r="I282" s="198"/>
      <c r="J282" s="14"/>
      <c r="K282" s="14"/>
      <c r="L282" s="194"/>
      <c r="M282" s="199"/>
      <c r="N282" s="200"/>
      <c r="O282" s="200"/>
      <c r="P282" s="200"/>
      <c r="Q282" s="200"/>
      <c r="R282" s="200"/>
      <c r="S282" s="200"/>
      <c r="T282" s="20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195" t="s">
        <v>144</v>
      </c>
      <c r="AU282" s="195" t="s">
        <v>85</v>
      </c>
      <c r="AV282" s="14" t="s">
        <v>85</v>
      </c>
      <c r="AW282" s="14" t="s">
        <v>39</v>
      </c>
      <c r="AX282" s="14" t="s">
        <v>77</v>
      </c>
      <c r="AY282" s="195" t="s">
        <v>134</v>
      </c>
    </row>
    <row r="283" s="15" customFormat="1">
      <c r="A283" s="15"/>
      <c r="B283" s="202"/>
      <c r="C283" s="15"/>
      <c r="D283" s="187" t="s">
        <v>144</v>
      </c>
      <c r="E283" s="203" t="s">
        <v>3</v>
      </c>
      <c r="F283" s="204" t="s">
        <v>180</v>
      </c>
      <c r="G283" s="15"/>
      <c r="H283" s="205">
        <v>4</v>
      </c>
      <c r="I283" s="206"/>
      <c r="J283" s="15"/>
      <c r="K283" s="15"/>
      <c r="L283" s="202"/>
      <c r="M283" s="207"/>
      <c r="N283" s="208"/>
      <c r="O283" s="208"/>
      <c r="P283" s="208"/>
      <c r="Q283" s="208"/>
      <c r="R283" s="208"/>
      <c r="S283" s="208"/>
      <c r="T283" s="209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03" t="s">
        <v>144</v>
      </c>
      <c r="AU283" s="203" t="s">
        <v>85</v>
      </c>
      <c r="AV283" s="15" t="s">
        <v>133</v>
      </c>
      <c r="AW283" s="15" t="s">
        <v>39</v>
      </c>
      <c r="AX283" s="15" t="s">
        <v>83</v>
      </c>
      <c r="AY283" s="203" t="s">
        <v>134</v>
      </c>
    </row>
    <row r="284" s="2" customFormat="1" ht="49.05" customHeight="1">
      <c r="A284" s="38"/>
      <c r="B284" s="172"/>
      <c r="C284" s="173" t="s">
        <v>438</v>
      </c>
      <c r="D284" s="173" t="s">
        <v>137</v>
      </c>
      <c r="E284" s="174" t="s">
        <v>263</v>
      </c>
      <c r="F284" s="175" t="s">
        <v>264</v>
      </c>
      <c r="G284" s="176" t="s">
        <v>140</v>
      </c>
      <c r="H284" s="177">
        <v>2</v>
      </c>
      <c r="I284" s="178"/>
      <c r="J284" s="179">
        <f>ROUND(I284*H284,2)</f>
        <v>0</v>
      </c>
      <c r="K284" s="175" t="s">
        <v>141</v>
      </c>
      <c r="L284" s="39"/>
      <c r="M284" s="180" t="s">
        <v>3</v>
      </c>
      <c r="N284" s="181" t="s">
        <v>48</v>
      </c>
      <c r="O284" s="72"/>
      <c r="P284" s="182">
        <f>O284*H284</f>
        <v>0</v>
      </c>
      <c r="Q284" s="182">
        <v>0</v>
      </c>
      <c r="R284" s="182">
        <f>Q284*H284</f>
        <v>0</v>
      </c>
      <c r="S284" s="182">
        <v>0</v>
      </c>
      <c r="T284" s="183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84" t="s">
        <v>142</v>
      </c>
      <c r="AT284" s="184" t="s">
        <v>137</v>
      </c>
      <c r="AU284" s="184" t="s">
        <v>85</v>
      </c>
      <c r="AY284" s="18" t="s">
        <v>134</v>
      </c>
      <c r="BE284" s="185">
        <f>IF(N284="základní",J284,0)</f>
        <v>0</v>
      </c>
      <c r="BF284" s="185">
        <f>IF(N284="snížená",J284,0)</f>
        <v>0</v>
      </c>
      <c r="BG284" s="185">
        <f>IF(N284="zákl. přenesená",J284,0)</f>
        <v>0</v>
      </c>
      <c r="BH284" s="185">
        <f>IF(N284="sníž. přenesená",J284,0)</f>
        <v>0</v>
      </c>
      <c r="BI284" s="185">
        <f>IF(N284="nulová",J284,0)</f>
        <v>0</v>
      </c>
      <c r="BJ284" s="18" t="s">
        <v>83</v>
      </c>
      <c r="BK284" s="185">
        <f>ROUND(I284*H284,2)</f>
        <v>0</v>
      </c>
      <c r="BL284" s="18" t="s">
        <v>142</v>
      </c>
      <c r="BM284" s="184" t="s">
        <v>620</v>
      </c>
    </row>
    <row r="285" s="13" customFormat="1">
      <c r="A285" s="13"/>
      <c r="B285" s="186"/>
      <c r="C285" s="13"/>
      <c r="D285" s="187" t="s">
        <v>144</v>
      </c>
      <c r="E285" s="188" t="s">
        <v>3</v>
      </c>
      <c r="F285" s="189" t="s">
        <v>145</v>
      </c>
      <c r="G285" s="13"/>
      <c r="H285" s="188" t="s">
        <v>3</v>
      </c>
      <c r="I285" s="190"/>
      <c r="J285" s="13"/>
      <c r="K285" s="13"/>
      <c r="L285" s="186"/>
      <c r="M285" s="191"/>
      <c r="N285" s="192"/>
      <c r="O285" s="192"/>
      <c r="P285" s="192"/>
      <c r="Q285" s="192"/>
      <c r="R285" s="192"/>
      <c r="S285" s="192"/>
      <c r="T285" s="19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8" t="s">
        <v>144</v>
      </c>
      <c r="AU285" s="188" t="s">
        <v>85</v>
      </c>
      <c r="AV285" s="13" t="s">
        <v>83</v>
      </c>
      <c r="AW285" s="13" t="s">
        <v>39</v>
      </c>
      <c r="AX285" s="13" t="s">
        <v>77</v>
      </c>
      <c r="AY285" s="188" t="s">
        <v>134</v>
      </c>
    </row>
    <row r="286" s="14" customFormat="1">
      <c r="A286" s="14"/>
      <c r="B286" s="194"/>
      <c r="C286" s="14"/>
      <c r="D286" s="187" t="s">
        <v>144</v>
      </c>
      <c r="E286" s="195" t="s">
        <v>3</v>
      </c>
      <c r="F286" s="196" t="s">
        <v>621</v>
      </c>
      <c r="G286" s="14"/>
      <c r="H286" s="197">
        <v>2</v>
      </c>
      <c r="I286" s="198"/>
      <c r="J286" s="14"/>
      <c r="K286" s="14"/>
      <c r="L286" s="194"/>
      <c r="M286" s="199"/>
      <c r="N286" s="200"/>
      <c r="O286" s="200"/>
      <c r="P286" s="200"/>
      <c r="Q286" s="200"/>
      <c r="R286" s="200"/>
      <c r="S286" s="200"/>
      <c r="T286" s="20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95" t="s">
        <v>144</v>
      </c>
      <c r="AU286" s="195" t="s">
        <v>85</v>
      </c>
      <c r="AV286" s="14" t="s">
        <v>85</v>
      </c>
      <c r="AW286" s="14" t="s">
        <v>39</v>
      </c>
      <c r="AX286" s="14" t="s">
        <v>83</v>
      </c>
      <c r="AY286" s="195" t="s">
        <v>134</v>
      </c>
    </row>
    <row r="287" s="2" customFormat="1" ht="24.15" customHeight="1">
      <c r="A287" s="38"/>
      <c r="B287" s="172"/>
      <c r="C287" s="173" t="s">
        <v>442</v>
      </c>
      <c r="D287" s="173" t="s">
        <v>137</v>
      </c>
      <c r="E287" s="174" t="s">
        <v>622</v>
      </c>
      <c r="F287" s="175" t="s">
        <v>623</v>
      </c>
      <c r="G287" s="176" t="s">
        <v>140</v>
      </c>
      <c r="H287" s="177">
        <v>2</v>
      </c>
      <c r="I287" s="178"/>
      <c r="J287" s="179">
        <f>ROUND(I287*H287,2)</f>
        <v>0</v>
      </c>
      <c r="K287" s="175" t="s">
        <v>141</v>
      </c>
      <c r="L287" s="39"/>
      <c r="M287" s="180" t="s">
        <v>3</v>
      </c>
      <c r="N287" s="181" t="s">
        <v>48</v>
      </c>
      <c r="O287" s="72"/>
      <c r="P287" s="182">
        <f>O287*H287</f>
        <v>0</v>
      </c>
      <c r="Q287" s="182">
        <v>0</v>
      </c>
      <c r="R287" s="182">
        <f>Q287*H287</f>
        <v>0</v>
      </c>
      <c r="S287" s="182">
        <v>0</v>
      </c>
      <c r="T287" s="183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184" t="s">
        <v>142</v>
      </c>
      <c r="AT287" s="184" t="s">
        <v>137</v>
      </c>
      <c r="AU287" s="184" t="s">
        <v>85</v>
      </c>
      <c r="AY287" s="18" t="s">
        <v>134</v>
      </c>
      <c r="BE287" s="185">
        <f>IF(N287="základní",J287,0)</f>
        <v>0</v>
      </c>
      <c r="BF287" s="185">
        <f>IF(N287="snížená",J287,0)</f>
        <v>0</v>
      </c>
      <c r="BG287" s="185">
        <f>IF(N287="zákl. přenesená",J287,0)</f>
        <v>0</v>
      </c>
      <c r="BH287" s="185">
        <f>IF(N287="sníž. přenesená",J287,0)</f>
        <v>0</v>
      </c>
      <c r="BI287" s="185">
        <f>IF(N287="nulová",J287,0)</f>
        <v>0</v>
      </c>
      <c r="BJ287" s="18" t="s">
        <v>83</v>
      </c>
      <c r="BK287" s="185">
        <f>ROUND(I287*H287,2)</f>
        <v>0</v>
      </c>
      <c r="BL287" s="18" t="s">
        <v>142</v>
      </c>
      <c r="BM287" s="184" t="s">
        <v>624</v>
      </c>
    </row>
    <row r="288" s="13" customFormat="1">
      <c r="A288" s="13"/>
      <c r="B288" s="186"/>
      <c r="C288" s="13"/>
      <c r="D288" s="187" t="s">
        <v>144</v>
      </c>
      <c r="E288" s="188" t="s">
        <v>3</v>
      </c>
      <c r="F288" s="189" t="s">
        <v>145</v>
      </c>
      <c r="G288" s="13"/>
      <c r="H288" s="188" t="s">
        <v>3</v>
      </c>
      <c r="I288" s="190"/>
      <c r="J288" s="13"/>
      <c r="K288" s="13"/>
      <c r="L288" s="186"/>
      <c r="M288" s="191"/>
      <c r="N288" s="192"/>
      <c r="O288" s="192"/>
      <c r="P288" s="192"/>
      <c r="Q288" s="192"/>
      <c r="R288" s="192"/>
      <c r="S288" s="192"/>
      <c r="T288" s="19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88" t="s">
        <v>144</v>
      </c>
      <c r="AU288" s="188" t="s">
        <v>85</v>
      </c>
      <c r="AV288" s="13" t="s">
        <v>83</v>
      </c>
      <c r="AW288" s="13" t="s">
        <v>39</v>
      </c>
      <c r="AX288" s="13" t="s">
        <v>77</v>
      </c>
      <c r="AY288" s="188" t="s">
        <v>134</v>
      </c>
    </row>
    <row r="289" s="14" customFormat="1">
      <c r="A289" s="14"/>
      <c r="B289" s="194"/>
      <c r="C289" s="14"/>
      <c r="D289" s="187" t="s">
        <v>144</v>
      </c>
      <c r="E289" s="195" t="s">
        <v>3</v>
      </c>
      <c r="F289" s="196" t="s">
        <v>625</v>
      </c>
      <c r="G289" s="14"/>
      <c r="H289" s="197">
        <v>1</v>
      </c>
      <c r="I289" s="198"/>
      <c r="J289" s="14"/>
      <c r="K289" s="14"/>
      <c r="L289" s="194"/>
      <c r="M289" s="199"/>
      <c r="N289" s="200"/>
      <c r="O289" s="200"/>
      <c r="P289" s="200"/>
      <c r="Q289" s="200"/>
      <c r="R289" s="200"/>
      <c r="S289" s="200"/>
      <c r="T289" s="20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195" t="s">
        <v>144</v>
      </c>
      <c r="AU289" s="195" t="s">
        <v>85</v>
      </c>
      <c r="AV289" s="14" t="s">
        <v>85</v>
      </c>
      <c r="AW289" s="14" t="s">
        <v>39</v>
      </c>
      <c r="AX289" s="14" t="s">
        <v>77</v>
      </c>
      <c r="AY289" s="195" t="s">
        <v>134</v>
      </c>
    </row>
    <row r="290" s="14" customFormat="1">
      <c r="A290" s="14"/>
      <c r="B290" s="194"/>
      <c r="C290" s="14"/>
      <c r="D290" s="187" t="s">
        <v>144</v>
      </c>
      <c r="E290" s="195" t="s">
        <v>3</v>
      </c>
      <c r="F290" s="196" t="s">
        <v>626</v>
      </c>
      <c r="G290" s="14"/>
      <c r="H290" s="197">
        <v>1</v>
      </c>
      <c r="I290" s="198"/>
      <c r="J290" s="14"/>
      <c r="K290" s="14"/>
      <c r="L290" s="194"/>
      <c r="M290" s="199"/>
      <c r="N290" s="200"/>
      <c r="O290" s="200"/>
      <c r="P290" s="200"/>
      <c r="Q290" s="200"/>
      <c r="R290" s="200"/>
      <c r="S290" s="200"/>
      <c r="T290" s="20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95" t="s">
        <v>144</v>
      </c>
      <c r="AU290" s="195" t="s">
        <v>85</v>
      </c>
      <c r="AV290" s="14" t="s">
        <v>85</v>
      </c>
      <c r="AW290" s="14" t="s">
        <v>39</v>
      </c>
      <c r="AX290" s="14" t="s">
        <v>77</v>
      </c>
      <c r="AY290" s="195" t="s">
        <v>134</v>
      </c>
    </row>
    <row r="291" s="15" customFormat="1">
      <c r="A291" s="15"/>
      <c r="B291" s="202"/>
      <c r="C291" s="15"/>
      <c r="D291" s="187" t="s">
        <v>144</v>
      </c>
      <c r="E291" s="203" t="s">
        <v>3</v>
      </c>
      <c r="F291" s="204" t="s">
        <v>180</v>
      </c>
      <c r="G291" s="15"/>
      <c r="H291" s="205">
        <v>2</v>
      </c>
      <c r="I291" s="206"/>
      <c r="J291" s="15"/>
      <c r="K291" s="15"/>
      <c r="L291" s="202"/>
      <c r="M291" s="207"/>
      <c r="N291" s="208"/>
      <c r="O291" s="208"/>
      <c r="P291" s="208"/>
      <c r="Q291" s="208"/>
      <c r="R291" s="208"/>
      <c r="S291" s="208"/>
      <c r="T291" s="209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03" t="s">
        <v>144</v>
      </c>
      <c r="AU291" s="203" t="s">
        <v>85</v>
      </c>
      <c r="AV291" s="15" t="s">
        <v>133</v>
      </c>
      <c r="AW291" s="15" t="s">
        <v>39</v>
      </c>
      <c r="AX291" s="15" t="s">
        <v>83</v>
      </c>
      <c r="AY291" s="203" t="s">
        <v>134</v>
      </c>
    </row>
    <row r="292" s="2" customFormat="1" ht="24.15" customHeight="1">
      <c r="A292" s="38"/>
      <c r="B292" s="172"/>
      <c r="C292" s="173" t="s">
        <v>446</v>
      </c>
      <c r="D292" s="173" t="s">
        <v>137</v>
      </c>
      <c r="E292" s="174" t="s">
        <v>627</v>
      </c>
      <c r="F292" s="175" t="s">
        <v>628</v>
      </c>
      <c r="G292" s="176" t="s">
        <v>140</v>
      </c>
      <c r="H292" s="177">
        <v>1</v>
      </c>
      <c r="I292" s="178"/>
      <c r="J292" s="179">
        <f>ROUND(I292*H292,2)</f>
        <v>0</v>
      </c>
      <c r="K292" s="175" t="s">
        <v>141</v>
      </c>
      <c r="L292" s="39"/>
      <c r="M292" s="180" t="s">
        <v>3</v>
      </c>
      <c r="N292" s="181" t="s">
        <v>48</v>
      </c>
      <c r="O292" s="72"/>
      <c r="P292" s="182">
        <f>O292*H292</f>
        <v>0</v>
      </c>
      <c r="Q292" s="182">
        <v>0</v>
      </c>
      <c r="R292" s="182">
        <f>Q292*H292</f>
        <v>0</v>
      </c>
      <c r="S292" s="182">
        <v>0</v>
      </c>
      <c r="T292" s="183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84" t="s">
        <v>142</v>
      </c>
      <c r="AT292" s="184" t="s">
        <v>137</v>
      </c>
      <c r="AU292" s="184" t="s">
        <v>85</v>
      </c>
      <c r="AY292" s="18" t="s">
        <v>134</v>
      </c>
      <c r="BE292" s="185">
        <f>IF(N292="základní",J292,0)</f>
        <v>0</v>
      </c>
      <c r="BF292" s="185">
        <f>IF(N292="snížená",J292,0)</f>
        <v>0</v>
      </c>
      <c r="BG292" s="185">
        <f>IF(N292="zákl. přenesená",J292,0)</f>
        <v>0</v>
      </c>
      <c r="BH292" s="185">
        <f>IF(N292="sníž. přenesená",J292,0)</f>
        <v>0</v>
      </c>
      <c r="BI292" s="185">
        <f>IF(N292="nulová",J292,0)</f>
        <v>0</v>
      </c>
      <c r="BJ292" s="18" t="s">
        <v>83</v>
      </c>
      <c r="BK292" s="185">
        <f>ROUND(I292*H292,2)</f>
        <v>0</v>
      </c>
      <c r="BL292" s="18" t="s">
        <v>142</v>
      </c>
      <c r="BM292" s="184" t="s">
        <v>629</v>
      </c>
    </row>
    <row r="293" s="13" customFormat="1">
      <c r="A293" s="13"/>
      <c r="B293" s="186"/>
      <c r="C293" s="13"/>
      <c r="D293" s="187" t="s">
        <v>144</v>
      </c>
      <c r="E293" s="188" t="s">
        <v>3</v>
      </c>
      <c r="F293" s="189" t="s">
        <v>145</v>
      </c>
      <c r="G293" s="13"/>
      <c r="H293" s="188" t="s">
        <v>3</v>
      </c>
      <c r="I293" s="190"/>
      <c r="J293" s="13"/>
      <c r="K293" s="13"/>
      <c r="L293" s="186"/>
      <c r="M293" s="191"/>
      <c r="N293" s="192"/>
      <c r="O293" s="192"/>
      <c r="P293" s="192"/>
      <c r="Q293" s="192"/>
      <c r="R293" s="192"/>
      <c r="S293" s="192"/>
      <c r="T293" s="19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8" t="s">
        <v>144</v>
      </c>
      <c r="AU293" s="188" t="s">
        <v>85</v>
      </c>
      <c r="AV293" s="13" t="s">
        <v>83</v>
      </c>
      <c r="AW293" s="13" t="s">
        <v>39</v>
      </c>
      <c r="AX293" s="13" t="s">
        <v>77</v>
      </c>
      <c r="AY293" s="188" t="s">
        <v>134</v>
      </c>
    </row>
    <row r="294" s="14" customFormat="1">
      <c r="A294" s="14"/>
      <c r="B294" s="194"/>
      <c r="C294" s="14"/>
      <c r="D294" s="187" t="s">
        <v>144</v>
      </c>
      <c r="E294" s="195" t="s">
        <v>3</v>
      </c>
      <c r="F294" s="196" t="s">
        <v>630</v>
      </c>
      <c r="G294" s="14"/>
      <c r="H294" s="197">
        <v>1</v>
      </c>
      <c r="I294" s="198"/>
      <c r="J294" s="14"/>
      <c r="K294" s="14"/>
      <c r="L294" s="194"/>
      <c r="M294" s="199"/>
      <c r="N294" s="200"/>
      <c r="O294" s="200"/>
      <c r="P294" s="200"/>
      <c r="Q294" s="200"/>
      <c r="R294" s="200"/>
      <c r="S294" s="200"/>
      <c r="T294" s="20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95" t="s">
        <v>144</v>
      </c>
      <c r="AU294" s="195" t="s">
        <v>85</v>
      </c>
      <c r="AV294" s="14" t="s">
        <v>85</v>
      </c>
      <c r="AW294" s="14" t="s">
        <v>39</v>
      </c>
      <c r="AX294" s="14" t="s">
        <v>83</v>
      </c>
      <c r="AY294" s="195" t="s">
        <v>134</v>
      </c>
    </row>
    <row r="295" s="2" customFormat="1" ht="24.15" customHeight="1">
      <c r="A295" s="38"/>
      <c r="B295" s="172"/>
      <c r="C295" s="173" t="s">
        <v>450</v>
      </c>
      <c r="D295" s="173" t="s">
        <v>137</v>
      </c>
      <c r="E295" s="174" t="s">
        <v>631</v>
      </c>
      <c r="F295" s="175" t="s">
        <v>632</v>
      </c>
      <c r="G295" s="176" t="s">
        <v>140</v>
      </c>
      <c r="H295" s="177">
        <v>1</v>
      </c>
      <c r="I295" s="178"/>
      <c r="J295" s="179">
        <f>ROUND(I295*H295,2)</f>
        <v>0</v>
      </c>
      <c r="K295" s="175" t="s">
        <v>141</v>
      </c>
      <c r="L295" s="39"/>
      <c r="M295" s="180" t="s">
        <v>3</v>
      </c>
      <c r="N295" s="181" t="s">
        <v>48</v>
      </c>
      <c r="O295" s="72"/>
      <c r="P295" s="182">
        <f>O295*H295</f>
        <v>0</v>
      </c>
      <c r="Q295" s="182">
        <v>0</v>
      </c>
      <c r="R295" s="182">
        <f>Q295*H295</f>
        <v>0</v>
      </c>
      <c r="S295" s="182">
        <v>0</v>
      </c>
      <c r="T295" s="183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184" t="s">
        <v>142</v>
      </c>
      <c r="AT295" s="184" t="s">
        <v>137</v>
      </c>
      <c r="AU295" s="184" t="s">
        <v>85</v>
      </c>
      <c r="AY295" s="18" t="s">
        <v>134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18" t="s">
        <v>83</v>
      </c>
      <c r="BK295" s="185">
        <f>ROUND(I295*H295,2)</f>
        <v>0</v>
      </c>
      <c r="BL295" s="18" t="s">
        <v>142</v>
      </c>
      <c r="BM295" s="184" t="s">
        <v>633</v>
      </c>
    </row>
    <row r="296" s="13" customFormat="1">
      <c r="A296" s="13"/>
      <c r="B296" s="186"/>
      <c r="C296" s="13"/>
      <c r="D296" s="187" t="s">
        <v>144</v>
      </c>
      <c r="E296" s="188" t="s">
        <v>3</v>
      </c>
      <c r="F296" s="189" t="s">
        <v>145</v>
      </c>
      <c r="G296" s="13"/>
      <c r="H296" s="188" t="s">
        <v>3</v>
      </c>
      <c r="I296" s="190"/>
      <c r="J296" s="13"/>
      <c r="K296" s="13"/>
      <c r="L296" s="186"/>
      <c r="M296" s="191"/>
      <c r="N296" s="192"/>
      <c r="O296" s="192"/>
      <c r="P296" s="192"/>
      <c r="Q296" s="192"/>
      <c r="R296" s="192"/>
      <c r="S296" s="192"/>
      <c r="T296" s="19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8" t="s">
        <v>144</v>
      </c>
      <c r="AU296" s="188" t="s">
        <v>85</v>
      </c>
      <c r="AV296" s="13" t="s">
        <v>83</v>
      </c>
      <c r="AW296" s="13" t="s">
        <v>39</v>
      </c>
      <c r="AX296" s="13" t="s">
        <v>77</v>
      </c>
      <c r="AY296" s="188" t="s">
        <v>134</v>
      </c>
    </row>
    <row r="297" s="14" customFormat="1">
      <c r="A297" s="14"/>
      <c r="B297" s="194"/>
      <c r="C297" s="14"/>
      <c r="D297" s="187" t="s">
        <v>144</v>
      </c>
      <c r="E297" s="195" t="s">
        <v>3</v>
      </c>
      <c r="F297" s="196" t="s">
        <v>634</v>
      </c>
      <c r="G297" s="14"/>
      <c r="H297" s="197">
        <v>1</v>
      </c>
      <c r="I297" s="198"/>
      <c r="J297" s="14"/>
      <c r="K297" s="14"/>
      <c r="L297" s="194"/>
      <c r="M297" s="199"/>
      <c r="N297" s="200"/>
      <c r="O297" s="200"/>
      <c r="P297" s="200"/>
      <c r="Q297" s="200"/>
      <c r="R297" s="200"/>
      <c r="S297" s="200"/>
      <c r="T297" s="20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195" t="s">
        <v>144</v>
      </c>
      <c r="AU297" s="195" t="s">
        <v>85</v>
      </c>
      <c r="AV297" s="14" t="s">
        <v>85</v>
      </c>
      <c r="AW297" s="14" t="s">
        <v>39</v>
      </c>
      <c r="AX297" s="14" t="s">
        <v>83</v>
      </c>
      <c r="AY297" s="195" t="s">
        <v>134</v>
      </c>
    </row>
    <row r="298" s="2" customFormat="1" ht="24.15" customHeight="1">
      <c r="A298" s="38"/>
      <c r="B298" s="172"/>
      <c r="C298" s="173" t="s">
        <v>456</v>
      </c>
      <c r="D298" s="173" t="s">
        <v>137</v>
      </c>
      <c r="E298" s="174" t="s">
        <v>635</v>
      </c>
      <c r="F298" s="175" t="s">
        <v>636</v>
      </c>
      <c r="G298" s="176" t="s">
        <v>140</v>
      </c>
      <c r="H298" s="177">
        <v>1</v>
      </c>
      <c r="I298" s="178"/>
      <c r="J298" s="179">
        <f>ROUND(I298*H298,2)</f>
        <v>0</v>
      </c>
      <c r="K298" s="175" t="s">
        <v>141</v>
      </c>
      <c r="L298" s="39"/>
      <c r="M298" s="180" t="s">
        <v>3</v>
      </c>
      <c r="N298" s="181" t="s">
        <v>48</v>
      </c>
      <c r="O298" s="72"/>
      <c r="P298" s="182">
        <f>O298*H298</f>
        <v>0</v>
      </c>
      <c r="Q298" s="182">
        <v>0</v>
      </c>
      <c r="R298" s="182">
        <f>Q298*H298</f>
        <v>0</v>
      </c>
      <c r="S298" s="182">
        <v>0</v>
      </c>
      <c r="T298" s="183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84" t="s">
        <v>142</v>
      </c>
      <c r="AT298" s="184" t="s">
        <v>137</v>
      </c>
      <c r="AU298" s="184" t="s">
        <v>85</v>
      </c>
      <c r="AY298" s="18" t="s">
        <v>134</v>
      </c>
      <c r="BE298" s="185">
        <f>IF(N298="základní",J298,0)</f>
        <v>0</v>
      </c>
      <c r="BF298" s="185">
        <f>IF(N298="snížená",J298,0)</f>
        <v>0</v>
      </c>
      <c r="BG298" s="185">
        <f>IF(N298="zákl. přenesená",J298,0)</f>
        <v>0</v>
      </c>
      <c r="BH298" s="185">
        <f>IF(N298="sníž. přenesená",J298,0)</f>
        <v>0</v>
      </c>
      <c r="BI298" s="185">
        <f>IF(N298="nulová",J298,0)</f>
        <v>0</v>
      </c>
      <c r="BJ298" s="18" t="s">
        <v>83</v>
      </c>
      <c r="BK298" s="185">
        <f>ROUND(I298*H298,2)</f>
        <v>0</v>
      </c>
      <c r="BL298" s="18" t="s">
        <v>142</v>
      </c>
      <c r="BM298" s="184" t="s">
        <v>637</v>
      </c>
    </row>
    <row r="299" s="13" customFormat="1">
      <c r="A299" s="13"/>
      <c r="B299" s="186"/>
      <c r="C299" s="13"/>
      <c r="D299" s="187" t="s">
        <v>144</v>
      </c>
      <c r="E299" s="188" t="s">
        <v>3</v>
      </c>
      <c r="F299" s="189" t="s">
        <v>145</v>
      </c>
      <c r="G299" s="13"/>
      <c r="H299" s="188" t="s">
        <v>3</v>
      </c>
      <c r="I299" s="190"/>
      <c r="J299" s="13"/>
      <c r="K299" s="13"/>
      <c r="L299" s="186"/>
      <c r="M299" s="191"/>
      <c r="N299" s="192"/>
      <c r="O299" s="192"/>
      <c r="P299" s="192"/>
      <c r="Q299" s="192"/>
      <c r="R299" s="192"/>
      <c r="S299" s="192"/>
      <c r="T299" s="19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8" t="s">
        <v>144</v>
      </c>
      <c r="AU299" s="188" t="s">
        <v>85</v>
      </c>
      <c r="AV299" s="13" t="s">
        <v>83</v>
      </c>
      <c r="AW299" s="13" t="s">
        <v>39</v>
      </c>
      <c r="AX299" s="13" t="s">
        <v>77</v>
      </c>
      <c r="AY299" s="188" t="s">
        <v>134</v>
      </c>
    </row>
    <row r="300" s="14" customFormat="1">
      <c r="A300" s="14"/>
      <c r="B300" s="194"/>
      <c r="C300" s="14"/>
      <c r="D300" s="187" t="s">
        <v>144</v>
      </c>
      <c r="E300" s="195" t="s">
        <v>3</v>
      </c>
      <c r="F300" s="196" t="s">
        <v>638</v>
      </c>
      <c r="G300" s="14"/>
      <c r="H300" s="197">
        <v>1</v>
      </c>
      <c r="I300" s="198"/>
      <c r="J300" s="14"/>
      <c r="K300" s="14"/>
      <c r="L300" s="194"/>
      <c r="M300" s="199"/>
      <c r="N300" s="200"/>
      <c r="O300" s="200"/>
      <c r="P300" s="200"/>
      <c r="Q300" s="200"/>
      <c r="R300" s="200"/>
      <c r="S300" s="200"/>
      <c r="T300" s="20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195" t="s">
        <v>144</v>
      </c>
      <c r="AU300" s="195" t="s">
        <v>85</v>
      </c>
      <c r="AV300" s="14" t="s">
        <v>85</v>
      </c>
      <c r="AW300" s="14" t="s">
        <v>39</v>
      </c>
      <c r="AX300" s="14" t="s">
        <v>83</v>
      </c>
      <c r="AY300" s="195" t="s">
        <v>134</v>
      </c>
    </row>
    <row r="301" s="2" customFormat="1" ht="24.15" customHeight="1">
      <c r="A301" s="38"/>
      <c r="B301" s="172"/>
      <c r="C301" s="173" t="s">
        <v>463</v>
      </c>
      <c r="D301" s="173" t="s">
        <v>137</v>
      </c>
      <c r="E301" s="174" t="s">
        <v>268</v>
      </c>
      <c r="F301" s="175" t="s">
        <v>269</v>
      </c>
      <c r="G301" s="176" t="s">
        <v>140</v>
      </c>
      <c r="H301" s="177">
        <v>3</v>
      </c>
      <c r="I301" s="178"/>
      <c r="J301" s="179">
        <f>ROUND(I301*H301,2)</f>
        <v>0</v>
      </c>
      <c r="K301" s="175" t="s">
        <v>141</v>
      </c>
      <c r="L301" s="39"/>
      <c r="M301" s="180" t="s">
        <v>3</v>
      </c>
      <c r="N301" s="181" t="s">
        <v>48</v>
      </c>
      <c r="O301" s="72"/>
      <c r="P301" s="182">
        <f>O301*H301</f>
        <v>0</v>
      </c>
      <c r="Q301" s="182">
        <v>0</v>
      </c>
      <c r="R301" s="182">
        <f>Q301*H301</f>
        <v>0</v>
      </c>
      <c r="S301" s="182">
        <v>0</v>
      </c>
      <c r="T301" s="183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84" t="s">
        <v>142</v>
      </c>
      <c r="AT301" s="184" t="s">
        <v>137</v>
      </c>
      <c r="AU301" s="184" t="s">
        <v>85</v>
      </c>
      <c r="AY301" s="18" t="s">
        <v>134</v>
      </c>
      <c r="BE301" s="185">
        <f>IF(N301="základní",J301,0)</f>
        <v>0</v>
      </c>
      <c r="BF301" s="185">
        <f>IF(N301="snížená",J301,0)</f>
        <v>0</v>
      </c>
      <c r="BG301" s="185">
        <f>IF(N301="zákl. přenesená",J301,0)</f>
        <v>0</v>
      </c>
      <c r="BH301" s="185">
        <f>IF(N301="sníž. přenesená",J301,0)</f>
        <v>0</v>
      </c>
      <c r="BI301" s="185">
        <f>IF(N301="nulová",J301,0)</f>
        <v>0</v>
      </c>
      <c r="BJ301" s="18" t="s">
        <v>83</v>
      </c>
      <c r="BK301" s="185">
        <f>ROUND(I301*H301,2)</f>
        <v>0</v>
      </c>
      <c r="BL301" s="18" t="s">
        <v>142</v>
      </c>
      <c r="BM301" s="184" t="s">
        <v>639</v>
      </c>
    </row>
    <row r="302" s="13" customFormat="1">
      <c r="A302" s="13"/>
      <c r="B302" s="186"/>
      <c r="C302" s="13"/>
      <c r="D302" s="187" t="s">
        <v>144</v>
      </c>
      <c r="E302" s="188" t="s">
        <v>3</v>
      </c>
      <c r="F302" s="189" t="s">
        <v>145</v>
      </c>
      <c r="G302" s="13"/>
      <c r="H302" s="188" t="s">
        <v>3</v>
      </c>
      <c r="I302" s="190"/>
      <c r="J302" s="13"/>
      <c r="K302" s="13"/>
      <c r="L302" s="186"/>
      <c r="M302" s="191"/>
      <c r="N302" s="192"/>
      <c r="O302" s="192"/>
      <c r="P302" s="192"/>
      <c r="Q302" s="192"/>
      <c r="R302" s="192"/>
      <c r="S302" s="192"/>
      <c r="T302" s="19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8" t="s">
        <v>144</v>
      </c>
      <c r="AU302" s="188" t="s">
        <v>85</v>
      </c>
      <c r="AV302" s="13" t="s">
        <v>83</v>
      </c>
      <c r="AW302" s="13" t="s">
        <v>39</v>
      </c>
      <c r="AX302" s="13" t="s">
        <v>77</v>
      </c>
      <c r="AY302" s="188" t="s">
        <v>134</v>
      </c>
    </row>
    <row r="303" s="14" customFormat="1">
      <c r="A303" s="14"/>
      <c r="B303" s="194"/>
      <c r="C303" s="14"/>
      <c r="D303" s="187" t="s">
        <v>144</v>
      </c>
      <c r="E303" s="195" t="s">
        <v>3</v>
      </c>
      <c r="F303" s="196" t="s">
        <v>640</v>
      </c>
      <c r="G303" s="14"/>
      <c r="H303" s="197">
        <v>3</v>
      </c>
      <c r="I303" s="198"/>
      <c r="J303" s="14"/>
      <c r="K303" s="14"/>
      <c r="L303" s="194"/>
      <c r="M303" s="199"/>
      <c r="N303" s="200"/>
      <c r="O303" s="200"/>
      <c r="P303" s="200"/>
      <c r="Q303" s="200"/>
      <c r="R303" s="200"/>
      <c r="S303" s="200"/>
      <c r="T303" s="20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195" t="s">
        <v>144</v>
      </c>
      <c r="AU303" s="195" t="s">
        <v>85</v>
      </c>
      <c r="AV303" s="14" t="s">
        <v>85</v>
      </c>
      <c r="AW303" s="14" t="s">
        <v>39</v>
      </c>
      <c r="AX303" s="14" t="s">
        <v>83</v>
      </c>
      <c r="AY303" s="195" t="s">
        <v>134</v>
      </c>
    </row>
    <row r="304" s="2" customFormat="1" ht="33" customHeight="1">
      <c r="A304" s="38"/>
      <c r="B304" s="172"/>
      <c r="C304" s="173" t="s">
        <v>467</v>
      </c>
      <c r="D304" s="173" t="s">
        <v>137</v>
      </c>
      <c r="E304" s="174" t="s">
        <v>641</v>
      </c>
      <c r="F304" s="175" t="s">
        <v>642</v>
      </c>
      <c r="G304" s="176" t="s">
        <v>140</v>
      </c>
      <c r="H304" s="177">
        <v>1</v>
      </c>
      <c r="I304" s="178"/>
      <c r="J304" s="179">
        <f>ROUND(I304*H304,2)</f>
        <v>0</v>
      </c>
      <c r="K304" s="175" t="s">
        <v>141</v>
      </c>
      <c r="L304" s="39"/>
      <c r="M304" s="180" t="s">
        <v>3</v>
      </c>
      <c r="N304" s="181" t="s">
        <v>48</v>
      </c>
      <c r="O304" s="72"/>
      <c r="P304" s="182">
        <f>O304*H304</f>
        <v>0</v>
      </c>
      <c r="Q304" s="182">
        <v>0</v>
      </c>
      <c r="R304" s="182">
        <f>Q304*H304</f>
        <v>0</v>
      </c>
      <c r="S304" s="182">
        <v>0</v>
      </c>
      <c r="T304" s="183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184" t="s">
        <v>142</v>
      </c>
      <c r="AT304" s="184" t="s">
        <v>137</v>
      </c>
      <c r="AU304" s="184" t="s">
        <v>85</v>
      </c>
      <c r="AY304" s="18" t="s">
        <v>134</v>
      </c>
      <c r="BE304" s="185">
        <f>IF(N304="základní",J304,0)</f>
        <v>0</v>
      </c>
      <c r="BF304" s="185">
        <f>IF(N304="snížená",J304,0)</f>
        <v>0</v>
      </c>
      <c r="BG304" s="185">
        <f>IF(N304="zákl. přenesená",J304,0)</f>
        <v>0</v>
      </c>
      <c r="BH304" s="185">
        <f>IF(N304="sníž. přenesená",J304,0)</f>
        <v>0</v>
      </c>
      <c r="BI304" s="185">
        <f>IF(N304="nulová",J304,0)</f>
        <v>0</v>
      </c>
      <c r="BJ304" s="18" t="s">
        <v>83</v>
      </c>
      <c r="BK304" s="185">
        <f>ROUND(I304*H304,2)</f>
        <v>0</v>
      </c>
      <c r="BL304" s="18" t="s">
        <v>142</v>
      </c>
      <c r="BM304" s="184" t="s">
        <v>643</v>
      </c>
    </row>
    <row r="305" s="13" customFormat="1">
      <c r="A305" s="13"/>
      <c r="B305" s="186"/>
      <c r="C305" s="13"/>
      <c r="D305" s="187" t="s">
        <v>144</v>
      </c>
      <c r="E305" s="188" t="s">
        <v>3</v>
      </c>
      <c r="F305" s="189" t="s">
        <v>145</v>
      </c>
      <c r="G305" s="13"/>
      <c r="H305" s="188" t="s">
        <v>3</v>
      </c>
      <c r="I305" s="190"/>
      <c r="J305" s="13"/>
      <c r="K305" s="13"/>
      <c r="L305" s="186"/>
      <c r="M305" s="191"/>
      <c r="N305" s="192"/>
      <c r="O305" s="192"/>
      <c r="P305" s="192"/>
      <c r="Q305" s="192"/>
      <c r="R305" s="192"/>
      <c r="S305" s="192"/>
      <c r="T305" s="19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8" t="s">
        <v>144</v>
      </c>
      <c r="AU305" s="188" t="s">
        <v>85</v>
      </c>
      <c r="AV305" s="13" t="s">
        <v>83</v>
      </c>
      <c r="AW305" s="13" t="s">
        <v>39</v>
      </c>
      <c r="AX305" s="13" t="s">
        <v>77</v>
      </c>
      <c r="AY305" s="188" t="s">
        <v>134</v>
      </c>
    </row>
    <row r="306" s="14" customFormat="1">
      <c r="A306" s="14"/>
      <c r="B306" s="194"/>
      <c r="C306" s="14"/>
      <c r="D306" s="187" t="s">
        <v>144</v>
      </c>
      <c r="E306" s="195" t="s">
        <v>3</v>
      </c>
      <c r="F306" s="196" t="s">
        <v>271</v>
      </c>
      <c r="G306" s="14"/>
      <c r="H306" s="197">
        <v>1</v>
      </c>
      <c r="I306" s="198"/>
      <c r="J306" s="14"/>
      <c r="K306" s="14"/>
      <c r="L306" s="194"/>
      <c r="M306" s="199"/>
      <c r="N306" s="200"/>
      <c r="O306" s="200"/>
      <c r="P306" s="200"/>
      <c r="Q306" s="200"/>
      <c r="R306" s="200"/>
      <c r="S306" s="200"/>
      <c r="T306" s="20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195" t="s">
        <v>144</v>
      </c>
      <c r="AU306" s="195" t="s">
        <v>85</v>
      </c>
      <c r="AV306" s="14" t="s">
        <v>85</v>
      </c>
      <c r="AW306" s="14" t="s">
        <v>39</v>
      </c>
      <c r="AX306" s="14" t="s">
        <v>83</v>
      </c>
      <c r="AY306" s="195" t="s">
        <v>134</v>
      </c>
    </row>
    <row r="307" s="2" customFormat="1" ht="24.15" customHeight="1">
      <c r="A307" s="38"/>
      <c r="B307" s="172"/>
      <c r="C307" s="173" t="s">
        <v>472</v>
      </c>
      <c r="D307" s="173" t="s">
        <v>137</v>
      </c>
      <c r="E307" s="174" t="s">
        <v>644</v>
      </c>
      <c r="F307" s="175" t="s">
        <v>645</v>
      </c>
      <c r="G307" s="176" t="s">
        <v>140</v>
      </c>
      <c r="H307" s="177">
        <v>1</v>
      </c>
      <c r="I307" s="178"/>
      <c r="J307" s="179">
        <f>ROUND(I307*H307,2)</f>
        <v>0</v>
      </c>
      <c r="K307" s="175" t="s">
        <v>141</v>
      </c>
      <c r="L307" s="39"/>
      <c r="M307" s="180" t="s">
        <v>3</v>
      </c>
      <c r="N307" s="181" t="s">
        <v>48</v>
      </c>
      <c r="O307" s="72"/>
      <c r="P307" s="182">
        <f>O307*H307</f>
        <v>0</v>
      </c>
      <c r="Q307" s="182">
        <v>0</v>
      </c>
      <c r="R307" s="182">
        <f>Q307*H307</f>
        <v>0</v>
      </c>
      <c r="S307" s="182">
        <v>0</v>
      </c>
      <c r="T307" s="183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84" t="s">
        <v>142</v>
      </c>
      <c r="AT307" s="184" t="s">
        <v>137</v>
      </c>
      <c r="AU307" s="184" t="s">
        <v>85</v>
      </c>
      <c r="AY307" s="18" t="s">
        <v>134</v>
      </c>
      <c r="BE307" s="185">
        <f>IF(N307="základní",J307,0)</f>
        <v>0</v>
      </c>
      <c r="BF307" s="185">
        <f>IF(N307="snížená",J307,0)</f>
        <v>0</v>
      </c>
      <c r="BG307" s="185">
        <f>IF(N307="zákl. přenesená",J307,0)</f>
        <v>0</v>
      </c>
      <c r="BH307" s="185">
        <f>IF(N307="sníž. přenesená",J307,0)</f>
        <v>0</v>
      </c>
      <c r="BI307" s="185">
        <f>IF(N307="nulová",J307,0)</f>
        <v>0</v>
      </c>
      <c r="BJ307" s="18" t="s">
        <v>83</v>
      </c>
      <c r="BK307" s="185">
        <f>ROUND(I307*H307,2)</f>
        <v>0</v>
      </c>
      <c r="BL307" s="18" t="s">
        <v>142</v>
      </c>
      <c r="BM307" s="184" t="s">
        <v>646</v>
      </c>
    </row>
    <row r="308" s="13" customFormat="1">
      <c r="A308" s="13"/>
      <c r="B308" s="186"/>
      <c r="C308" s="13"/>
      <c r="D308" s="187" t="s">
        <v>144</v>
      </c>
      <c r="E308" s="188" t="s">
        <v>3</v>
      </c>
      <c r="F308" s="189" t="s">
        <v>145</v>
      </c>
      <c r="G308" s="13"/>
      <c r="H308" s="188" t="s">
        <v>3</v>
      </c>
      <c r="I308" s="190"/>
      <c r="J308" s="13"/>
      <c r="K308" s="13"/>
      <c r="L308" s="186"/>
      <c r="M308" s="191"/>
      <c r="N308" s="192"/>
      <c r="O308" s="192"/>
      <c r="P308" s="192"/>
      <c r="Q308" s="192"/>
      <c r="R308" s="192"/>
      <c r="S308" s="192"/>
      <c r="T308" s="19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88" t="s">
        <v>144</v>
      </c>
      <c r="AU308" s="188" t="s">
        <v>85</v>
      </c>
      <c r="AV308" s="13" t="s">
        <v>83</v>
      </c>
      <c r="AW308" s="13" t="s">
        <v>39</v>
      </c>
      <c r="AX308" s="13" t="s">
        <v>77</v>
      </c>
      <c r="AY308" s="188" t="s">
        <v>134</v>
      </c>
    </row>
    <row r="309" s="14" customFormat="1">
      <c r="A309" s="14"/>
      <c r="B309" s="194"/>
      <c r="C309" s="14"/>
      <c r="D309" s="187" t="s">
        <v>144</v>
      </c>
      <c r="E309" s="195" t="s">
        <v>3</v>
      </c>
      <c r="F309" s="196" t="s">
        <v>647</v>
      </c>
      <c r="G309" s="14"/>
      <c r="H309" s="197">
        <v>1</v>
      </c>
      <c r="I309" s="198"/>
      <c r="J309" s="14"/>
      <c r="K309" s="14"/>
      <c r="L309" s="194"/>
      <c r="M309" s="199"/>
      <c r="N309" s="200"/>
      <c r="O309" s="200"/>
      <c r="P309" s="200"/>
      <c r="Q309" s="200"/>
      <c r="R309" s="200"/>
      <c r="S309" s="200"/>
      <c r="T309" s="20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195" t="s">
        <v>144</v>
      </c>
      <c r="AU309" s="195" t="s">
        <v>85</v>
      </c>
      <c r="AV309" s="14" t="s">
        <v>85</v>
      </c>
      <c r="AW309" s="14" t="s">
        <v>39</v>
      </c>
      <c r="AX309" s="14" t="s">
        <v>83</v>
      </c>
      <c r="AY309" s="195" t="s">
        <v>134</v>
      </c>
    </row>
    <row r="310" s="2" customFormat="1" ht="24.15" customHeight="1">
      <c r="A310" s="38"/>
      <c r="B310" s="172"/>
      <c r="C310" s="173" t="s">
        <v>476</v>
      </c>
      <c r="D310" s="173" t="s">
        <v>137</v>
      </c>
      <c r="E310" s="174" t="s">
        <v>648</v>
      </c>
      <c r="F310" s="175" t="s">
        <v>649</v>
      </c>
      <c r="G310" s="176" t="s">
        <v>140</v>
      </c>
      <c r="H310" s="177">
        <v>1</v>
      </c>
      <c r="I310" s="178"/>
      <c r="J310" s="179">
        <f>ROUND(I310*H310,2)</f>
        <v>0</v>
      </c>
      <c r="K310" s="175" t="s">
        <v>141</v>
      </c>
      <c r="L310" s="39"/>
      <c r="M310" s="180" t="s">
        <v>3</v>
      </c>
      <c r="N310" s="181" t="s">
        <v>48</v>
      </c>
      <c r="O310" s="72"/>
      <c r="P310" s="182">
        <f>O310*H310</f>
        <v>0</v>
      </c>
      <c r="Q310" s="182">
        <v>0</v>
      </c>
      <c r="R310" s="182">
        <f>Q310*H310</f>
        <v>0</v>
      </c>
      <c r="S310" s="182">
        <v>0</v>
      </c>
      <c r="T310" s="183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184" t="s">
        <v>142</v>
      </c>
      <c r="AT310" s="184" t="s">
        <v>137</v>
      </c>
      <c r="AU310" s="184" t="s">
        <v>85</v>
      </c>
      <c r="AY310" s="18" t="s">
        <v>134</v>
      </c>
      <c r="BE310" s="185">
        <f>IF(N310="základní",J310,0)</f>
        <v>0</v>
      </c>
      <c r="BF310" s="185">
        <f>IF(N310="snížená",J310,0)</f>
        <v>0</v>
      </c>
      <c r="BG310" s="185">
        <f>IF(N310="zákl. přenesená",J310,0)</f>
        <v>0</v>
      </c>
      <c r="BH310" s="185">
        <f>IF(N310="sníž. přenesená",J310,0)</f>
        <v>0</v>
      </c>
      <c r="BI310" s="185">
        <f>IF(N310="nulová",J310,0)</f>
        <v>0</v>
      </c>
      <c r="BJ310" s="18" t="s">
        <v>83</v>
      </c>
      <c r="BK310" s="185">
        <f>ROUND(I310*H310,2)</f>
        <v>0</v>
      </c>
      <c r="BL310" s="18" t="s">
        <v>142</v>
      </c>
      <c r="BM310" s="184" t="s">
        <v>650</v>
      </c>
    </row>
    <row r="311" s="13" customFormat="1">
      <c r="A311" s="13"/>
      <c r="B311" s="186"/>
      <c r="C311" s="13"/>
      <c r="D311" s="187" t="s">
        <v>144</v>
      </c>
      <c r="E311" s="188" t="s">
        <v>3</v>
      </c>
      <c r="F311" s="189" t="s">
        <v>145</v>
      </c>
      <c r="G311" s="13"/>
      <c r="H311" s="188" t="s">
        <v>3</v>
      </c>
      <c r="I311" s="190"/>
      <c r="J311" s="13"/>
      <c r="K311" s="13"/>
      <c r="L311" s="186"/>
      <c r="M311" s="191"/>
      <c r="N311" s="192"/>
      <c r="O311" s="192"/>
      <c r="P311" s="192"/>
      <c r="Q311" s="192"/>
      <c r="R311" s="192"/>
      <c r="S311" s="192"/>
      <c r="T311" s="19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88" t="s">
        <v>144</v>
      </c>
      <c r="AU311" s="188" t="s">
        <v>85</v>
      </c>
      <c r="AV311" s="13" t="s">
        <v>83</v>
      </c>
      <c r="AW311" s="13" t="s">
        <v>39</v>
      </c>
      <c r="AX311" s="13" t="s">
        <v>77</v>
      </c>
      <c r="AY311" s="188" t="s">
        <v>134</v>
      </c>
    </row>
    <row r="312" s="14" customFormat="1">
      <c r="A312" s="14"/>
      <c r="B312" s="194"/>
      <c r="C312" s="14"/>
      <c r="D312" s="187" t="s">
        <v>144</v>
      </c>
      <c r="E312" s="195" t="s">
        <v>3</v>
      </c>
      <c r="F312" s="196" t="s">
        <v>651</v>
      </c>
      <c r="G312" s="14"/>
      <c r="H312" s="197">
        <v>1</v>
      </c>
      <c r="I312" s="198"/>
      <c r="J312" s="14"/>
      <c r="K312" s="14"/>
      <c r="L312" s="194"/>
      <c r="M312" s="199"/>
      <c r="N312" s="200"/>
      <c r="O312" s="200"/>
      <c r="P312" s="200"/>
      <c r="Q312" s="200"/>
      <c r="R312" s="200"/>
      <c r="S312" s="200"/>
      <c r="T312" s="20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195" t="s">
        <v>144</v>
      </c>
      <c r="AU312" s="195" t="s">
        <v>85</v>
      </c>
      <c r="AV312" s="14" t="s">
        <v>85</v>
      </c>
      <c r="AW312" s="14" t="s">
        <v>39</v>
      </c>
      <c r="AX312" s="14" t="s">
        <v>83</v>
      </c>
      <c r="AY312" s="195" t="s">
        <v>134</v>
      </c>
    </row>
    <row r="313" s="2" customFormat="1" ht="24.15" customHeight="1">
      <c r="A313" s="38"/>
      <c r="B313" s="172"/>
      <c r="C313" s="173" t="s">
        <v>480</v>
      </c>
      <c r="D313" s="173" t="s">
        <v>137</v>
      </c>
      <c r="E313" s="174" t="s">
        <v>652</v>
      </c>
      <c r="F313" s="175" t="s">
        <v>653</v>
      </c>
      <c r="G313" s="176" t="s">
        <v>140</v>
      </c>
      <c r="H313" s="177">
        <v>1</v>
      </c>
      <c r="I313" s="178"/>
      <c r="J313" s="179">
        <f>ROUND(I313*H313,2)</f>
        <v>0</v>
      </c>
      <c r="K313" s="175" t="s">
        <v>141</v>
      </c>
      <c r="L313" s="39"/>
      <c r="M313" s="180" t="s">
        <v>3</v>
      </c>
      <c r="N313" s="181" t="s">
        <v>48</v>
      </c>
      <c r="O313" s="72"/>
      <c r="P313" s="182">
        <f>O313*H313</f>
        <v>0</v>
      </c>
      <c r="Q313" s="182">
        <v>0</v>
      </c>
      <c r="R313" s="182">
        <f>Q313*H313</f>
        <v>0</v>
      </c>
      <c r="S313" s="182">
        <v>0</v>
      </c>
      <c r="T313" s="183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184" t="s">
        <v>142</v>
      </c>
      <c r="AT313" s="184" t="s">
        <v>137</v>
      </c>
      <c r="AU313" s="184" t="s">
        <v>85</v>
      </c>
      <c r="AY313" s="18" t="s">
        <v>134</v>
      </c>
      <c r="BE313" s="185">
        <f>IF(N313="základní",J313,0)</f>
        <v>0</v>
      </c>
      <c r="BF313" s="185">
        <f>IF(N313="snížená",J313,0)</f>
        <v>0</v>
      </c>
      <c r="BG313" s="185">
        <f>IF(N313="zákl. přenesená",J313,0)</f>
        <v>0</v>
      </c>
      <c r="BH313" s="185">
        <f>IF(N313="sníž. přenesená",J313,0)</f>
        <v>0</v>
      </c>
      <c r="BI313" s="185">
        <f>IF(N313="nulová",J313,0)</f>
        <v>0</v>
      </c>
      <c r="BJ313" s="18" t="s">
        <v>83</v>
      </c>
      <c r="BK313" s="185">
        <f>ROUND(I313*H313,2)</f>
        <v>0</v>
      </c>
      <c r="BL313" s="18" t="s">
        <v>142</v>
      </c>
      <c r="BM313" s="184" t="s">
        <v>654</v>
      </c>
    </row>
    <row r="314" s="13" customFormat="1">
      <c r="A314" s="13"/>
      <c r="B314" s="186"/>
      <c r="C314" s="13"/>
      <c r="D314" s="187" t="s">
        <v>144</v>
      </c>
      <c r="E314" s="188" t="s">
        <v>3</v>
      </c>
      <c r="F314" s="189" t="s">
        <v>145</v>
      </c>
      <c r="G314" s="13"/>
      <c r="H314" s="188" t="s">
        <v>3</v>
      </c>
      <c r="I314" s="190"/>
      <c r="J314" s="13"/>
      <c r="K314" s="13"/>
      <c r="L314" s="186"/>
      <c r="M314" s="191"/>
      <c r="N314" s="192"/>
      <c r="O314" s="192"/>
      <c r="P314" s="192"/>
      <c r="Q314" s="192"/>
      <c r="R314" s="192"/>
      <c r="S314" s="192"/>
      <c r="T314" s="19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8" t="s">
        <v>144</v>
      </c>
      <c r="AU314" s="188" t="s">
        <v>85</v>
      </c>
      <c r="AV314" s="13" t="s">
        <v>83</v>
      </c>
      <c r="AW314" s="13" t="s">
        <v>39</v>
      </c>
      <c r="AX314" s="13" t="s">
        <v>77</v>
      </c>
      <c r="AY314" s="188" t="s">
        <v>134</v>
      </c>
    </row>
    <row r="315" s="14" customFormat="1">
      <c r="A315" s="14"/>
      <c r="B315" s="194"/>
      <c r="C315" s="14"/>
      <c r="D315" s="187" t="s">
        <v>144</v>
      </c>
      <c r="E315" s="195" t="s">
        <v>3</v>
      </c>
      <c r="F315" s="196" t="s">
        <v>655</v>
      </c>
      <c r="G315" s="14"/>
      <c r="H315" s="197">
        <v>1</v>
      </c>
      <c r="I315" s="198"/>
      <c r="J315" s="14"/>
      <c r="K315" s="14"/>
      <c r="L315" s="194"/>
      <c r="M315" s="199"/>
      <c r="N315" s="200"/>
      <c r="O315" s="200"/>
      <c r="P315" s="200"/>
      <c r="Q315" s="200"/>
      <c r="R315" s="200"/>
      <c r="S315" s="200"/>
      <c r="T315" s="20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95" t="s">
        <v>144</v>
      </c>
      <c r="AU315" s="195" t="s">
        <v>85</v>
      </c>
      <c r="AV315" s="14" t="s">
        <v>85</v>
      </c>
      <c r="AW315" s="14" t="s">
        <v>39</v>
      </c>
      <c r="AX315" s="14" t="s">
        <v>83</v>
      </c>
      <c r="AY315" s="195" t="s">
        <v>134</v>
      </c>
    </row>
    <row r="316" s="2" customFormat="1" ht="24.15" customHeight="1">
      <c r="A316" s="38"/>
      <c r="B316" s="172"/>
      <c r="C316" s="173" t="s">
        <v>656</v>
      </c>
      <c r="D316" s="173" t="s">
        <v>137</v>
      </c>
      <c r="E316" s="174" t="s">
        <v>657</v>
      </c>
      <c r="F316" s="175" t="s">
        <v>658</v>
      </c>
      <c r="G316" s="176" t="s">
        <v>140</v>
      </c>
      <c r="H316" s="177">
        <v>1</v>
      </c>
      <c r="I316" s="178"/>
      <c r="J316" s="179">
        <f>ROUND(I316*H316,2)</f>
        <v>0</v>
      </c>
      <c r="K316" s="175" t="s">
        <v>141</v>
      </c>
      <c r="L316" s="39"/>
      <c r="M316" s="180" t="s">
        <v>3</v>
      </c>
      <c r="N316" s="181" t="s">
        <v>48</v>
      </c>
      <c r="O316" s="72"/>
      <c r="P316" s="182">
        <f>O316*H316</f>
        <v>0</v>
      </c>
      <c r="Q316" s="182">
        <v>0</v>
      </c>
      <c r="R316" s="182">
        <f>Q316*H316</f>
        <v>0</v>
      </c>
      <c r="S316" s="182">
        <v>0</v>
      </c>
      <c r="T316" s="183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84" t="s">
        <v>142</v>
      </c>
      <c r="AT316" s="184" t="s">
        <v>137</v>
      </c>
      <c r="AU316" s="184" t="s">
        <v>85</v>
      </c>
      <c r="AY316" s="18" t="s">
        <v>134</v>
      </c>
      <c r="BE316" s="185">
        <f>IF(N316="základní",J316,0)</f>
        <v>0</v>
      </c>
      <c r="BF316" s="185">
        <f>IF(N316="snížená",J316,0)</f>
        <v>0</v>
      </c>
      <c r="BG316" s="185">
        <f>IF(N316="zákl. přenesená",J316,0)</f>
        <v>0</v>
      </c>
      <c r="BH316" s="185">
        <f>IF(N316="sníž. přenesená",J316,0)</f>
        <v>0</v>
      </c>
      <c r="BI316" s="185">
        <f>IF(N316="nulová",J316,0)</f>
        <v>0</v>
      </c>
      <c r="BJ316" s="18" t="s">
        <v>83</v>
      </c>
      <c r="BK316" s="185">
        <f>ROUND(I316*H316,2)</f>
        <v>0</v>
      </c>
      <c r="BL316" s="18" t="s">
        <v>142</v>
      </c>
      <c r="BM316" s="184" t="s">
        <v>659</v>
      </c>
    </row>
    <row r="317" s="13" customFormat="1">
      <c r="A317" s="13"/>
      <c r="B317" s="186"/>
      <c r="C317" s="13"/>
      <c r="D317" s="187" t="s">
        <v>144</v>
      </c>
      <c r="E317" s="188" t="s">
        <v>3</v>
      </c>
      <c r="F317" s="189" t="s">
        <v>145</v>
      </c>
      <c r="G317" s="13"/>
      <c r="H317" s="188" t="s">
        <v>3</v>
      </c>
      <c r="I317" s="190"/>
      <c r="J317" s="13"/>
      <c r="K317" s="13"/>
      <c r="L317" s="186"/>
      <c r="M317" s="191"/>
      <c r="N317" s="192"/>
      <c r="O317" s="192"/>
      <c r="P317" s="192"/>
      <c r="Q317" s="192"/>
      <c r="R317" s="192"/>
      <c r="S317" s="192"/>
      <c r="T317" s="19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8" t="s">
        <v>144</v>
      </c>
      <c r="AU317" s="188" t="s">
        <v>85</v>
      </c>
      <c r="AV317" s="13" t="s">
        <v>83</v>
      </c>
      <c r="AW317" s="13" t="s">
        <v>39</v>
      </c>
      <c r="AX317" s="13" t="s">
        <v>77</v>
      </c>
      <c r="AY317" s="188" t="s">
        <v>134</v>
      </c>
    </row>
    <row r="318" s="14" customFormat="1">
      <c r="A318" s="14"/>
      <c r="B318" s="194"/>
      <c r="C318" s="14"/>
      <c r="D318" s="187" t="s">
        <v>144</v>
      </c>
      <c r="E318" s="195" t="s">
        <v>3</v>
      </c>
      <c r="F318" s="196" t="s">
        <v>660</v>
      </c>
      <c r="G318" s="14"/>
      <c r="H318" s="197">
        <v>1</v>
      </c>
      <c r="I318" s="198"/>
      <c r="J318" s="14"/>
      <c r="K318" s="14"/>
      <c r="L318" s="194"/>
      <c r="M318" s="199"/>
      <c r="N318" s="200"/>
      <c r="O318" s="200"/>
      <c r="P318" s="200"/>
      <c r="Q318" s="200"/>
      <c r="R318" s="200"/>
      <c r="S318" s="200"/>
      <c r="T318" s="20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195" t="s">
        <v>144</v>
      </c>
      <c r="AU318" s="195" t="s">
        <v>85</v>
      </c>
      <c r="AV318" s="14" t="s">
        <v>85</v>
      </c>
      <c r="AW318" s="14" t="s">
        <v>39</v>
      </c>
      <c r="AX318" s="14" t="s">
        <v>83</v>
      </c>
      <c r="AY318" s="195" t="s">
        <v>134</v>
      </c>
    </row>
    <row r="319" s="2" customFormat="1" ht="24.15" customHeight="1">
      <c r="A319" s="38"/>
      <c r="B319" s="172"/>
      <c r="C319" s="173" t="s">
        <v>661</v>
      </c>
      <c r="D319" s="173" t="s">
        <v>137</v>
      </c>
      <c r="E319" s="174" t="s">
        <v>272</v>
      </c>
      <c r="F319" s="175" t="s">
        <v>273</v>
      </c>
      <c r="G319" s="176" t="s">
        <v>140</v>
      </c>
      <c r="H319" s="177">
        <v>3</v>
      </c>
      <c r="I319" s="178"/>
      <c r="J319" s="179">
        <f>ROUND(I319*H319,2)</f>
        <v>0</v>
      </c>
      <c r="K319" s="175" t="s">
        <v>141</v>
      </c>
      <c r="L319" s="39"/>
      <c r="M319" s="180" t="s">
        <v>3</v>
      </c>
      <c r="N319" s="181" t="s">
        <v>48</v>
      </c>
      <c r="O319" s="72"/>
      <c r="P319" s="182">
        <f>O319*H319</f>
        <v>0</v>
      </c>
      <c r="Q319" s="182">
        <v>0</v>
      </c>
      <c r="R319" s="182">
        <f>Q319*H319</f>
        <v>0</v>
      </c>
      <c r="S319" s="182">
        <v>0</v>
      </c>
      <c r="T319" s="183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184" t="s">
        <v>142</v>
      </c>
      <c r="AT319" s="184" t="s">
        <v>137</v>
      </c>
      <c r="AU319" s="184" t="s">
        <v>85</v>
      </c>
      <c r="AY319" s="18" t="s">
        <v>134</v>
      </c>
      <c r="BE319" s="185">
        <f>IF(N319="základní",J319,0)</f>
        <v>0</v>
      </c>
      <c r="BF319" s="185">
        <f>IF(N319="snížená",J319,0)</f>
        <v>0</v>
      </c>
      <c r="BG319" s="185">
        <f>IF(N319="zákl. přenesená",J319,0)</f>
        <v>0</v>
      </c>
      <c r="BH319" s="185">
        <f>IF(N319="sníž. přenesená",J319,0)</f>
        <v>0</v>
      </c>
      <c r="BI319" s="185">
        <f>IF(N319="nulová",J319,0)</f>
        <v>0</v>
      </c>
      <c r="BJ319" s="18" t="s">
        <v>83</v>
      </c>
      <c r="BK319" s="185">
        <f>ROUND(I319*H319,2)</f>
        <v>0</v>
      </c>
      <c r="BL319" s="18" t="s">
        <v>142</v>
      </c>
      <c r="BM319" s="184" t="s">
        <v>662</v>
      </c>
    </row>
    <row r="320" s="13" customFormat="1">
      <c r="A320" s="13"/>
      <c r="B320" s="186"/>
      <c r="C320" s="13"/>
      <c r="D320" s="187" t="s">
        <v>144</v>
      </c>
      <c r="E320" s="188" t="s">
        <v>3</v>
      </c>
      <c r="F320" s="189" t="s">
        <v>145</v>
      </c>
      <c r="G320" s="13"/>
      <c r="H320" s="188" t="s">
        <v>3</v>
      </c>
      <c r="I320" s="190"/>
      <c r="J320" s="13"/>
      <c r="K320" s="13"/>
      <c r="L320" s="186"/>
      <c r="M320" s="191"/>
      <c r="N320" s="192"/>
      <c r="O320" s="192"/>
      <c r="P320" s="192"/>
      <c r="Q320" s="192"/>
      <c r="R320" s="192"/>
      <c r="S320" s="192"/>
      <c r="T320" s="19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8" t="s">
        <v>144</v>
      </c>
      <c r="AU320" s="188" t="s">
        <v>85</v>
      </c>
      <c r="AV320" s="13" t="s">
        <v>83</v>
      </c>
      <c r="AW320" s="13" t="s">
        <v>39</v>
      </c>
      <c r="AX320" s="13" t="s">
        <v>77</v>
      </c>
      <c r="AY320" s="188" t="s">
        <v>134</v>
      </c>
    </row>
    <row r="321" s="14" customFormat="1">
      <c r="A321" s="14"/>
      <c r="B321" s="194"/>
      <c r="C321" s="14"/>
      <c r="D321" s="187" t="s">
        <v>144</v>
      </c>
      <c r="E321" s="195" t="s">
        <v>3</v>
      </c>
      <c r="F321" s="196" t="s">
        <v>663</v>
      </c>
      <c r="G321" s="14"/>
      <c r="H321" s="197">
        <v>3</v>
      </c>
      <c r="I321" s="198"/>
      <c r="J321" s="14"/>
      <c r="K321" s="14"/>
      <c r="L321" s="194"/>
      <c r="M321" s="199"/>
      <c r="N321" s="200"/>
      <c r="O321" s="200"/>
      <c r="P321" s="200"/>
      <c r="Q321" s="200"/>
      <c r="R321" s="200"/>
      <c r="S321" s="200"/>
      <c r="T321" s="20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195" t="s">
        <v>144</v>
      </c>
      <c r="AU321" s="195" t="s">
        <v>85</v>
      </c>
      <c r="AV321" s="14" t="s">
        <v>85</v>
      </c>
      <c r="AW321" s="14" t="s">
        <v>39</v>
      </c>
      <c r="AX321" s="14" t="s">
        <v>83</v>
      </c>
      <c r="AY321" s="195" t="s">
        <v>134</v>
      </c>
    </row>
    <row r="322" s="2" customFormat="1" ht="24.15" customHeight="1">
      <c r="A322" s="38"/>
      <c r="B322" s="172"/>
      <c r="C322" s="173" t="s">
        <v>664</v>
      </c>
      <c r="D322" s="173" t="s">
        <v>137</v>
      </c>
      <c r="E322" s="174" t="s">
        <v>665</v>
      </c>
      <c r="F322" s="175" t="s">
        <v>666</v>
      </c>
      <c r="G322" s="176" t="s">
        <v>140</v>
      </c>
      <c r="H322" s="177">
        <v>1</v>
      </c>
      <c r="I322" s="178"/>
      <c r="J322" s="179">
        <f>ROUND(I322*H322,2)</f>
        <v>0</v>
      </c>
      <c r="K322" s="175" t="s">
        <v>141</v>
      </c>
      <c r="L322" s="39"/>
      <c r="M322" s="180" t="s">
        <v>3</v>
      </c>
      <c r="N322" s="181" t="s">
        <v>48</v>
      </c>
      <c r="O322" s="72"/>
      <c r="P322" s="182">
        <f>O322*H322</f>
        <v>0</v>
      </c>
      <c r="Q322" s="182">
        <v>0</v>
      </c>
      <c r="R322" s="182">
        <f>Q322*H322</f>
        <v>0</v>
      </c>
      <c r="S322" s="182">
        <v>0</v>
      </c>
      <c r="T322" s="183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84" t="s">
        <v>142</v>
      </c>
      <c r="AT322" s="184" t="s">
        <v>137</v>
      </c>
      <c r="AU322" s="184" t="s">
        <v>85</v>
      </c>
      <c r="AY322" s="18" t="s">
        <v>134</v>
      </c>
      <c r="BE322" s="185">
        <f>IF(N322="základní",J322,0)</f>
        <v>0</v>
      </c>
      <c r="BF322" s="185">
        <f>IF(N322="snížená",J322,0)</f>
        <v>0</v>
      </c>
      <c r="BG322" s="185">
        <f>IF(N322="zákl. přenesená",J322,0)</f>
        <v>0</v>
      </c>
      <c r="BH322" s="185">
        <f>IF(N322="sníž. přenesená",J322,0)</f>
        <v>0</v>
      </c>
      <c r="BI322" s="185">
        <f>IF(N322="nulová",J322,0)</f>
        <v>0</v>
      </c>
      <c r="BJ322" s="18" t="s">
        <v>83</v>
      </c>
      <c r="BK322" s="185">
        <f>ROUND(I322*H322,2)</f>
        <v>0</v>
      </c>
      <c r="BL322" s="18" t="s">
        <v>142</v>
      </c>
      <c r="BM322" s="184" t="s">
        <v>667</v>
      </c>
    </row>
    <row r="323" s="13" customFormat="1">
      <c r="A323" s="13"/>
      <c r="B323" s="186"/>
      <c r="C323" s="13"/>
      <c r="D323" s="187" t="s">
        <v>144</v>
      </c>
      <c r="E323" s="188" t="s">
        <v>3</v>
      </c>
      <c r="F323" s="189" t="s">
        <v>145</v>
      </c>
      <c r="G323" s="13"/>
      <c r="H323" s="188" t="s">
        <v>3</v>
      </c>
      <c r="I323" s="190"/>
      <c r="J323" s="13"/>
      <c r="K323" s="13"/>
      <c r="L323" s="186"/>
      <c r="M323" s="191"/>
      <c r="N323" s="192"/>
      <c r="O323" s="192"/>
      <c r="P323" s="192"/>
      <c r="Q323" s="192"/>
      <c r="R323" s="192"/>
      <c r="S323" s="192"/>
      <c r="T323" s="19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88" t="s">
        <v>144</v>
      </c>
      <c r="AU323" s="188" t="s">
        <v>85</v>
      </c>
      <c r="AV323" s="13" t="s">
        <v>83</v>
      </c>
      <c r="AW323" s="13" t="s">
        <v>39</v>
      </c>
      <c r="AX323" s="13" t="s">
        <v>77</v>
      </c>
      <c r="AY323" s="188" t="s">
        <v>134</v>
      </c>
    </row>
    <row r="324" s="14" customFormat="1">
      <c r="A324" s="14"/>
      <c r="B324" s="194"/>
      <c r="C324" s="14"/>
      <c r="D324" s="187" t="s">
        <v>144</v>
      </c>
      <c r="E324" s="195" t="s">
        <v>3</v>
      </c>
      <c r="F324" s="196" t="s">
        <v>668</v>
      </c>
      <c r="G324" s="14"/>
      <c r="H324" s="197">
        <v>1</v>
      </c>
      <c r="I324" s="198"/>
      <c r="J324" s="14"/>
      <c r="K324" s="14"/>
      <c r="L324" s="194"/>
      <c r="M324" s="199"/>
      <c r="N324" s="200"/>
      <c r="O324" s="200"/>
      <c r="P324" s="200"/>
      <c r="Q324" s="200"/>
      <c r="R324" s="200"/>
      <c r="S324" s="200"/>
      <c r="T324" s="20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195" t="s">
        <v>144</v>
      </c>
      <c r="AU324" s="195" t="s">
        <v>85</v>
      </c>
      <c r="AV324" s="14" t="s">
        <v>85</v>
      </c>
      <c r="AW324" s="14" t="s">
        <v>39</v>
      </c>
      <c r="AX324" s="14" t="s">
        <v>83</v>
      </c>
      <c r="AY324" s="195" t="s">
        <v>134</v>
      </c>
    </row>
    <row r="325" s="2" customFormat="1" ht="24.15" customHeight="1">
      <c r="A325" s="38"/>
      <c r="B325" s="172"/>
      <c r="C325" s="173" t="s">
        <v>669</v>
      </c>
      <c r="D325" s="173" t="s">
        <v>137</v>
      </c>
      <c r="E325" s="174" t="s">
        <v>670</v>
      </c>
      <c r="F325" s="175" t="s">
        <v>671</v>
      </c>
      <c r="G325" s="176" t="s">
        <v>140</v>
      </c>
      <c r="H325" s="177">
        <v>1</v>
      </c>
      <c r="I325" s="178"/>
      <c r="J325" s="179">
        <f>ROUND(I325*H325,2)</f>
        <v>0</v>
      </c>
      <c r="K325" s="175" t="s">
        <v>141</v>
      </c>
      <c r="L325" s="39"/>
      <c r="M325" s="180" t="s">
        <v>3</v>
      </c>
      <c r="N325" s="181" t="s">
        <v>48</v>
      </c>
      <c r="O325" s="72"/>
      <c r="P325" s="182">
        <f>O325*H325</f>
        <v>0</v>
      </c>
      <c r="Q325" s="182">
        <v>0</v>
      </c>
      <c r="R325" s="182">
        <f>Q325*H325</f>
        <v>0</v>
      </c>
      <c r="S325" s="182">
        <v>0</v>
      </c>
      <c r="T325" s="183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84" t="s">
        <v>142</v>
      </c>
      <c r="AT325" s="184" t="s">
        <v>137</v>
      </c>
      <c r="AU325" s="184" t="s">
        <v>85</v>
      </c>
      <c r="AY325" s="18" t="s">
        <v>134</v>
      </c>
      <c r="BE325" s="185">
        <f>IF(N325="základní",J325,0)</f>
        <v>0</v>
      </c>
      <c r="BF325" s="185">
        <f>IF(N325="snížená",J325,0)</f>
        <v>0</v>
      </c>
      <c r="BG325" s="185">
        <f>IF(N325="zákl. přenesená",J325,0)</f>
        <v>0</v>
      </c>
      <c r="BH325" s="185">
        <f>IF(N325="sníž. přenesená",J325,0)</f>
        <v>0</v>
      </c>
      <c r="BI325" s="185">
        <f>IF(N325="nulová",J325,0)</f>
        <v>0</v>
      </c>
      <c r="BJ325" s="18" t="s">
        <v>83</v>
      </c>
      <c r="BK325" s="185">
        <f>ROUND(I325*H325,2)</f>
        <v>0</v>
      </c>
      <c r="BL325" s="18" t="s">
        <v>142</v>
      </c>
      <c r="BM325" s="184" t="s">
        <v>672</v>
      </c>
    </row>
    <row r="326" s="13" customFormat="1">
      <c r="A326" s="13"/>
      <c r="B326" s="186"/>
      <c r="C326" s="13"/>
      <c r="D326" s="187" t="s">
        <v>144</v>
      </c>
      <c r="E326" s="188" t="s">
        <v>3</v>
      </c>
      <c r="F326" s="189" t="s">
        <v>145</v>
      </c>
      <c r="G326" s="13"/>
      <c r="H326" s="188" t="s">
        <v>3</v>
      </c>
      <c r="I326" s="190"/>
      <c r="J326" s="13"/>
      <c r="K326" s="13"/>
      <c r="L326" s="186"/>
      <c r="M326" s="191"/>
      <c r="N326" s="192"/>
      <c r="O326" s="192"/>
      <c r="P326" s="192"/>
      <c r="Q326" s="192"/>
      <c r="R326" s="192"/>
      <c r="S326" s="192"/>
      <c r="T326" s="19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88" t="s">
        <v>144</v>
      </c>
      <c r="AU326" s="188" t="s">
        <v>85</v>
      </c>
      <c r="AV326" s="13" t="s">
        <v>83</v>
      </c>
      <c r="AW326" s="13" t="s">
        <v>39</v>
      </c>
      <c r="AX326" s="13" t="s">
        <v>77</v>
      </c>
      <c r="AY326" s="188" t="s">
        <v>134</v>
      </c>
    </row>
    <row r="327" s="14" customFormat="1">
      <c r="A327" s="14"/>
      <c r="B327" s="194"/>
      <c r="C327" s="14"/>
      <c r="D327" s="187" t="s">
        <v>144</v>
      </c>
      <c r="E327" s="195" t="s">
        <v>3</v>
      </c>
      <c r="F327" s="196" t="s">
        <v>673</v>
      </c>
      <c r="G327" s="14"/>
      <c r="H327" s="197">
        <v>1</v>
      </c>
      <c r="I327" s="198"/>
      <c r="J327" s="14"/>
      <c r="K327" s="14"/>
      <c r="L327" s="194"/>
      <c r="M327" s="199"/>
      <c r="N327" s="200"/>
      <c r="O327" s="200"/>
      <c r="P327" s="200"/>
      <c r="Q327" s="200"/>
      <c r="R327" s="200"/>
      <c r="S327" s="200"/>
      <c r="T327" s="20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195" t="s">
        <v>144</v>
      </c>
      <c r="AU327" s="195" t="s">
        <v>85</v>
      </c>
      <c r="AV327" s="14" t="s">
        <v>85</v>
      </c>
      <c r="AW327" s="14" t="s">
        <v>39</v>
      </c>
      <c r="AX327" s="14" t="s">
        <v>83</v>
      </c>
      <c r="AY327" s="195" t="s">
        <v>134</v>
      </c>
    </row>
    <row r="328" s="2" customFormat="1" ht="24.15" customHeight="1">
      <c r="A328" s="38"/>
      <c r="B328" s="172"/>
      <c r="C328" s="173" t="s">
        <v>674</v>
      </c>
      <c r="D328" s="173" t="s">
        <v>137</v>
      </c>
      <c r="E328" s="174" t="s">
        <v>675</v>
      </c>
      <c r="F328" s="175" t="s">
        <v>676</v>
      </c>
      <c r="G328" s="176" t="s">
        <v>140</v>
      </c>
      <c r="H328" s="177">
        <v>1</v>
      </c>
      <c r="I328" s="178"/>
      <c r="J328" s="179">
        <f>ROUND(I328*H328,2)</f>
        <v>0</v>
      </c>
      <c r="K328" s="175" t="s">
        <v>141</v>
      </c>
      <c r="L328" s="39"/>
      <c r="M328" s="180" t="s">
        <v>3</v>
      </c>
      <c r="N328" s="181" t="s">
        <v>48</v>
      </c>
      <c r="O328" s="72"/>
      <c r="P328" s="182">
        <f>O328*H328</f>
        <v>0</v>
      </c>
      <c r="Q328" s="182">
        <v>0</v>
      </c>
      <c r="R328" s="182">
        <f>Q328*H328</f>
        <v>0</v>
      </c>
      <c r="S328" s="182">
        <v>0</v>
      </c>
      <c r="T328" s="183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184" t="s">
        <v>142</v>
      </c>
      <c r="AT328" s="184" t="s">
        <v>137</v>
      </c>
      <c r="AU328" s="184" t="s">
        <v>85</v>
      </c>
      <c r="AY328" s="18" t="s">
        <v>134</v>
      </c>
      <c r="BE328" s="185">
        <f>IF(N328="základní",J328,0)</f>
        <v>0</v>
      </c>
      <c r="BF328" s="185">
        <f>IF(N328="snížená",J328,0)</f>
        <v>0</v>
      </c>
      <c r="BG328" s="185">
        <f>IF(N328="zákl. přenesená",J328,0)</f>
        <v>0</v>
      </c>
      <c r="BH328" s="185">
        <f>IF(N328="sníž. přenesená",J328,0)</f>
        <v>0</v>
      </c>
      <c r="BI328" s="185">
        <f>IF(N328="nulová",J328,0)</f>
        <v>0</v>
      </c>
      <c r="BJ328" s="18" t="s">
        <v>83</v>
      </c>
      <c r="BK328" s="185">
        <f>ROUND(I328*H328,2)</f>
        <v>0</v>
      </c>
      <c r="BL328" s="18" t="s">
        <v>142</v>
      </c>
      <c r="BM328" s="184" t="s">
        <v>677</v>
      </c>
    </row>
    <row r="329" s="13" customFormat="1">
      <c r="A329" s="13"/>
      <c r="B329" s="186"/>
      <c r="C329" s="13"/>
      <c r="D329" s="187" t="s">
        <v>144</v>
      </c>
      <c r="E329" s="188" t="s">
        <v>3</v>
      </c>
      <c r="F329" s="189" t="s">
        <v>145</v>
      </c>
      <c r="G329" s="13"/>
      <c r="H329" s="188" t="s">
        <v>3</v>
      </c>
      <c r="I329" s="190"/>
      <c r="J329" s="13"/>
      <c r="K329" s="13"/>
      <c r="L329" s="186"/>
      <c r="M329" s="191"/>
      <c r="N329" s="192"/>
      <c r="O329" s="192"/>
      <c r="P329" s="192"/>
      <c r="Q329" s="192"/>
      <c r="R329" s="192"/>
      <c r="S329" s="192"/>
      <c r="T329" s="19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88" t="s">
        <v>144</v>
      </c>
      <c r="AU329" s="188" t="s">
        <v>85</v>
      </c>
      <c r="AV329" s="13" t="s">
        <v>83</v>
      </c>
      <c r="AW329" s="13" t="s">
        <v>39</v>
      </c>
      <c r="AX329" s="13" t="s">
        <v>77</v>
      </c>
      <c r="AY329" s="188" t="s">
        <v>134</v>
      </c>
    </row>
    <row r="330" s="14" customFormat="1">
      <c r="A330" s="14"/>
      <c r="B330" s="194"/>
      <c r="C330" s="14"/>
      <c r="D330" s="187" t="s">
        <v>144</v>
      </c>
      <c r="E330" s="195" t="s">
        <v>3</v>
      </c>
      <c r="F330" s="196" t="s">
        <v>678</v>
      </c>
      <c r="G330" s="14"/>
      <c r="H330" s="197">
        <v>1</v>
      </c>
      <c r="I330" s="198"/>
      <c r="J330" s="14"/>
      <c r="K330" s="14"/>
      <c r="L330" s="194"/>
      <c r="M330" s="199"/>
      <c r="N330" s="200"/>
      <c r="O330" s="200"/>
      <c r="P330" s="200"/>
      <c r="Q330" s="200"/>
      <c r="R330" s="200"/>
      <c r="S330" s="200"/>
      <c r="T330" s="20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195" t="s">
        <v>144</v>
      </c>
      <c r="AU330" s="195" t="s">
        <v>85</v>
      </c>
      <c r="AV330" s="14" t="s">
        <v>85</v>
      </c>
      <c r="AW330" s="14" t="s">
        <v>39</v>
      </c>
      <c r="AX330" s="14" t="s">
        <v>83</v>
      </c>
      <c r="AY330" s="195" t="s">
        <v>134</v>
      </c>
    </row>
    <row r="331" s="2" customFormat="1" ht="24.15" customHeight="1">
      <c r="A331" s="38"/>
      <c r="B331" s="172"/>
      <c r="C331" s="173" t="s">
        <v>679</v>
      </c>
      <c r="D331" s="173" t="s">
        <v>137</v>
      </c>
      <c r="E331" s="174" t="s">
        <v>680</v>
      </c>
      <c r="F331" s="175" t="s">
        <v>681</v>
      </c>
      <c r="G331" s="176" t="s">
        <v>140</v>
      </c>
      <c r="H331" s="177">
        <v>1</v>
      </c>
      <c r="I331" s="178"/>
      <c r="J331" s="179">
        <f>ROUND(I331*H331,2)</f>
        <v>0</v>
      </c>
      <c r="K331" s="175" t="s">
        <v>141</v>
      </c>
      <c r="L331" s="39"/>
      <c r="M331" s="180" t="s">
        <v>3</v>
      </c>
      <c r="N331" s="181" t="s">
        <v>48</v>
      </c>
      <c r="O331" s="72"/>
      <c r="P331" s="182">
        <f>O331*H331</f>
        <v>0</v>
      </c>
      <c r="Q331" s="182">
        <v>0</v>
      </c>
      <c r="R331" s="182">
        <f>Q331*H331</f>
        <v>0</v>
      </c>
      <c r="S331" s="182">
        <v>0</v>
      </c>
      <c r="T331" s="183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84" t="s">
        <v>142</v>
      </c>
      <c r="AT331" s="184" t="s">
        <v>137</v>
      </c>
      <c r="AU331" s="184" t="s">
        <v>85</v>
      </c>
      <c r="AY331" s="18" t="s">
        <v>134</v>
      </c>
      <c r="BE331" s="185">
        <f>IF(N331="základní",J331,0)</f>
        <v>0</v>
      </c>
      <c r="BF331" s="185">
        <f>IF(N331="snížená",J331,0)</f>
        <v>0</v>
      </c>
      <c r="BG331" s="185">
        <f>IF(N331="zákl. přenesená",J331,0)</f>
        <v>0</v>
      </c>
      <c r="BH331" s="185">
        <f>IF(N331="sníž. přenesená",J331,0)</f>
        <v>0</v>
      </c>
      <c r="BI331" s="185">
        <f>IF(N331="nulová",J331,0)</f>
        <v>0</v>
      </c>
      <c r="BJ331" s="18" t="s">
        <v>83</v>
      </c>
      <c r="BK331" s="185">
        <f>ROUND(I331*H331,2)</f>
        <v>0</v>
      </c>
      <c r="BL331" s="18" t="s">
        <v>142</v>
      </c>
      <c r="BM331" s="184" t="s">
        <v>682</v>
      </c>
    </row>
    <row r="332" s="13" customFormat="1">
      <c r="A332" s="13"/>
      <c r="B332" s="186"/>
      <c r="C332" s="13"/>
      <c r="D332" s="187" t="s">
        <v>144</v>
      </c>
      <c r="E332" s="188" t="s">
        <v>3</v>
      </c>
      <c r="F332" s="189" t="s">
        <v>145</v>
      </c>
      <c r="G332" s="13"/>
      <c r="H332" s="188" t="s">
        <v>3</v>
      </c>
      <c r="I332" s="190"/>
      <c r="J332" s="13"/>
      <c r="K332" s="13"/>
      <c r="L332" s="186"/>
      <c r="M332" s="191"/>
      <c r="N332" s="192"/>
      <c r="O332" s="192"/>
      <c r="P332" s="192"/>
      <c r="Q332" s="192"/>
      <c r="R332" s="192"/>
      <c r="S332" s="192"/>
      <c r="T332" s="19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88" t="s">
        <v>144</v>
      </c>
      <c r="AU332" s="188" t="s">
        <v>85</v>
      </c>
      <c r="AV332" s="13" t="s">
        <v>83</v>
      </c>
      <c r="AW332" s="13" t="s">
        <v>39</v>
      </c>
      <c r="AX332" s="13" t="s">
        <v>77</v>
      </c>
      <c r="AY332" s="188" t="s">
        <v>134</v>
      </c>
    </row>
    <row r="333" s="14" customFormat="1">
      <c r="A333" s="14"/>
      <c r="B333" s="194"/>
      <c r="C333" s="14"/>
      <c r="D333" s="187" t="s">
        <v>144</v>
      </c>
      <c r="E333" s="195" t="s">
        <v>3</v>
      </c>
      <c r="F333" s="196" t="s">
        <v>683</v>
      </c>
      <c r="G333" s="14"/>
      <c r="H333" s="197">
        <v>1</v>
      </c>
      <c r="I333" s="198"/>
      <c r="J333" s="14"/>
      <c r="K333" s="14"/>
      <c r="L333" s="194"/>
      <c r="M333" s="199"/>
      <c r="N333" s="200"/>
      <c r="O333" s="200"/>
      <c r="P333" s="200"/>
      <c r="Q333" s="200"/>
      <c r="R333" s="200"/>
      <c r="S333" s="200"/>
      <c r="T333" s="20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195" t="s">
        <v>144</v>
      </c>
      <c r="AU333" s="195" t="s">
        <v>85</v>
      </c>
      <c r="AV333" s="14" t="s">
        <v>85</v>
      </c>
      <c r="AW333" s="14" t="s">
        <v>39</v>
      </c>
      <c r="AX333" s="14" t="s">
        <v>83</v>
      </c>
      <c r="AY333" s="195" t="s">
        <v>134</v>
      </c>
    </row>
    <row r="334" s="2" customFormat="1" ht="24.15" customHeight="1">
      <c r="A334" s="38"/>
      <c r="B334" s="172"/>
      <c r="C334" s="173" t="s">
        <v>684</v>
      </c>
      <c r="D334" s="173" t="s">
        <v>137</v>
      </c>
      <c r="E334" s="174" t="s">
        <v>685</v>
      </c>
      <c r="F334" s="175" t="s">
        <v>686</v>
      </c>
      <c r="G334" s="176" t="s">
        <v>140</v>
      </c>
      <c r="H334" s="177">
        <v>1</v>
      </c>
      <c r="I334" s="178"/>
      <c r="J334" s="179">
        <f>ROUND(I334*H334,2)</f>
        <v>0</v>
      </c>
      <c r="K334" s="175" t="s">
        <v>141</v>
      </c>
      <c r="L334" s="39"/>
      <c r="M334" s="180" t="s">
        <v>3</v>
      </c>
      <c r="N334" s="181" t="s">
        <v>48</v>
      </c>
      <c r="O334" s="72"/>
      <c r="P334" s="182">
        <f>O334*H334</f>
        <v>0</v>
      </c>
      <c r="Q334" s="182">
        <v>0</v>
      </c>
      <c r="R334" s="182">
        <f>Q334*H334</f>
        <v>0</v>
      </c>
      <c r="S334" s="182">
        <v>0</v>
      </c>
      <c r="T334" s="183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184" t="s">
        <v>142</v>
      </c>
      <c r="AT334" s="184" t="s">
        <v>137</v>
      </c>
      <c r="AU334" s="184" t="s">
        <v>85</v>
      </c>
      <c r="AY334" s="18" t="s">
        <v>134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18" t="s">
        <v>83</v>
      </c>
      <c r="BK334" s="185">
        <f>ROUND(I334*H334,2)</f>
        <v>0</v>
      </c>
      <c r="BL334" s="18" t="s">
        <v>142</v>
      </c>
      <c r="BM334" s="184" t="s">
        <v>687</v>
      </c>
    </row>
    <row r="335" s="13" customFormat="1">
      <c r="A335" s="13"/>
      <c r="B335" s="186"/>
      <c r="C335" s="13"/>
      <c r="D335" s="187" t="s">
        <v>144</v>
      </c>
      <c r="E335" s="188" t="s">
        <v>3</v>
      </c>
      <c r="F335" s="189" t="s">
        <v>145</v>
      </c>
      <c r="G335" s="13"/>
      <c r="H335" s="188" t="s">
        <v>3</v>
      </c>
      <c r="I335" s="190"/>
      <c r="J335" s="13"/>
      <c r="K335" s="13"/>
      <c r="L335" s="186"/>
      <c r="M335" s="191"/>
      <c r="N335" s="192"/>
      <c r="O335" s="192"/>
      <c r="P335" s="192"/>
      <c r="Q335" s="192"/>
      <c r="R335" s="192"/>
      <c r="S335" s="192"/>
      <c r="T335" s="19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88" t="s">
        <v>144</v>
      </c>
      <c r="AU335" s="188" t="s">
        <v>85</v>
      </c>
      <c r="AV335" s="13" t="s">
        <v>83</v>
      </c>
      <c r="AW335" s="13" t="s">
        <v>39</v>
      </c>
      <c r="AX335" s="13" t="s">
        <v>77</v>
      </c>
      <c r="AY335" s="188" t="s">
        <v>134</v>
      </c>
    </row>
    <row r="336" s="14" customFormat="1">
      <c r="A336" s="14"/>
      <c r="B336" s="194"/>
      <c r="C336" s="14"/>
      <c r="D336" s="187" t="s">
        <v>144</v>
      </c>
      <c r="E336" s="195" t="s">
        <v>3</v>
      </c>
      <c r="F336" s="196" t="s">
        <v>688</v>
      </c>
      <c r="G336" s="14"/>
      <c r="H336" s="197">
        <v>1</v>
      </c>
      <c r="I336" s="198"/>
      <c r="J336" s="14"/>
      <c r="K336" s="14"/>
      <c r="L336" s="194"/>
      <c r="M336" s="199"/>
      <c r="N336" s="200"/>
      <c r="O336" s="200"/>
      <c r="P336" s="200"/>
      <c r="Q336" s="200"/>
      <c r="R336" s="200"/>
      <c r="S336" s="200"/>
      <c r="T336" s="20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195" t="s">
        <v>144</v>
      </c>
      <c r="AU336" s="195" t="s">
        <v>85</v>
      </c>
      <c r="AV336" s="14" t="s">
        <v>85</v>
      </c>
      <c r="AW336" s="14" t="s">
        <v>39</v>
      </c>
      <c r="AX336" s="14" t="s">
        <v>83</v>
      </c>
      <c r="AY336" s="195" t="s">
        <v>134</v>
      </c>
    </row>
    <row r="337" s="2" customFormat="1" ht="24.15" customHeight="1">
      <c r="A337" s="38"/>
      <c r="B337" s="172"/>
      <c r="C337" s="173" t="s">
        <v>689</v>
      </c>
      <c r="D337" s="173" t="s">
        <v>137</v>
      </c>
      <c r="E337" s="174" t="s">
        <v>690</v>
      </c>
      <c r="F337" s="175" t="s">
        <v>691</v>
      </c>
      <c r="G337" s="176" t="s">
        <v>140</v>
      </c>
      <c r="H337" s="177">
        <v>1</v>
      </c>
      <c r="I337" s="178"/>
      <c r="J337" s="179">
        <f>ROUND(I337*H337,2)</f>
        <v>0</v>
      </c>
      <c r="K337" s="175" t="s">
        <v>141</v>
      </c>
      <c r="L337" s="39"/>
      <c r="M337" s="180" t="s">
        <v>3</v>
      </c>
      <c r="N337" s="181" t="s">
        <v>48</v>
      </c>
      <c r="O337" s="72"/>
      <c r="P337" s="182">
        <f>O337*H337</f>
        <v>0</v>
      </c>
      <c r="Q337" s="182">
        <v>0</v>
      </c>
      <c r="R337" s="182">
        <f>Q337*H337</f>
        <v>0</v>
      </c>
      <c r="S337" s="182">
        <v>0</v>
      </c>
      <c r="T337" s="183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84" t="s">
        <v>142</v>
      </c>
      <c r="AT337" s="184" t="s">
        <v>137</v>
      </c>
      <c r="AU337" s="184" t="s">
        <v>85</v>
      </c>
      <c r="AY337" s="18" t="s">
        <v>134</v>
      </c>
      <c r="BE337" s="185">
        <f>IF(N337="základní",J337,0)</f>
        <v>0</v>
      </c>
      <c r="BF337" s="185">
        <f>IF(N337="snížená",J337,0)</f>
        <v>0</v>
      </c>
      <c r="BG337" s="185">
        <f>IF(N337="zákl. přenesená",J337,0)</f>
        <v>0</v>
      </c>
      <c r="BH337" s="185">
        <f>IF(N337="sníž. přenesená",J337,0)</f>
        <v>0</v>
      </c>
      <c r="BI337" s="185">
        <f>IF(N337="nulová",J337,0)</f>
        <v>0</v>
      </c>
      <c r="BJ337" s="18" t="s">
        <v>83</v>
      </c>
      <c r="BK337" s="185">
        <f>ROUND(I337*H337,2)</f>
        <v>0</v>
      </c>
      <c r="BL337" s="18" t="s">
        <v>142</v>
      </c>
      <c r="BM337" s="184" t="s">
        <v>692</v>
      </c>
    </row>
    <row r="338" s="13" customFormat="1">
      <c r="A338" s="13"/>
      <c r="B338" s="186"/>
      <c r="C338" s="13"/>
      <c r="D338" s="187" t="s">
        <v>144</v>
      </c>
      <c r="E338" s="188" t="s">
        <v>3</v>
      </c>
      <c r="F338" s="189" t="s">
        <v>145</v>
      </c>
      <c r="G338" s="13"/>
      <c r="H338" s="188" t="s">
        <v>3</v>
      </c>
      <c r="I338" s="190"/>
      <c r="J338" s="13"/>
      <c r="K338" s="13"/>
      <c r="L338" s="186"/>
      <c r="M338" s="191"/>
      <c r="N338" s="192"/>
      <c r="O338" s="192"/>
      <c r="P338" s="192"/>
      <c r="Q338" s="192"/>
      <c r="R338" s="192"/>
      <c r="S338" s="192"/>
      <c r="T338" s="19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88" t="s">
        <v>144</v>
      </c>
      <c r="AU338" s="188" t="s">
        <v>85</v>
      </c>
      <c r="AV338" s="13" t="s">
        <v>83</v>
      </c>
      <c r="AW338" s="13" t="s">
        <v>39</v>
      </c>
      <c r="AX338" s="13" t="s">
        <v>77</v>
      </c>
      <c r="AY338" s="188" t="s">
        <v>134</v>
      </c>
    </row>
    <row r="339" s="14" customFormat="1">
      <c r="A339" s="14"/>
      <c r="B339" s="194"/>
      <c r="C339" s="14"/>
      <c r="D339" s="187" t="s">
        <v>144</v>
      </c>
      <c r="E339" s="195" t="s">
        <v>3</v>
      </c>
      <c r="F339" s="196" t="s">
        <v>693</v>
      </c>
      <c r="G339" s="14"/>
      <c r="H339" s="197">
        <v>1</v>
      </c>
      <c r="I339" s="198"/>
      <c r="J339" s="14"/>
      <c r="K339" s="14"/>
      <c r="L339" s="194"/>
      <c r="M339" s="199"/>
      <c r="N339" s="200"/>
      <c r="O339" s="200"/>
      <c r="P339" s="200"/>
      <c r="Q339" s="200"/>
      <c r="R339" s="200"/>
      <c r="S339" s="200"/>
      <c r="T339" s="20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5" t="s">
        <v>144</v>
      </c>
      <c r="AU339" s="195" t="s">
        <v>85</v>
      </c>
      <c r="AV339" s="14" t="s">
        <v>85</v>
      </c>
      <c r="AW339" s="14" t="s">
        <v>39</v>
      </c>
      <c r="AX339" s="14" t="s">
        <v>83</v>
      </c>
      <c r="AY339" s="195" t="s">
        <v>134</v>
      </c>
    </row>
    <row r="340" s="2" customFormat="1" ht="24.15" customHeight="1">
      <c r="A340" s="38"/>
      <c r="B340" s="172"/>
      <c r="C340" s="173" t="s">
        <v>694</v>
      </c>
      <c r="D340" s="173" t="s">
        <v>137</v>
      </c>
      <c r="E340" s="174" t="s">
        <v>695</v>
      </c>
      <c r="F340" s="175" t="s">
        <v>696</v>
      </c>
      <c r="G340" s="176" t="s">
        <v>140</v>
      </c>
      <c r="H340" s="177">
        <v>1</v>
      </c>
      <c r="I340" s="178"/>
      <c r="J340" s="179">
        <f>ROUND(I340*H340,2)</f>
        <v>0</v>
      </c>
      <c r="K340" s="175" t="s">
        <v>141</v>
      </c>
      <c r="L340" s="39"/>
      <c r="M340" s="180" t="s">
        <v>3</v>
      </c>
      <c r="N340" s="181" t="s">
        <v>48</v>
      </c>
      <c r="O340" s="72"/>
      <c r="P340" s="182">
        <f>O340*H340</f>
        <v>0</v>
      </c>
      <c r="Q340" s="182">
        <v>0</v>
      </c>
      <c r="R340" s="182">
        <f>Q340*H340</f>
        <v>0</v>
      </c>
      <c r="S340" s="182">
        <v>0</v>
      </c>
      <c r="T340" s="183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184" t="s">
        <v>142</v>
      </c>
      <c r="AT340" s="184" t="s">
        <v>137</v>
      </c>
      <c r="AU340" s="184" t="s">
        <v>85</v>
      </c>
      <c r="AY340" s="18" t="s">
        <v>134</v>
      </c>
      <c r="BE340" s="185">
        <f>IF(N340="základní",J340,0)</f>
        <v>0</v>
      </c>
      <c r="BF340" s="185">
        <f>IF(N340="snížená",J340,0)</f>
        <v>0</v>
      </c>
      <c r="BG340" s="185">
        <f>IF(N340="zákl. přenesená",J340,0)</f>
        <v>0</v>
      </c>
      <c r="BH340" s="185">
        <f>IF(N340="sníž. přenesená",J340,0)</f>
        <v>0</v>
      </c>
      <c r="BI340" s="185">
        <f>IF(N340="nulová",J340,0)</f>
        <v>0</v>
      </c>
      <c r="BJ340" s="18" t="s">
        <v>83</v>
      </c>
      <c r="BK340" s="185">
        <f>ROUND(I340*H340,2)</f>
        <v>0</v>
      </c>
      <c r="BL340" s="18" t="s">
        <v>142</v>
      </c>
      <c r="BM340" s="184" t="s">
        <v>697</v>
      </c>
    </row>
    <row r="341" s="13" customFormat="1">
      <c r="A341" s="13"/>
      <c r="B341" s="186"/>
      <c r="C341" s="13"/>
      <c r="D341" s="187" t="s">
        <v>144</v>
      </c>
      <c r="E341" s="188" t="s">
        <v>3</v>
      </c>
      <c r="F341" s="189" t="s">
        <v>145</v>
      </c>
      <c r="G341" s="13"/>
      <c r="H341" s="188" t="s">
        <v>3</v>
      </c>
      <c r="I341" s="190"/>
      <c r="J341" s="13"/>
      <c r="K341" s="13"/>
      <c r="L341" s="186"/>
      <c r="M341" s="191"/>
      <c r="N341" s="192"/>
      <c r="O341" s="192"/>
      <c r="P341" s="192"/>
      <c r="Q341" s="192"/>
      <c r="R341" s="192"/>
      <c r="S341" s="192"/>
      <c r="T341" s="19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88" t="s">
        <v>144</v>
      </c>
      <c r="AU341" s="188" t="s">
        <v>85</v>
      </c>
      <c r="AV341" s="13" t="s">
        <v>83</v>
      </c>
      <c r="AW341" s="13" t="s">
        <v>39</v>
      </c>
      <c r="AX341" s="13" t="s">
        <v>77</v>
      </c>
      <c r="AY341" s="188" t="s">
        <v>134</v>
      </c>
    </row>
    <row r="342" s="14" customFormat="1">
      <c r="A342" s="14"/>
      <c r="B342" s="194"/>
      <c r="C342" s="14"/>
      <c r="D342" s="187" t="s">
        <v>144</v>
      </c>
      <c r="E342" s="195" t="s">
        <v>3</v>
      </c>
      <c r="F342" s="196" t="s">
        <v>698</v>
      </c>
      <c r="G342" s="14"/>
      <c r="H342" s="197">
        <v>1</v>
      </c>
      <c r="I342" s="198"/>
      <c r="J342" s="14"/>
      <c r="K342" s="14"/>
      <c r="L342" s="194"/>
      <c r="M342" s="199"/>
      <c r="N342" s="200"/>
      <c r="O342" s="200"/>
      <c r="P342" s="200"/>
      <c r="Q342" s="200"/>
      <c r="R342" s="200"/>
      <c r="S342" s="200"/>
      <c r="T342" s="201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195" t="s">
        <v>144</v>
      </c>
      <c r="AU342" s="195" t="s">
        <v>85</v>
      </c>
      <c r="AV342" s="14" t="s">
        <v>85</v>
      </c>
      <c r="AW342" s="14" t="s">
        <v>39</v>
      </c>
      <c r="AX342" s="14" t="s">
        <v>83</v>
      </c>
      <c r="AY342" s="195" t="s">
        <v>134</v>
      </c>
    </row>
    <row r="343" s="2" customFormat="1" ht="24.15" customHeight="1">
      <c r="A343" s="38"/>
      <c r="B343" s="172"/>
      <c r="C343" s="173" t="s">
        <v>699</v>
      </c>
      <c r="D343" s="173" t="s">
        <v>137</v>
      </c>
      <c r="E343" s="174" t="s">
        <v>700</v>
      </c>
      <c r="F343" s="175" t="s">
        <v>701</v>
      </c>
      <c r="G343" s="176" t="s">
        <v>140</v>
      </c>
      <c r="H343" s="177">
        <v>1</v>
      </c>
      <c r="I343" s="178"/>
      <c r="J343" s="179">
        <f>ROUND(I343*H343,2)</f>
        <v>0</v>
      </c>
      <c r="K343" s="175" t="s">
        <v>141</v>
      </c>
      <c r="L343" s="39"/>
      <c r="M343" s="180" t="s">
        <v>3</v>
      </c>
      <c r="N343" s="181" t="s">
        <v>48</v>
      </c>
      <c r="O343" s="72"/>
      <c r="P343" s="182">
        <f>O343*H343</f>
        <v>0</v>
      </c>
      <c r="Q343" s="182">
        <v>0</v>
      </c>
      <c r="R343" s="182">
        <f>Q343*H343</f>
        <v>0</v>
      </c>
      <c r="S343" s="182">
        <v>0</v>
      </c>
      <c r="T343" s="183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184" t="s">
        <v>142</v>
      </c>
      <c r="AT343" s="184" t="s">
        <v>137</v>
      </c>
      <c r="AU343" s="184" t="s">
        <v>85</v>
      </c>
      <c r="AY343" s="18" t="s">
        <v>134</v>
      </c>
      <c r="BE343" s="185">
        <f>IF(N343="základní",J343,0)</f>
        <v>0</v>
      </c>
      <c r="BF343" s="185">
        <f>IF(N343="snížená",J343,0)</f>
        <v>0</v>
      </c>
      <c r="BG343" s="185">
        <f>IF(N343="zákl. přenesená",J343,0)</f>
        <v>0</v>
      </c>
      <c r="BH343" s="185">
        <f>IF(N343="sníž. přenesená",J343,0)</f>
        <v>0</v>
      </c>
      <c r="BI343" s="185">
        <f>IF(N343="nulová",J343,0)</f>
        <v>0</v>
      </c>
      <c r="BJ343" s="18" t="s">
        <v>83</v>
      </c>
      <c r="BK343" s="185">
        <f>ROUND(I343*H343,2)</f>
        <v>0</v>
      </c>
      <c r="BL343" s="18" t="s">
        <v>142</v>
      </c>
      <c r="BM343" s="184" t="s">
        <v>702</v>
      </c>
    </row>
    <row r="344" s="13" customFormat="1">
      <c r="A344" s="13"/>
      <c r="B344" s="186"/>
      <c r="C344" s="13"/>
      <c r="D344" s="187" t="s">
        <v>144</v>
      </c>
      <c r="E344" s="188" t="s">
        <v>3</v>
      </c>
      <c r="F344" s="189" t="s">
        <v>145</v>
      </c>
      <c r="G344" s="13"/>
      <c r="H344" s="188" t="s">
        <v>3</v>
      </c>
      <c r="I344" s="190"/>
      <c r="J344" s="13"/>
      <c r="K344" s="13"/>
      <c r="L344" s="186"/>
      <c r="M344" s="191"/>
      <c r="N344" s="192"/>
      <c r="O344" s="192"/>
      <c r="P344" s="192"/>
      <c r="Q344" s="192"/>
      <c r="R344" s="192"/>
      <c r="S344" s="192"/>
      <c r="T344" s="19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8" t="s">
        <v>144</v>
      </c>
      <c r="AU344" s="188" t="s">
        <v>85</v>
      </c>
      <c r="AV344" s="13" t="s">
        <v>83</v>
      </c>
      <c r="AW344" s="13" t="s">
        <v>39</v>
      </c>
      <c r="AX344" s="13" t="s">
        <v>77</v>
      </c>
      <c r="AY344" s="188" t="s">
        <v>134</v>
      </c>
    </row>
    <row r="345" s="14" customFormat="1">
      <c r="A345" s="14"/>
      <c r="B345" s="194"/>
      <c r="C345" s="14"/>
      <c r="D345" s="187" t="s">
        <v>144</v>
      </c>
      <c r="E345" s="195" t="s">
        <v>3</v>
      </c>
      <c r="F345" s="196" t="s">
        <v>703</v>
      </c>
      <c r="G345" s="14"/>
      <c r="H345" s="197">
        <v>1</v>
      </c>
      <c r="I345" s="198"/>
      <c r="J345" s="14"/>
      <c r="K345" s="14"/>
      <c r="L345" s="194"/>
      <c r="M345" s="199"/>
      <c r="N345" s="200"/>
      <c r="O345" s="200"/>
      <c r="P345" s="200"/>
      <c r="Q345" s="200"/>
      <c r="R345" s="200"/>
      <c r="S345" s="200"/>
      <c r="T345" s="20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195" t="s">
        <v>144</v>
      </c>
      <c r="AU345" s="195" t="s">
        <v>85</v>
      </c>
      <c r="AV345" s="14" t="s">
        <v>85</v>
      </c>
      <c r="AW345" s="14" t="s">
        <v>39</v>
      </c>
      <c r="AX345" s="14" t="s">
        <v>83</v>
      </c>
      <c r="AY345" s="195" t="s">
        <v>134</v>
      </c>
    </row>
    <row r="346" s="2" customFormat="1" ht="24.15" customHeight="1">
      <c r="A346" s="38"/>
      <c r="B346" s="172"/>
      <c r="C346" s="173" t="s">
        <v>704</v>
      </c>
      <c r="D346" s="173" t="s">
        <v>137</v>
      </c>
      <c r="E346" s="174" t="s">
        <v>705</v>
      </c>
      <c r="F346" s="175" t="s">
        <v>706</v>
      </c>
      <c r="G346" s="176" t="s">
        <v>140</v>
      </c>
      <c r="H346" s="177">
        <v>2</v>
      </c>
      <c r="I346" s="178"/>
      <c r="J346" s="179">
        <f>ROUND(I346*H346,2)</f>
        <v>0</v>
      </c>
      <c r="K346" s="175" t="s">
        <v>141</v>
      </c>
      <c r="L346" s="39"/>
      <c r="M346" s="180" t="s">
        <v>3</v>
      </c>
      <c r="N346" s="181" t="s">
        <v>48</v>
      </c>
      <c r="O346" s="72"/>
      <c r="P346" s="182">
        <f>O346*H346</f>
        <v>0</v>
      </c>
      <c r="Q346" s="182">
        <v>0</v>
      </c>
      <c r="R346" s="182">
        <f>Q346*H346</f>
        <v>0</v>
      </c>
      <c r="S346" s="182">
        <v>0</v>
      </c>
      <c r="T346" s="183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184" t="s">
        <v>142</v>
      </c>
      <c r="AT346" s="184" t="s">
        <v>137</v>
      </c>
      <c r="AU346" s="184" t="s">
        <v>85</v>
      </c>
      <c r="AY346" s="18" t="s">
        <v>134</v>
      </c>
      <c r="BE346" s="185">
        <f>IF(N346="základní",J346,0)</f>
        <v>0</v>
      </c>
      <c r="BF346" s="185">
        <f>IF(N346="snížená",J346,0)</f>
        <v>0</v>
      </c>
      <c r="BG346" s="185">
        <f>IF(N346="zákl. přenesená",J346,0)</f>
        <v>0</v>
      </c>
      <c r="BH346" s="185">
        <f>IF(N346="sníž. přenesená",J346,0)</f>
        <v>0</v>
      </c>
      <c r="BI346" s="185">
        <f>IF(N346="nulová",J346,0)</f>
        <v>0</v>
      </c>
      <c r="BJ346" s="18" t="s">
        <v>83</v>
      </c>
      <c r="BK346" s="185">
        <f>ROUND(I346*H346,2)</f>
        <v>0</v>
      </c>
      <c r="BL346" s="18" t="s">
        <v>142</v>
      </c>
      <c r="BM346" s="184" t="s">
        <v>707</v>
      </c>
    </row>
    <row r="347" s="13" customFormat="1">
      <c r="A347" s="13"/>
      <c r="B347" s="186"/>
      <c r="C347" s="13"/>
      <c r="D347" s="187" t="s">
        <v>144</v>
      </c>
      <c r="E347" s="188" t="s">
        <v>3</v>
      </c>
      <c r="F347" s="189" t="s">
        <v>145</v>
      </c>
      <c r="G347" s="13"/>
      <c r="H347" s="188" t="s">
        <v>3</v>
      </c>
      <c r="I347" s="190"/>
      <c r="J347" s="13"/>
      <c r="K347" s="13"/>
      <c r="L347" s="186"/>
      <c r="M347" s="191"/>
      <c r="N347" s="192"/>
      <c r="O347" s="192"/>
      <c r="P347" s="192"/>
      <c r="Q347" s="192"/>
      <c r="R347" s="192"/>
      <c r="S347" s="192"/>
      <c r="T347" s="19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88" t="s">
        <v>144</v>
      </c>
      <c r="AU347" s="188" t="s">
        <v>85</v>
      </c>
      <c r="AV347" s="13" t="s">
        <v>83</v>
      </c>
      <c r="AW347" s="13" t="s">
        <v>39</v>
      </c>
      <c r="AX347" s="13" t="s">
        <v>77</v>
      </c>
      <c r="AY347" s="188" t="s">
        <v>134</v>
      </c>
    </row>
    <row r="348" s="14" customFormat="1">
      <c r="A348" s="14"/>
      <c r="B348" s="194"/>
      <c r="C348" s="14"/>
      <c r="D348" s="187" t="s">
        <v>144</v>
      </c>
      <c r="E348" s="195" t="s">
        <v>3</v>
      </c>
      <c r="F348" s="196" t="s">
        <v>708</v>
      </c>
      <c r="G348" s="14"/>
      <c r="H348" s="197">
        <v>2</v>
      </c>
      <c r="I348" s="198"/>
      <c r="J348" s="14"/>
      <c r="K348" s="14"/>
      <c r="L348" s="194"/>
      <c r="M348" s="199"/>
      <c r="N348" s="200"/>
      <c r="O348" s="200"/>
      <c r="P348" s="200"/>
      <c r="Q348" s="200"/>
      <c r="R348" s="200"/>
      <c r="S348" s="200"/>
      <c r="T348" s="20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195" t="s">
        <v>144</v>
      </c>
      <c r="AU348" s="195" t="s">
        <v>85</v>
      </c>
      <c r="AV348" s="14" t="s">
        <v>85</v>
      </c>
      <c r="AW348" s="14" t="s">
        <v>39</v>
      </c>
      <c r="AX348" s="14" t="s">
        <v>83</v>
      </c>
      <c r="AY348" s="195" t="s">
        <v>134</v>
      </c>
    </row>
    <row r="349" s="2" customFormat="1" ht="24.15" customHeight="1">
      <c r="A349" s="38"/>
      <c r="B349" s="172"/>
      <c r="C349" s="173" t="s">
        <v>709</v>
      </c>
      <c r="D349" s="173" t="s">
        <v>137</v>
      </c>
      <c r="E349" s="174" t="s">
        <v>710</v>
      </c>
      <c r="F349" s="175" t="s">
        <v>711</v>
      </c>
      <c r="G349" s="176" t="s">
        <v>140</v>
      </c>
      <c r="H349" s="177">
        <v>1</v>
      </c>
      <c r="I349" s="178"/>
      <c r="J349" s="179">
        <f>ROUND(I349*H349,2)</f>
        <v>0</v>
      </c>
      <c r="K349" s="175" t="s">
        <v>141</v>
      </c>
      <c r="L349" s="39"/>
      <c r="M349" s="180" t="s">
        <v>3</v>
      </c>
      <c r="N349" s="181" t="s">
        <v>48</v>
      </c>
      <c r="O349" s="72"/>
      <c r="P349" s="182">
        <f>O349*H349</f>
        <v>0</v>
      </c>
      <c r="Q349" s="182">
        <v>0</v>
      </c>
      <c r="R349" s="182">
        <f>Q349*H349</f>
        <v>0</v>
      </c>
      <c r="S349" s="182">
        <v>0</v>
      </c>
      <c r="T349" s="183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184" t="s">
        <v>142</v>
      </c>
      <c r="AT349" s="184" t="s">
        <v>137</v>
      </c>
      <c r="AU349" s="184" t="s">
        <v>85</v>
      </c>
      <c r="AY349" s="18" t="s">
        <v>134</v>
      </c>
      <c r="BE349" s="185">
        <f>IF(N349="základní",J349,0)</f>
        <v>0</v>
      </c>
      <c r="BF349" s="185">
        <f>IF(N349="snížená",J349,0)</f>
        <v>0</v>
      </c>
      <c r="BG349" s="185">
        <f>IF(N349="zákl. přenesená",J349,0)</f>
        <v>0</v>
      </c>
      <c r="BH349" s="185">
        <f>IF(N349="sníž. přenesená",J349,0)</f>
        <v>0</v>
      </c>
      <c r="BI349" s="185">
        <f>IF(N349="nulová",J349,0)</f>
        <v>0</v>
      </c>
      <c r="BJ349" s="18" t="s">
        <v>83</v>
      </c>
      <c r="BK349" s="185">
        <f>ROUND(I349*H349,2)</f>
        <v>0</v>
      </c>
      <c r="BL349" s="18" t="s">
        <v>142</v>
      </c>
      <c r="BM349" s="184" t="s">
        <v>712</v>
      </c>
    </row>
    <row r="350" s="13" customFormat="1">
      <c r="A350" s="13"/>
      <c r="B350" s="186"/>
      <c r="C350" s="13"/>
      <c r="D350" s="187" t="s">
        <v>144</v>
      </c>
      <c r="E350" s="188" t="s">
        <v>3</v>
      </c>
      <c r="F350" s="189" t="s">
        <v>145</v>
      </c>
      <c r="G350" s="13"/>
      <c r="H350" s="188" t="s">
        <v>3</v>
      </c>
      <c r="I350" s="190"/>
      <c r="J350" s="13"/>
      <c r="K350" s="13"/>
      <c r="L350" s="186"/>
      <c r="M350" s="191"/>
      <c r="N350" s="192"/>
      <c r="O350" s="192"/>
      <c r="P350" s="192"/>
      <c r="Q350" s="192"/>
      <c r="R350" s="192"/>
      <c r="S350" s="192"/>
      <c r="T350" s="19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88" t="s">
        <v>144</v>
      </c>
      <c r="AU350" s="188" t="s">
        <v>85</v>
      </c>
      <c r="AV350" s="13" t="s">
        <v>83</v>
      </c>
      <c r="AW350" s="13" t="s">
        <v>39</v>
      </c>
      <c r="AX350" s="13" t="s">
        <v>77</v>
      </c>
      <c r="AY350" s="188" t="s">
        <v>134</v>
      </c>
    </row>
    <row r="351" s="14" customFormat="1">
      <c r="A351" s="14"/>
      <c r="B351" s="194"/>
      <c r="C351" s="14"/>
      <c r="D351" s="187" t="s">
        <v>144</v>
      </c>
      <c r="E351" s="195" t="s">
        <v>3</v>
      </c>
      <c r="F351" s="196" t="s">
        <v>713</v>
      </c>
      <c r="G351" s="14"/>
      <c r="H351" s="197">
        <v>1</v>
      </c>
      <c r="I351" s="198"/>
      <c r="J351" s="14"/>
      <c r="K351" s="14"/>
      <c r="L351" s="194"/>
      <c r="M351" s="199"/>
      <c r="N351" s="200"/>
      <c r="O351" s="200"/>
      <c r="P351" s="200"/>
      <c r="Q351" s="200"/>
      <c r="R351" s="200"/>
      <c r="S351" s="200"/>
      <c r="T351" s="20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195" t="s">
        <v>144</v>
      </c>
      <c r="AU351" s="195" t="s">
        <v>85</v>
      </c>
      <c r="AV351" s="14" t="s">
        <v>85</v>
      </c>
      <c r="AW351" s="14" t="s">
        <v>39</v>
      </c>
      <c r="AX351" s="14" t="s">
        <v>83</v>
      </c>
      <c r="AY351" s="195" t="s">
        <v>134</v>
      </c>
    </row>
    <row r="352" s="2" customFormat="1" ht="24.15" customHeight="1">
      <c r="A352" s="38"/>
      <c r="B352" s="172"/>
      <c r="C352" s="173" t="s">
        <v>714</v>
      </c>
      <c r="D352" s="173" t="s">
        <v>137</v>
      </c>
      <c r="E352" s="174" t="s">
        <v>277</v>
      </c>
      <c r="F352" s="175" t="s">
        <v>278</v>
      </c>
      <c r="G352" s="176" t="s">
        <v>140</v>
      </c>
      <c r="H352" s="177">
        <v>3</v>
      </c>
      <c r="I352" s="178"/>
      <c r="J352" s="179">
        <f>ROUND(I352*H352,2)</f>
        <v>0</v>
      </c>
      <c r="K352" s="175" t="s">
        <v>141</v>
      </c>
      <c r="L352" s="39"/>
      <c r="M352" s="180" t="s">
        <v>3</v>
      </c>
      <c r="N352" s="181" t="s">
        <v>48</v>
      </c>
      <c r="O352" s="72"/>
      <c r="P352" s="182">
        <f>O352*H352</f>
        <v>0</v>
      </c>
      <c r="Q352" s="182">
        <v>0</v>
      </c>
      <c r="R352" s="182">
        <f>Q352*H352</f>
        <v>0</v>
      </c>
      <c r="S352" s="182">
        <v>0</v>
      </c>
      <c r="T352" s="183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184" t="s">
        <v>142</v>
      </c>
      <c r="AT352" s="184" t="s">
        <v>137</v>
      </c>
      <c r="AU352" s="184" t="s">
        <v>85</v>
      </c>
      <c r="AY352" s="18" t="s">
        <v>134</v>
      </c>
      <c r="BE352" s="185">
        <f>IF(N352="základní",J352,0)</f>
        <v>0</v>
      </c>
      <c r="BF352" s="185">
        <f>IF(N352="snížená",J352,0)</f>
        <v>0</v>
      </c>
      <c r="BG352" s="185">
        <f>IF(N352="zákl. přenesená",J352,0)</f>
        <v>0</v>
      </c>
      <c r="BH352" s="185">
        <f>IF(N352="sníž. přenesená",J352,0)</f>
        <v>0</v>
      </c>
      <c r="BI352" s="185">
        <f>IF(N352="nulová",J352,0)</f>
        <v>0</v>
      </c>
      <c r="BJ352" s="18" t="s">
        <v>83</v>
      </c>
      <c r="BK352" s="185">
        <f>ROUND(I352*H352,2)</f>
        <v>0</v>
      </c>
      <c r="BL352" s="18" t="s">
        <v>142</v>
      </c>
      <c r="BM352" s="184" t="s">
        <v>715</v>
      </c>
    </row>
    <row r="353" s="13" customFormat="1">
      <c r="A353" s="13"/>
      <c r="B353" s="186"/>
      <c r="C353" s="13"/>
      <c r="D353" s="187" t="s">
        <v>144</v>
      </c>
      <c r="E353" s="188" t="s">
        <v>3</v>
      </c>
      <c r="F353" s="189" t="s">
        <v>145</v>
      </c>
      <c r="G353" s="13"/>
      <c r="H353" s="188" t="s">
        <v>3</v>
      </c>
      <c r="I353" s="190"/>
      <c r="J353" s="13"/>
      <c r="K353" s="13"/>
      <c r="L353" s="186"/>
      <c r="M353" s="191"/>
      <c r="N353" s="192"/>
      <c r="O353" s="192"/>
      <c r="P353" s="192"/>
      <c r="Q353" s="192"/>
      <c r="R353" s="192"/>
      <c r="S353" s="192"/>
      <c r="T353" s="19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88" t="s">
        <v>144</v>
      </c>
      <c r="AU353" s="188" t="s">
        <v>85</v>
      </c>
      <c r="AV353" s="13" t="s">
        <v>83</v>
      </c>
      <c r="AW353" s="13" t="s">
        <v>39</v>
      </c>
      <c r="AX353" s="13" t="s">
        <v>77</v>
      </c>
      <c r="AY353" s="188" t="s">
        <v>134</v>
      </c>
    </row>
    <row r="354" s="14" customFormat="1">
      <c r="A354" s="14"/>
      <c r="B354" s="194"/>
      <c r="C354" s="14"/>
      <c r="D354" s="187" t="s">
        <v>144</v>
      </c>
      <c r="E354" s="195" t="s">
        <v>3</v>
      </c>
      <c r="F354" s="196" t="s">
        <v>716</v>
      </c>
      <c r="G354" s="14"/>
      <c r="H354" s="197">
        <v>3</v>
      </c>
      <c r="I354" s="198"/>
      <c r="J354" s="14"/>
      <c r="K354" s="14"/>
      <c r="L354" s="194"/>
      <c r="M354" s="199"/>
      <c r="N354" s="200"/>
      <c r="O354" s="200"/>
      <c r="P354" s="200"/>
      <c r="Q354" s="200"/>
      <c r="R354" s="200"/>
      <c r="S354" s="200"/>
      <c r="T354" s="20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195" t="s">
        <v>144</v>
      </c>
      <c r="AU354" s="195" t="s">
        <v>85</v>
      </c>
      <c r="AV354" s="14" t="s">
        <v>85</v>
      </c>
      <c r="AW354" s="14" t="s">
        <v>39</v>
      </c>
      <c r="AX354" s="14" t="s">
        <v>83</v>
      </c>
      <c r="AY354" s="195" t="s">
        <v>134</v>
      </c>
    </row>
    <row r="355" s="12" customFormat="1" ht="22.8" customHeight="1">
      <c r="A355" s="12"/>
      <c r="B355" s="159"/>
      <c r="C355" s="12"/>
      <c r="D355" s="160" t="s">
        <v>76</v>
      </c>
      <c r="E355" s="170" t="s">
        <v>420</v>
      </c>
      <c r="F355" s="170" t="s">
        <v>421</v>
      </c>
      <c r="G355" s="12"/>
      <c r="H355" s="12"/>
      <c r="I355" s="162"/>
      <c r="J355" s="171">
        <f>BK355</f>
        <v>0</v>
      </c>
      <c r="K355" s="12"/>
      <c r="L355" s="159"/>
      <c r="M355" s="164"/>
      <c r="N355" s="165"/>
      <c r="O355" s="165"/>
      <c r="P355" s="166">
        <f>SUM(P356:P361)</f>
        <v>0</v>
      </c>
      <c r="Q355" s="165"/>
      <c r="R355" s="166">
        <f>SUM(R356:R361)</f>
        <v>0</v>
      </c>
      <c r="S355" s="165"/>
      <c r="T355" s="167">
        <f>SUM(T356:T361)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160" t="s">
        <v>133</v>
      </c>
      <c r="AT355" s="168" t="s">
        <v>76</v>
      </c>
      <c r="AU355" s="168" t="s">
        <v>83</v>
      </c>
      <c r="AY355" s="160" t="s">
        <v>134</v>
      </c>
      <c r="BK355" s="169">
        <f>SUM(BK356:BK361)</f>
        <v>0</v>
      </c>
    </row>
    <row r="356" s="2" customFormat="1" ht="24.15" customHeight="1">
      <c r="A356" s="38"/>
      <c r="B356" s="172"/>
      <c r="C356" s="173" t="s">
        <v>717</v>
      </c>
      <c r="D356" s="173" t="s">
        <v>137</v>
      </c>
      <c r="E356" s="174" t="s">
        <v>423</v>
      </c>
      <c r="F356" s="175" t="s">
        <v>424</v>
      </c>
      <c r="G356" s="176" t="s">
        <v>140</v>
      </c>
      <c r="H356" s="177">
        <v>9</v>
      </c>
      <c r="I356" s="178"/>
      <c r="J356" s="179">
        <f>ROUND(I356*H356,2)</f>
        <v>0</v>
      </c>
      <c r="K356" s="175" t="s">
        <v>141</v>
      </c>
      <c r="L356" s="39"/>
      <c r="M356" s="180" t="s">
        <v>3</v>
      </c>
      <c r="N356" s="181" t="s">
        <v>48</v>
      </c>
      <c r="O356" s="72"/>
      <c r="P356" s="182">
        <f>O356*H356</f>
        <v>0</v>
      </c>
      <c r="Q356" s="182">
        <v>0</v>
      </c>
      <c r="R356" s="182">
        <f>Q356*H356</f>
        <v>0</v>
      </c>
      <c r="S356" s="182">
        <v>0</v>
      </c>
      <c r="T356" s="183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184" t="s">
        <v>142</v>
      </c>
      <c r="AT356" s="184" t="s">
        <v>137</v>
      </c>
      <c r="AU356" s="184" t="s">
        <v>85</v>
      </c>
      <c r="AY356" s="18" t="s">
        <v>134</v>
      </c>
      <c r="BE356" s="185">
        <f>IF(N356="základní",J356,0)</f>
        <v>0</v>
      </c>
      <c r="BF356" s="185">
        <f>IF(N356="snížená",J356,0)</f>
        <v>0</v>
      </c>
      <c r="BG356" s="185">
        <f>IF(N356="zákl. přenesená",J356,0)</f>
        <v>0</v>
      </c>
      <c r="BH356" s="185">
        <f>IF(N356="sníž. přenesená",J356,0)</f>
        <v>0</v>
      </c>
      <c r="BI356" s="185">
        <f>IF(N356="nulová",J356,0)</f>
        <v>0</v>
      </c>
      <c r="BJ356" s="18" t="s">
        <v>83</v>
      </c>
      <c r="BK356" s="185">
        <f>ROUND(I356*H356,2)</f>
        <v>0</v>
      </c>
      <c r="BL356" s="18" t="s">
        <v>142</v>
      </c>
      <c r="BM356" s="184" t="s">
        <v>718</v>
      </c>
    </row>
    <row r="357" s="13" customFormat="1">
      <c r="A357" s="13"/>
      <c r="B357" s="186"/>
      <c r="C357" s="13"/>
      <c r="D357" s="187" t="s">
        <v>144</v>
      </c>
      <c r="E357" s="188" t="s">
        <v>3</v>
      </c>
      <c r="F357" s="189" t="s">
        <v>719</v>
      </c>
      <c r="G357" s="13"/>
      <c r="H357" s="188" t="s">
        <v>3</v>
      </c>
      <c r="I357" s="190"/>
      <c r="J357" s="13"/>
      <c r="K357" s="13"/>
      <c r="L357" s="186"/>
      <c r="M357" s="191"/>
      <c r="N357" s="192"/>
      <c r="O357" s="192"/>
      <c r="P357" s="192"/>
      <c r="Q357" s="192"/>
      <c r="R357" s="192"/>
      <c r="S357" s="192"/>
      <c r="T357" s="19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88" t="s">
        <v>144</v>
      </c>
      <c r="AU357" s="188" t="s">
        <v>85</v>
      </c>
      <c r="AV357" s="13" t="s">
        <v>83</v>
      </c>
      <c r="AW357" s="13" t="s">
        <v>39</v>
      </c>
      <c r="AX357" s="13" t="s">
        <v>77</v>
      </c>
      <c r="AY357" s="188" t="s">
        <v>134</v>
      </c>
    </row>
    <row r="358" s="14" customFormat="1">
      <c r="A358" s="14"/>
      <c r="B358" s="194"/>
      <c r="C358" s="14"/>
      <c r="D358" s="187" t="s">
        <v>144</v>
      </c>
      <c r="E358" s="195" t="s">
        <v>3</v>
      </c>
      <c r="F358" s="196" t="s">
        <v>720</v>
      </c>
      <c r="G358" s="14"/>
      <c r="H358" s="197">
        <v>2</v>
      </c>
      <c r="I358" s="198"/>
      <c r="J358" s="14"/>
      <c r="K358" s="14"/>
      <c r="L358" s="194"/>
      <c r="M358" s="199"/>
      <c r="N358" s="200"/>
      <c r="O358" s="200"/>
      <c r="P358" s="200"/>
      <c r="Q358" s="200"/>
      <c r="R358" s="200"/>
      <c r="S358" s="200"/>
      <c r="T358" s="20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195" t="s">
        <v>144</v>
      </c>
      <c r="AU358" s="195" t="s">
        <v>85</v>
      </c>
      <c r="AV358" s="14" t="s">
        <v>85</v>
      </c>
      <c r="AW358" s="14" t="s">
        <v>39</v>
      </c>
      <c r="AX358" s="14" t="s">
        <v>77</v>
      </c>
      <c r="AY358" s="195" t="s">
        <v>134</v>
      </c>
    </row>
    <row r="359" s="14" customFormat="1">
      <c r="A359" s="14"/>
      <c r="B359" s="194"/>
      <c r="C359" s="14"/>
      <c r="D359" s="187" t="s">
        <v>144</v>
      </c>
      <c r="E359" s="195" t="s">
        <v>3</v>
      </c>
      <c r="F359" s="196" t="s">
        <v>721</v>
      </c>
      <c r="G359" s="14"/>
      <c r="H359" s="197">
        <v>3</v>
      </c>
      <c r="I359" s="198"/>
      <c r="J359" s="14"/>
      <c r="K359" s="14"/>
      <c r="L359" s="194"/>
      <c r="M359" s="199"/>
      <c r="N359" s="200"/>
      <c r="O359" s="200"/>
      <c r="P359" s="200"/>
      <c r="Q359" s="200"/>
      <c r="R359" s="200"/>
      <c r="S359" s="200"/>
      <c r="T359" s="201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195" t="s">
        <v>144</v>
      </c>
      <c r="AU359" s="195" t="s">
        <v>85</v>
      </c>
      <c r="AV359" s="14" t="s">
        <v>85</v>
      </c>
      <c r="AW359" s="14" t="s">
        <v>39</v>
      </c>
      <c r="AX359" s="14" t="s">
        <v>77</v>
      </c>
      <c r="AY359" s="195" t="s">
        <v>134</v>
      </c>
    </row>
    <row r="360" s="14" customFormat="1">
      <c r="A360" s="14"/>
      <c r="B360" s="194"/>
      <c r="C360" s="14"/>
      <c r="D360" s="187" t="s">
        <v>144</v>
      </c>
      <c r="E360" s="195" t="s">
        <v>3</v>
      </c>
      <c r="F360" s="196" t="s">
        <v>722</v>
      </c>
      <c r="G360" s="14"/>
      <c r="H360" s="197">
        <v>4</v>
      </c>
      <c r="I360" s="198"/>
      <c r="J360" s="14"/>
      <c r="K360" s="14"/>
      <c r="L360" s="194"/>
      <c r="M360" s="199"/>
      <c r="N360" s="200"/>
      <c r="O360" s="200"/>
      <c r="P360" s="200"/>
      <c r="Q360" s="200"/>
      <c r="R360" s="200"/>
      <c r="S360" s="200"/>
      <c r="T360" s="20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195" t="s">
        <v>144</v>
      </c>
      <c r="AU360" s="195" t="s">
        <v>85</v>
      </c>
      <c r="AV360" s="14" t="s">
        <v>85</v>
      </c>
      <c r="AW360" s="14" t="s">
        <v>39</v>
      </c>
      <c r="AX360" s="14" t="s">
        <v>77</v>
      </c>
      <c r="AY360" s="195" t="s">
        <v>134</v>
      </c>
    </row>
    <row r="361" s="15" customFormat="1">
      <c r="A361" s="15"/>
      <c r="B361" s="202"/>
      <c r="C361" s="15"/>
      <c r="D361" s="187" t="s">
        <v>144</v>
      </c>
      <c r="E361" s="203" t="s">
        <v>3</v>
      </c>
      <c r="F361" s="204" t="s">
        <v>180</v>
      </c>
      <c r="G361" s="15"/>
      <c r="H361" s="205">
        <v>9</v>
      </c>
      <c r="I361" s="206"/>
      <c r="J361" s="15"/>
      <c r="K361" s="15"/>
      <c r="L361" s="202"/>
      <c r="M361" s="207"/>
      <c r="N361" s="208"/>
      <c r="O361" s="208"/>
      <c r="P361" s="208"/>
      <c r="Q361" s="208"/>
      <c r="R361" s="208"/>
      <c r="S361" s="208"/>
      <c r="T361" s="209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03" t="s">
        <v>144</v>
      </c>
      <c r="AU361" s="203" t="s">
        <v>85</v>
      </c>
      <c r="AV361" s="15" t="s">
        <v>133</v>
      </c>
      <c r="AW361" s="15" t="s">
        <v>39</v>
      </c>
      <c r="AX361" s="15" t="s">
        <v>83</v>
      </c>
      <c r="AY361" s="203" t="s">
        <v>134</v>
      </c>
    </row>
    <row r="362" s="12" customFormat="1" ht="22.8" customHeight="1">
      <c r="A362" s="12"/>
      <c r="B362" s="159"/>
      <c r="C362" s="12"/>
      <c r="D362" s="160" t="s">
        <v>76</v>
      </c>
      <c r="E362" s="170" t="s">
        <v>723</v>
      </c>
      <c r="F362" s="170" t="s">
        <v>724</v>
      </c>
      <c r="G362" s="12"/>
      <c r="H362" s="12"/>
      <c r="I362" s="162"/>
      <c r="J362" s="171">
        <f>BK362</f>
        <v>0</v>
      </c>
      <c r="K362" s="12"/>
      <c r="L362" s="159"/>
      <c r="M362" s="164"/>
      <c r="N362" s="165"/>
      <c r="O362" s="165"/>
      <c r="P362" s="166">
        <f>SUM(P363:P369)</f>
        <v>0</v>
      </c>
      <c r="Q362" s="165"/>
      <c r="R362" s="166">
        <f>SUM(R363:R369)</f>
        <v>0</v>
      </c>
      <c r="S362" s="165"/>
      <c r="T362" s="167">
        <f>SUM(T363:T369)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160" t="s">
        <v>133</v>
      </c>
      <c r="AT362" s="168" t="s">
        <v>76</v>
      </c>
      <c r="AU362" s="168" t="s">
        <v>83</v>
      </c>
      <c r="AY362" s="160" t="s">
        <v>134</v>
      </c>
      <c r="BK362" s="169">
        <f>SUM(BK363:BK369)</f>
        <v>0</v>
      </c>
    </row>
    <row r="363" s="2" customFormat="1" ht="24.15" customHeight="1">
      <c r="A363" s="38"/>
      <c r="B363" s="172"/>
      <c r="C363" s="173" t="s">
        <v>725</v>
      </c>
      <c r="D363" s="173" t="s">
        <v>137</v>
      </c>
      <c r="E363" s="174" t="s">
        <v>726</v>
      </c>
      <c r="F363" s="175" t="s">
        <v>727</v>
      </c>
      <c r="G363" s="176" t="s">
        <v>140</v>
      </c>
      <c r="H363" s="177">
        <v>39</v>
      </c>
      <c r="I363" s="178"/>
      <c r="J363" s="179">
        <f>ROUND(I363*H363,2)</f>
        <v>0</v>
      </c>
      <c r="K363" s="175" t="s">
        <v>141</v>
      </c>
      <c r="L363" s="39"/>
      <c r="M363" s="180" t="s">
        <v>3</v>
      </c>
      <c r="N363" s="181" t="s">
        <v>48</v>
      </c>
      <c r="O363" s="72"/>
      <c r="P363" s="182">
        <f>O363*H363</f>
        <v>0</v>
      </c>
      <c r="Q363" s="182">
        <v>0</v>
      </c>
      <c r="R363" s="182">
        <f>Q363*H363</f>
        <v>0</v>
      </c>
      <c r="S363" s="182">
        <v>0</v>
      </c>
      <c r="T363" s="183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184" t="s">
        <v>142</v>
      </c>
      <c r="AT363" s="184" t="s">
        <v>137</v>
      </c>
      <c r="AU363" s="184" t="s">
        <v>85</v>
      </c>
      <c r="AY363" s="18" t="s">
        <v>134</v>
      </c>
      <c r="BE363" s="185">
        <f>IF(N363="základní",J363,0)</f>
        <v>0</v>
      </c>
      <c r="BF363" s="185">
        <f>IF(N363="snížená",J363,0)</f>
        <v>0</v>
      </c>
      <c r="BG363" s="185">
        <f>IF(N363="zákl. přenesená",J363,0)</f>
        <v>0</v>
      </c>
      <c r="BH363" s="185">
        <f>IF(N363="sníž. přenesená",J363,0)</f>
        <v>0</v>
      </c>
      <c r="BI363" s="185">
        <f>IF(N363="nulová",J363,0)</f>
        <v>0</v>
      </c>
      <c r="BJ363" s="18" t="s">
        <v>83</v>
      </c>
      <c r="BK363" s="185">
        <f>ROUND(I363*H363,2)</f>
        <v>0</v>
      </c>
      <c r="BL363" s="18" t="s">
        <v>142</v>
      </c>
      <c r="BM363" s="184" t="s">
        <v>728</v>
      </c>
    </row>
    <row r="364" s="13" customFormat="1">
      <c r="A364" s="13"/>
      <c r="B364" s="186"/>
      <c r="C364" s="13"/>
      <c r="D364" s="187" t="s">
        <v>144</v>
      </c>
      <c r="E364" s="188" t="s">
        <v>3</v>
      </c>
      <c r="F364" s="189" t="s">
        <v>145</v>
      </c>
      <c r="G364" s="13"/>
      <c r="H364" s="188" t="s">
        <v>3</v>
      </c>
      <c r="I364" s="190"/>
      <c r="J364" s="13"/>
      <c r="K364" s="13"/>
      <c r="L364" s="186"/>
      <c r="M364" s="191"/>
      <c r="N364" s="192"/>
      <c r="O364" s="192"/>
      <c r="P364" s="192"/>
      <c r="Q364" s="192"/>
      <c r="R364" s="192"/>
      <c r="S364" s="192"/>
      <c r="T364" s="19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88" t="s">
        <v>144</v>
      </c>
      <c r="AU364" s="188" t="s">
        <v>85</v>
      </c>
      <c r="AV364" s="13" t="s">
        <v>83</v>
      </c>
      <c r="AW364" s="13" t="s">
        <v>39</v>
      </c>
      <c r="AX364" s="13" t="s">
        <v>77</v>
      </c>
      <c r="AY364" s="188" t="s">
        <v>134</v>
      </c>
    </row>
    <row r="365" s="14" customFormat="1">
      <c r="A365" s="14"/>
      <c r="B365" s="194"/>
      <c r="C365" s="14"/>
      <c r="D365" s="187" t="s">
        <v>144</v>
      </c>
      <c r="E365" s="195" t="s">
        <v>3</v>
      </c>
      <c r="F365" s="196" t="s">
        <v>729</v>
      </c>
      <c r="G365" s="14"/>
      <c r="H365" s="197">
        <v>1</v>
      </c>
      <c r="I365" s="198"/>
      <c r="J365" s="14"/>
      <c r="K365" s="14"/>
      <c r="L365" s="194"/>
      <c r="M365" s="199"/>
      <c r="N365" s="200"/>
      <c r="O365" s="200"/>
      <c r="P365" s="200"/>
      <c r="Q365" s="200"/>
      <c r="R365" s="200"/>
      <c r="S365" s="200"/>
      <c r="T365" s="20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195" t="s">
        <v>144</v>
      </c>
      <c r="AU365" s="195" t="s">
        <v>85</v>
      </c>
      <c r="AV365" s="14" t="s">
        <v>85</v>
      </c>
      <c r="AW365" s="14" t="s">
        <v>39</v>
      </c>
      <c r="AX365" s="14" t="s">
        <v>77</v>
      </c>
      <c r="AY365" s="195" t="s">
        <v>134</v>
      </c>
    </row>
    <row r="366" s="14" customFormat="1">
      <c r="A366" s="14"/>
      <c r="B366" s="194"/>
      <c r="C366" s="14"/>
      <c r="D366" s="187" t="s">
        <v>144</v>
      </c>
      <c r="E366" s="195" t="s">
        <v>3</v>
      </c>
      <c r="F366" s="196" t="s">
        <v>730</v>
      </c>
      <c r="G366" s="14"/>
      <c r="H366" s="197">
        <v>15</v>
      </c>
      <c r="I366" s="198"/>
      <c r="J366" s="14"/>
      <c r="K366" s="14"/>
      <c r="L366" s="194"/>
      <c r="M366" s="199"/>
      <c r="N366" s="200"/>
      <c r="O366" s="200"/>
      <c r="P366" s="200"/>
      <c r="Q366" s="200"/>
      <c r="R366" s="200"/>
      <c r="S366" s="200"/>
      <c r="T366" s="20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195" t="s">
        <v>144</v>
      </c>
      <c r="AU366" s="195" t="s">
        <v>85</v>
      </c>
      <c r="AV366" s="14" t="s">
        <v>85</v>
      </c>
      <c r="AW366" s="14" t="s">
        <v>39</v>
      </c>
      <c r="AX366" s="14" t="s">
        <v>77</v>
      </c>
      <c r="AY366" s="195" t="s">
        <v>134</v>
      </c>
    </row>
    <row r="367" s="14" customFormat="1">
      <c r="A367" s="14"/>
      <c r="B367" s="194"/>
      <c r="C367" s="14"/>
      <c r="D367" s="187" t="s">
        <v>144</v>
      </c>
      <c r="E367" s="195" t="s">
        <v>3</v>
      </c>
      <c r="F367" s="196" t="s">
        <v>731</v>
      </c>
      <c r="G367" s="14"/>
      <c r="H367" s="197">
        <v>15</v>
      </c>
      <c r="I367" s="198"/>
      <c r="J367" s="14"/>
      <c r="K367" s="14"/>
      <c r="L367" s="194"/>
      <c r="M367" s="199"/>
      <c r="N367" s="200"/>
      <c r="O367" s="200"/>
      <c r="P367" s="200"/>
      <c r="Q367" s="200"/>
      <c r="R367" s="200"/>
      <c r="S367" s="200"/>
      <c r="T367" s="201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195" t="s">
        <v>144</v>
      </c>
      <c r="AU367" s="195" t="s">
        <v>85</v>
      </c>
      <c r="AV367" s="14" t="s">
        <v>85</v>
      </c>
      <c r="AW367" s="14" t="s">
        <v>39</v>
      </c>
      <c r="AX367" s="14" t="s">
        <v>77</v>
      </c>
      <c r="AY367" s="195" t="s">
        <v>134</v>
      </c>
    </row>
    <row r="368" s="14" customFormat="1">
      <c r="A368" s="14"/>
      <c r="B368" s="194"/>
      <c r="C368" s="14"/>
      <c r="D368" s="187" t="s">
        <v>144</v>
      </c>
      <c r="E368" s="195" t="s">
        <v>3</v>
      </c>
      <c r="F368" s="196" t="s">
        <v>732</v>
      </c>
      <c r="G368" s="14"/>
      <c r="H368" s="197">
        <v>8</v>
      </c>
      <c r="I368" s="198"/>
      <c r="J368" s="14"/>
      <c r="K368" s="14"/>
      <c r="L368" s="194"/>
      <c r="M368" s="199"/>
      <c r="N368" s="200"/>
      <c r="O368" s="200"/>
      <c r="P368" s="200"/>
      <c r="Q368" s="200"/>
      <c r="R368" s="200"/>
      <c r="S368" s="200"/>
      <c r="T368" s="20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195" t="s">
        <v>144</v>
      </c>
      <c r="AU368" s="195" t="s">
        <v>85</v>
      </c>
      <c r="AV368" s="14" t="s">
        <v>85</v>
      </c>
      <c r="AW368" s="14" t="s">
        <v>39</v>
      </c>
      <c r="AX368" s="14" t="s">
        <v>77</v>
      </c>
      <c r="AY368" s="195" t="s">
        <v>134</v>
      </c>
    </row>
    <row r="369" s="15" customFormat="1">
      <c r="A369" s="15"/>
      <c r="B369" s="202"/>
      <c r="C369" s="15"/>
      <c r="D369" s="187" t="s">
        <v>144</v>
      </c>
      <c r="E369" s="203" t="s">
        <v>3</v>
      </c>
      <c r="F369" s="204" t="s">
        <v>180</v>
      </c>
      <c r="G369" s="15"/>
      <c r="H369" s="205">
        <v>39</v>
      </c>
      <c r="I369" s="206"/>
      <c r="J369" s="15"/>
      <c r="K369" s="15"/>
      <c r="L369" s="202"/>
      <c r="M369" s="207"/>
      <c r="N369" s="208"/>
      <c r="O369" s="208"/>
      <c r="P369" s="208"/>
      <c r="Q369" s="208"/>
      <c r="R369" s="208"/>
      <c r="S369" s="208"/>
      <c r="T369" s="209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03" t="s">
        <v>144</v>
      </c>
      <c r="AU369" s="203" t="s">
        <v>85</v>
      </c>
      <c r="AV369" s="15" t="s">
        <v>133</v>
      </c>
      <c r="AW369" s="15" t="s">
        <v>39</v>
      </c>
      <c r="AX369" s="15" t="s">
        <v>83</v>
      </c>
      <c r="AY369" s="203" t="s">
        <v>134</v>
      </c>
    </row>
    <row r="370" s="12" customFormat="1" ht="22.8" customHeight="1">
      <c r="A370" s="12"/>
      <c r="B370" s="159"/>
      <c r="C370" s="12"/>
      <c r="D370" s="160" t="s">
        <v>76</v>
      </c>
      <c r="E370" s="170" t="s">
        <v>427</v>
      </c>
      <c r="F370" s="170" t="s">
        <v>733</v>
      </c>
      <c r="G370" s="12"/>
      <c r="H370" s="12"/>
      <c r="I370" s="162"/>
      <c r="J370" s="171">
        <f>BK370</f>
        <v>0</v>
      </c>
      <c r="K370" s="12"/>
      <c r="L370" s="159"/>
      <c r="M370" s="164"/>
      <c r="N370" s="165"/>
      <c r="O370" s="165"/>
      <c r="P370" s="166">
        <f>SUM(P371:P394)</f>
        <v>0</v>
      </c>
      <c r="Q370" s="165"/>
      <c r="R370" s="166">
        <f>SUM(R371:R394)</f>
        <v>0</v>
      </c>
      <c r="S370" s="165"/>
      <c r="T370" s="167">
        <f>SUM(T371:T394)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160" t="s">
        <v>133</v>
      </c>
      <c r="AT370" s="168" t="s">
        <v>76</v>
      </c>
      <c r="AU370" s="168" t="s">
        <v>83</v>
      </c>
      <c r="AY370" s="160" t="s">
        <v>134</v>
      </c>
      <c r="BK370" s="169">
        <f>SUM(BK371:BK394)</f>
        <v>0</v>
      </c>
    </row>
    <row r="371" s="2" customFormat="1" ht="16.5" customHeight="1">
      <c r="A371" s="38"/>
      <c r="B371" s="172"/>
      <c r="C371" s="173" t="s">
        <v>734</v>
      </c>
      <c r="D371" s="173" t="s">
        <v>137</v>
      </c>
      <c r="E371" s="174" t="s">
        <v>430</v>
      </c>
      <c r="F371" s="175" t="s">
        <v>431</v>
      </c>
      <c r="G371" s="176" t="s">
        <v>140</v>
      </c>
      <c r="H371" s="177">
        <v>100</v>
      </c>
      <c r="I371" s="178"/>
      <c r="J371" s="179">
        <f>ROUND(I371*H371,2)</f>
        <v>0</v>
      </c>
      <c r="K371" s="175" t="s">
        <v>141</v>
      </c>
      <c r="L371" s="39"/>
      <c r="M371" s="180" t="s">
        <v>3</v>
      </c>
      <c r="N371" s="181" t="s">
        <v>48</v>
      </c>
      <c r="O371" s="72"/>
      <c r="P371" s="182">
        <f>O371*H371</f>
        <v>0</v>
      </c>
      <c r="Q371" s="182">
        <v>0</v>
      </c>
      <c r="R371" s="182">
        <f>Q371*H371</f>
        <v>0</v>
      </c>
      <c r="S371" s="182">
        <v>0</v>
      </c>
      <c r="T371" s="183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184" t="s">
        <v>142</v>
      </c>
      <c r="AT371" s="184" t="s">
        <v>137</v>
      </c>
      <c r="AU371" s="184" t="s">
        <v>85</v>
      </c>
      <c r="AY371" s="18" t="s">
        <v>134</v>
      </c>
      <c r="BE371" s="185">
        <f>IF(N371="základní",J371,0)</f>
        <v>0</v>
      </c>
      <c r="BF371" s="185">
        <f>IF(N371="snížená",J371,0)</f>
        <v>0</v>
      </c>
      <c r="BG371" s="185">
        <f>IF(N371="zákl. přenesená",J371,0)</f>
        <v>0</v>
      </c>
      <c r="BH371" s="185">
        <f>IF(N371="sníž. přenesená",J371,0)</f>
        <v>0</v>
      </c>
      <c r="BI371" s="185">
        <f>IF(N371="nulová",J371,0)</f>
        <v>0</v>
      </c>
      <c r="BJ371" s="18" t="s">
        <v>83</v>
      </c>
      <c r="BK371" s="185">
        <f>ROUND(I371*H371,2)</f>
        <v>0</v>
      </c>
      <c r="BL371" s="18" t="s">
        <v>142</v>
      </c>
      <c r="BM371" s="184" t="s">
        <v>735</v>
      </c>
    </row>
    <row r="372" s="13" customFormat="1">
      <c r="A372" s="13"/>
      <c r="B372" s="186"/>
      <c r="C372" s="13"/>
      <c r="D372" s="187" t="s">
        <v>144</v>
      </c>
      <c r="E372" s="188" t="s">
        <v>3</v>
      </c>
      <c r="F372" s="189" t="s">
        <v>145</v>
      </c>
      <c r="G372" s="13"/>
      <c r="H372" s="188" t="s">
        <v>3</v>
      </c>
      <c r="I372" s="190"/>
      <c r="J372" s="13"/>
      <c r="K372" s="13"/>
      <c r="L372" s="186"/>
      <c r="M372" s="191"/>
      <c r="N372" s="192"/>
      <c r="O372" s="192"/>
      <c r="P372" s="192"/>
      <c r="Q372" s="192"/>
      <c r="R372" s="192"/>
      <c r="S372" s="192"/>
      <c r="T372" s="19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88" t="s">
        <v>144</v>
      </c>
      <c r="AU372" s="188" t="s">
        <v>85</v>
      </c>
      <c r="AV372" s="13" t="s">
        <v>83</v>
      </c>
      <c r="AW372" s="13" t="s">
        <v>39</v>
      </c>
      <c r="AX372" s="13" t="s">
        <v>77</v>
      </c>
      <c r="AY372" s="188" t="s">
        <v>134</v>
      </c>
    </row>
    <row r="373" s="14" customFormat="1">
      <c r="A373" s="14"/>
      <c r="B373" s="194"/>
      <c r="C373" s="14"/>
      <c r="D373" s="187" t="s">
        <v>144</v>
      </c>
      <c r="E373" s="195" t="s">
        <v>3</v>
      </c>
      <c r="F373" s="196" t="s">
        <v>736</v>
      </c>
      <c r="G373" s="14"/>
      <c r="H373" s="197">
        <v>100</v>
      </c>
      <c r="I373" s="198"/>
      <c r="J373" s="14"/>
      <c r="K373" s="14"/>
      <c r="L373" s="194"/>
      <c r="M373" s="199"/>
      <c r="N373" s="200"/>
      <c r="O373" s="200"/>
      <c r="P373" s="200"/>
      <c r="Q373" s="200"/>
      <c r="R373" s="200"/>
      <c r="S373" s="200"/>
      <c r="T373" s="20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195" t="s">
        <v>144</v>
      </c>
      <c r="AU373" s="195" t="s">
        <v>85</v>
      </c>
      <c r="AV373" s="14" t="s">
        <v>85</v>
      </c>
      <c r="AW373" s="14" t="s">
        <v>39</v>
      </c>
      <c r="AX373" s="14" t="s">
        <v>83</v>
      </c>
      <c r="AY373" s="195" t="s">
        <v>134</v>
      </c>
    </row>
    <row r="374" s="2" customFormat="1" ht="16.5" customHeight="1">
      <c r="A374" s="38"/>
      <c r="B374" s="172"/>
      <c r="C374" s="173" t="s">
        <v>737</v>
      </c>
      <c r="D374" s="173" t="s">
        <v>137</v>
      </c>
      <c r="E374" s="174" t="s">
        <v>435</v>
      </c>
      <c r="F374" s="175" t="s">
        <v>436</v>
      </c>
      <c r="G374" s="176" t="s">
        <v>140</v>
      </c>
      <c r="H374" s="177">
        <v>100</v>
      </c>
      <c r="I374" s="178"/>
      <c r="J374" s="179">
        <f>ROUND(I374*H374,2)</f>
        <v>0</v>
      </c>
      <c r="K374" s="175" t="s">
        <v>141</v>
      </c>
      <c r="L374" s="39"/>
      <c r="M374" s="180" t="s">
        <v>3</v>
      </c>
      <c r="N374" s="181" t="s">
        <v>48</v>
      </c>
      <c r="O374" s="72"/>
      <c r="P374" s="182">
        <f>O374*H374</f>
        <v>0</v>
      </c>
      <c r="Q374" s="182">
        <v>0</v>
      </c>
      <c r="R374" s="182">
        <f>Q374*H374</f>
        <v>0</v>
      </c>
      <c r="S374" s="182">
        <v>0</v>
      </c>
      <c r="T374" s="183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184" t="s">
        <v>142</v>
      </c>
      <c r="AT374" s="184" t="s">
        <v>137</v>
      </c>
      <c r="AU374" s="184" t="s">
        <v>85</v>
      </c>
      <c r="AY374" s="18" t="s">
        <v>134</v>
      </c>
      <c r="BE374" s="185">
        <f>IF(N374="základní",J374,0)</f>
        <v>0</v>
      </c>
      <c r="BF374" s="185">
        <f>IF(N374="snížená",J374,0)</f>
        <v>0</v>
      </c>
      <c r="BG374" s="185">
        <f>IF(N374="zákl. přenesená",J374,0)</f>
        <v>0</v>
      </c>
      <c r="BH374" s="185">
        <f>IF(N374="sníž. přenesená",J374,0)</f>
        <v>0</v>
      </c>
      <c r="BI374" s="185">
        <f>IF(N374="nulová",J374,0)</f>
        <v>0</v>
      </c>
      <c r="BJ374" s="18" t="s">
        <v>83</v>
      </c>
      <c r="BK374" s="185">
        <f>ROUND(I374*H374,2)</f>
        <v>0</v>
      </c>
      <c r="BL374" s="18" t="s">
        <v>142</v>
      </c>
      <c r="BM374" s="184" t="s">
        <v>738</v>
      </c>
    </row>
    <row r="375" s="13" customFormat="1">
      <c r="A375" s="13"/>
      <c r="B375" s="186"/>
      <c r="C375" s="13"/>
      <c r="D375" s="187" t="s">
        <v>144</v>
      </c>
      <c r="E375" s="188" t="s">
        <v>3</v>
      </c>
      <c r="F375" s="189" t="s">
        <v>145</v>
      </c>
      <c r="G375" s="13"/>
      <c r="H375" s="188" t="s">
        <v>3</v>
      </c>
      <c r="I375" s="190"/>
      <c r="J375" s="13"/>
      <c r="K375" s="13"/>
      <c r="L375" s="186"/>
      <c r="M375" s="191"/>
      <c r="N375" s="192"/>
      <c r="O375" s="192"/>
      <c r="P375" s="192"/>
      <c r="Q375" s="192"/>
      <c r="R375" s="192"/>
      <c r="S375" s="192"/>
      <c r="T375" s="19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88" t="s">
        <v>144</v>
      </c>
      <c r="AU375" s="188" t="s">
        <v>85</v>
      </c>
      <c r="AV375" s="13" t="s">
        <v>83</v>
      </c>
      <c r="AW375" s="13" t="s">
        <v>39</v>
      </c>
      <c r="AX375" s="13" t="s">
        <v>77</v>
      </c>
      <c r="AY375" s="188" t="s">
        <v>134</v>
      </c>
    </row>
    <row r="376" s="14" customFormat="1">
      <c r="A376" s="14"/>
      <c r="B376" s="194"/>
      <c r="C376" s="14"/>
      <c r="D376" s="187" t="s">
        <v>144</v>
      </c>
      <c r="E376" s="195" t="s">
        <v>3</v>
      </c>
      <c r="F376" s="196" t="s">
        <v>736</v>
      </c>
      <c r="G376" s="14"/>
      <c r="H376" s="197">
        <v>100</v>
      </c>
      <c r="I376" s="198"/>
      <c r="J376" s="14"/>
      <c r="K376" s="14"/>
      <c r="L376" s="194"/>
      <c r="M376" s="199"/>
      <c r="N376" s="200"/>
      <c r="O376" s="200"/>
      <c r="P376" s="200"/>
      <c r="Q376" s="200"/>
      <c r="R376" s="200"/>
      <c r="S376" s="200"/>
      <c r="T376" s="20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195" t="s">
        <v>144</v>
      </c>
      <c r="AU376" s="195" t="s">
        <v>85</v>
      </c>
      <c r="AV376" s="14" t="s">
        <v>85</v>
      </c>
      <c r="AW376" s="14" t="s">
        <v>39</v>
      </c>
      <c r="AX376" s="14" t="s">
        <v>83</v>
      </c>
      <c r="AY376" s="195" t="s">
        <v>134</v>
      </c>
    </row>
    <row r="377" s="2" customFormat="1" ht="16.5" customHeight="1">
      <c r="A377" s="38"/>
      <c r="B377" s="172"/>
      <c r="C377" s="173" t="s">
        <v>739</v>
      </c>
      <c r="D377" s="173" t="s">
        <v>137</v>
      </c>
      <c r="E377" s="174" t="s">
        <v>439</v>
      </c>
      <c r="F377" s="175" t="s">
        <v>440</v>
      </c>
      <c r="G377" s="176" t="s">
        <v>140</v>
      </c>
      <c r="H377" s="177">
        <v>50</v>
      </c>
      <c r="I377" s="178"/>
      <c r="J377" s="179">
        <f>ROUND(I377*H377,2)</f>
        <v>0</v>
      </c>
      <c r="K377" s="175" t="s">
        <v>141</v>
      </c>
      <c r="L377" s="39"/>
      <c r="M377" s="180" t="s">
        <v>3</v>
      </c>
      <c r="N377" s="181" t="s">
        <v>48</v>
      </c>
      <c r="O377" s="72"/>
      <c r="P377" s="182">
        <f>O377*H377</f>
        <v>0</v>
      </c>
      <c r="Q377" s="182">
        <v>0</v>
      </c>
      <c r="R377" s="182">
        <f>Q377*H377</f>
        <v>0</v>
      </c>
      <c r="S377" s="182">
        <v>0</v>
      </c>
      <c r="T377" s="183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184" t="s">
        <v>142</v>
      </c>
      <c r="AT377" s="184" t="s">
        <v>137</v>
      </c>
      <c r="AU377" s="184" t="s">
        <v>85</v>
      </c>
      <c r="AY377" s="18" t="s">
        <v>134</v>
      </c>
      <c r="BE377" s="185">
        <f>IF(N377="základní",J377,0)</f>
        <v>0</v>
      </c>
      <c r="BF377" s="185">
        <f>IF(N377="snížená",J377,0)</f>
        <v>0</v>
      </c>
      <c r="BG377" s="185">
        <f>IF(N377="zákl. přenesená",J377,0)</f>
        <v>0</v>
      </c>
      <c r="BH377" s="185">
        <f>IF(N377="sníž. přenesená",J377,0)</f>
        <v>0</v>
      </c>
      <c r="BI377" s="185">
        <f>IF(N377="nulová",J377,0)</f>
        <v>0</v>
      </c>
      <c r="BJ377" s="18" t="s">
        <v>83</v>
      </c>
      <c r="BK377" s="185">
        <f>ROUND(I377*H377,2)</f>
        <v>0</v>
      </c>
      <c r="BL377" s="18" t="s">
        <v>142</v>
      </c>
      <c r="BM377" s="184" t="s">
        <v>740</v>
      </c>
    </row>
    <row r="378" s="13" customFormat="1">
      <c r="A378" s="13"/>
      <c r="B378" s="186"/>
      <c r="C378" s="13"/>
      <c r="D378" s="187" t="s">
        <v>144</v>
      </c>
      <c r="E378" s="188" t="s">
        <v>3</v>
      </c>
      <c r="F378" s="189" t="s">
        <v>145</v>
      </c>
      <c r="G378" s="13"/>
      <c r="H378" s="188" t="s">
        <v>3</v>
      </c>
      <c r="I378" s="190"/>
      <c r="J378" s="13"/>
      <c r="K378" s="13"/>
      <c r="L378" s="186"/>
      <c r="M378" s="191"/>
      <c r="N378" s="192"/>
      <c r="O378" s="192"/>
      <c r="P378" s="192"/>
      <c r="Q378" s="192"/>
      <c r="R378" s="192"/>
      <c r="S378" s="192"/>
      <c r="T378" s="19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88" t="s">
        <v>144</v>
      </c>
      <c r="AU378" s="188" t="s">
        <v>85</v>
      </c>
      <c r="AV378" s="13" t="s">
        <v>83</v>
      </c>
      <c r="AW378" s="13" t="s">
        <v>39</v>
      </c>
      <c r="AX378" s="13" t="s">
        <v>77</v>
      </c>
      <c r="AY378" s="188" t="s">
        <v>134</v>
      </c>
    </row>
    <row r="379" s="14" customFormat="1">
      <c r="A379" s="14"/>
      <c r="B379" s="194"/>
      <c r="C379" s="14"/>
      <c r="D379" s="187" t="s">
        <v>144</v>
      </c>
      <c r="E379" s="195" t="s">
        <v>3</v>
      </c>
      <c r="F379" s="196" t="s">
        <v>741</v>
      </c>
      <c r="G379" s="14"/>
      <c r="H379" s="197">
        <v>50</v>
      </c>
      <c r="I379" s="198"/>
      <c r="J379" s="14"/>
      <c r="K379" s="14"/>
      <c r="L379" s="194"/>
      <c r="M379" s="199"/>
      <c r="N379" s="200"/>
      <c r="O379" s="200"/>
      <c r="P379" s="200"/>
      <c r="Q379" s="200"/>
      <c r="R379" s="200"/>
      <c r="S379" s="200"/>
      <c r="T379" s="201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195" t="s">
        <v>144</v>
      </c>
      <c r="AU379" s="195" t="s">
        <v>85</v>
      </c>
      <c r="AV379" s="14" t="s">
        <v>85</v>
      </c>
      <c r="AW379" s="14" t="s">
        <v>39</v>
      </c>
      <c r="AX379" s="14" t="s">
        <v>83</v>
      </c>
      <c r="AY379" s="195" t="s">
        <v>134</v>
      </c>
    </row>
    <row r="380" s="2" customFormat="1" ht="16.5" customHeight="1">
      <c r="A380" s="38"/>
      <c r="B380" s="172"/>
      <c r="C380" s="173" t="s">
        <v>742</v>
      </c>
      <c r="D380" s="173" t="s">
        <v>137</v>
      </c>
      <c r="E380" s="174" t="s">
        <v>443</v>
      </c>
      <c r="F380" s="175" t="s">
        <v>444</v>
      </c>
      <c r="G380" s="176" t="s">
        <v>140</v>
      </c>
      <c r="H380" s="177">
        <v>50</v>
      </c>
      <c r="I380" s="178"/>
      <c r="J380" s="179">
        <f>ROUND(I380*H380,2)</f>
        <v>0</v>
      </c>
      <c r="K380" s="175" t="s">
        <v>141</v>
      </c>
      <c r="L380" s="39"/>
      <c r="M380" s="180" t="s">
        <v>3</v>
      </c>
      <c r="N380" s="181" t="s">
        <v>48</v>
      </c>
      <c r="O380" s="72"/>
      <c r="P380" s="182">
        <f>O380*H380</f>
        <v>0</v>
      </c>
      <c r="Q380" s="182">
        <v>0</v>
      </c>
      <c r="R380" s="182">
        <f>Q380*H380</f>
        <v>0</v>
      </c>
      <c r="S380" s="182">
        <v>0</v>
      </c>
      <c r="T380" s="183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184" t="s">
        <v>142</v>
      </c>
      <c r="AT380" s="184" t="s">
        <v>137</v>
      </c>
      <c r="AU380" s="184" t="s">
        <v>85</v>
      </c>
      <c r="AY380" s="18" t="s">
        <v>134</v>
      </c>
      <c r="BE380" s="185">
        <f>IF(N380="základní",J380,0)</f>
        <v>0</v>
      </c>
      <c r="BF380" s="185">
        <f>IF(N380="snížená",J380,0)</f>
        <v>0</v>
      </c>
      <c r="BG380" s="185">
        <f>IF(N380="zákl. přenesená",J380,0)</f>
        <v>0</v>
      </c>
      <c r="BH380" s="185">
        <f>IF(N380="sníž. přenesená",J380,0)</f>
        <v>0</v>
      </c>
      <c r="BI380" s="185">
        <f>IF(N380="nulová",J380,0)</f>
        <v>0</v>
      </c>
      <c r="BJ380" s="18" t="s">
        <v>83</v>
      </c>
      <c r="BK380" s="185">
        <f>ROUND(I380*H380,2)</f>
        <v>0</v>
      </c>
      <c r="BL380" s="18" t="s">
        <v>142</v>
      </c>
      <c r="BM380" s="184" t="s">
        <v>743</v>
      </c>
    </row>
    <row r="381" s="13" customFormat="1">
      <c r="A381" s="13"/>
      <c r="B381" s="186"/>
      <c r="C381" s="13"/>
      <c r="D381" s="187" t="s">
        <v>144</v>
      </c>
      <c r="E381" s="188" t="s">
        <v>3</v>
      </c>
      <c r="F381" s="189" t="s">
        <v>145</v>
      </c>
      <c r="G381" s="13"/>
      <c r="H381" s="188" t="s">
        <v>3</v>
      </c>
      <c r="I381" s="190"/>
      <c r="J381" s="13"/>
      <c r="K381" s="13"/>
      <c r="L381" s="186"/>
      <c r="M381" s="191"/>
      <c r="N381" s="192"/>
      <c r="O381" s="192"/>
      <c r="P381" s="192"/>
      <c r="Q381" s="192"/>
      <c r="R381" s="192"/>
      <c r="S381" s="192"/>
      <c r="T381" s="19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88" t="s">
        <v>144</v>
      </c>
      <c r="AU381" s="188" t="s">
        <v>85</v>
      </c>
      <c r="AV381" s="13" t="s">
        <v>83</v>
      </c>
      <c r="AW381" s="13" t="s">
        <v>39</v>
      </c>
      <c r="AX381" s="13" t="s">
        <v>77</v>
      </c>
      <c r="AY381" s="188" t="s">
        <v>134</v>
      </c>
    </row>
    <row r="382" s="14" customFormat="1">
      <c r="A382" s="14"/>
      <c r="B382" s="194"/>
      <c r="C382" s="14"/>
      <c r="D382" s="187" t="s">
        <v>144</v>
      </c>
      <c r="E382" s="195" t="s">
        <v>3</v>
      </c>
      <c r="F382" s="196" t="s">
        <v>741</v>
      </c>
      <c r="G382" s="14"/>
      <c r="H382" s="197">
        <v>50</v>
      </c>
      <c r="I382" s="198"/>
      <c r="J382" s="14"/>
      <c r="K382" s="14"/>
      <c r="L382" s="194"/>
      <c r="M382" s="199"/>
      <c r="N382" s="200"/>
      <c r="O382" s="200"/>
      <c r="P382" s="200"/>
      <c r="Q382" s="200"/>
      <c r="R382" s="200"/>
      <c r="S382" s="200"/>
      <c r="T382" s="201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195" t="s">
        <v>144</v>
      </c>
      <c r="AU382" s="195" t="s">
        <v>85</v>
      </c>
      <c r="AV382" s="14" t="s">
        <v>85</v>
      </c>
      <c r="AW382" s="14" t="s">
        <v>39</v>
      </c>
      <c r="AX382" s="14" t="s">
        <v>83</v>
      </c>
      <c r="AY382" s="195" t="s">
        <v>134</v>
      </c>
    </row>
    <row r="383" s="2" customFormat="1" ht="16.5" customHeight="1">
      <c r="A383" s="38"/>
      <c r="B383" s="172"/>
      <c r="C383" s="173" t="s">
        <v>744</v>
      </c>
      <c r="D383" s="173" t="s">
        <v>137</v>
      </c>
      <c r="E383" s="174" t="s">
        <v>447</v>
      </c>
      <c r="F383" s="175" t="s">
        <v>448</v>
      </c>
      <c r="G383" s="176" t="s">
        <v>140</v>
      </c>
      <c r="H383" s="177">
        <v>50</v>
      </c>
      <c r="I383" s="178"/>
      <c r="J383" s="179">
        <f>ROUND(I383*H383,2)</f>
        <v>0</v>
      </c>
      <c r="K383" s="175" t="s">
        <v>141</v>
      </c>
      <c r="L383" s="39"/>
      <c r="M383" s="180" t="s">
        <v>3</v>
      </c>
      <c r="N383" s="181" t="s">
        <v>48</v>
      </c>
      <c r="O383" s="72"/>
      <c r="P383" s="182">
        <f>O383*H383</f>
        <v>0</v>
      </c>
      <c r="Q383" s="182">
        <v>0</v>
      </c>
      <c r="R383" s="182">
        <f>Q383*H383</f>
        <v>0</v>
      </c>
      <c r="S383" s="182">
        <v>0</v>
      </c>
      <c r="T383" s="183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184" t="s">
        <v>142</v>
      </c>
      <c r="AT383" s="184" t="s">
        <v>137</v>
      </c>
      <c r="AU383" s="184" t="s">
        <v>85</v>
      </c>
      <c r="AY383" s="18" t="s">
        <v>134</v>
      </c>
      <c r="BE383" s="185">
        <f>IF(N383="základní",J383,0)</f>
        <v>0</v>
      </c>
      <c r="BF383" s="185">
        <f>IF(N383="snížená",J383,0)</f>
        <v>0</v>
      </c>
      <c r="BG383" s="185">
        <f>IF(N383="zákl. přenesená",J383,0)</f>
        <v>0</v>
      </c>
      <c r="BH383" s="185">
        <f>IF(N383="sníž. přenesená",J383,0)</f>
        <v>0</v>
      </c>
      <c r="BI383" s="185">
        <f>IF(N383="nulová",J383,0)</f>
        <v>0</v>
      </c>
      <c r="BJ383" s="18" t="s">
        <v>83</v>
      </c>
      <c r="BK383" s="185">
        <f>ROUND(I383*H383,2)</f>
        <v>0</v>
      </c>
      <c r="BL383" s="18" t="s">
        <v>142</v>
      </c>
      <c r="BM383" s="184" t="s">
        <v>745</v>
      </c>
    </row>
    <row r="384" s="13" customFormat="1">
      <c r="A384" s="13"/>
      <c r="B384" s="186"/>
      <c r="C384" s="13"/>
      <c r="D384" s="187" t="s">
        <v>144</v>
      </c>
      <c r="E384" s="188" t="s">
        <v>3</v>
      </c>
      <c r="F384" s="189" t="s">
        <v>145</v>
      </c>
      <c r="G384" s="13"/>
      <c r="H384" s="188" t="s">
        <v>3</v>
      </c>
      <c r="I384" s="190"/>
      <c r="J384" s="13"/>
      <c r="K384" s="13"/>
      <c r="L384" s="186"/>
      <c r="M384" s="191"/>
      <c r="N384" s="192"/>
      <c r="O384" s="192"/>
      <c r="P384" s="192"/>
      <c r="Q384" s="192"/>
      <c r="R384" s="192"/>
      <c r="S384" s="192"/>
      <c r="T384" s="19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88" t="s">
        <v>144</v>
      </c>
      <c r="AU384" s="188" t="s">
        <v>85</v>
      </c>
      <c r="AV384" s="13" t="s">
        <v>83</v>
      </c>
      <c r="AW384" s="13" t="s">
        <v>39</v>
      </c>
      <c r="AX384" s="13" t="s">
        <v>77</v>
      </c>
      <c r="AY384" s="188" t="s">
        <v>134</v>
      </c>
    </row>
    <row r="385" s="14" customFormat="1">
      <c r="A385" s="14"/>
      <c r="B385" s="194"/>
      <c r="C385" s="14"/>
      <c r="D385" s="187" t="s">
        <v>144</v>
      </c>
      <c r="E385" s="195" t="s">
        <v>3</v>
      </c>
      <c r="F385" s="196" t="s">
        <v>741</v>
      </c>
      <c r="G385" s="14"/>
      <c r="H385" s="197">
        <v>50</v>
      </c>
      <c r="I385" s="198"/>
      <c r="J385" s="14"/>
      <c r="K385" s="14"/>
      <c r="L385" s="194"/>
      <c r="M385" s="199"/>
      <c r="N385" s="200"/>
      <c r="O385" s="200"/>
      <c r="P385" s="200"/>
      <c r="Q385" s="200"/>
      <c r="R385" s="200"/>
      <c r="S385" s="200"/>
      <c r="T385" s="20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195" t="s">
        <v>144</v>
      </c>
      <c r="AU385" s="195" t="s">
        <v>85</v>
      </c>
      <c r="AV385" s="14" t="s">
        <v>85</v>
      </c>
      <c r="AW385" s="14" t="s">
        <v>39</v>
      </c>
      <c r="AX385" s="14" t="s">
        <v>83</v>
      </c>
      <c r="AY385" s="195" t="s">
        <v>134</v>
      </c>
    </row>
    <row r="386" s="2" customFormat="1" ht="16.5" customHeight="1">
      <c r="A386" s="38"/>
      <c r="B386" s="172"/>
      <c r="C386" s="173" t="s">
        <v>746</v>
      </c>
      <c r="D386" s="173" t="s">
        <v>137</v>
      </c>
      <c r="E386" s="174" t="s">
        <v>451</v>
      </c>
      <c r="F386" s="175" t="s">
        <v>452</v>
      </c>
      <c r="G386" s="176" t="s">
        <v>140</v>
      </c>
      <c r="H386" s="177">
        <v>50</v>
      </c>
      <c r="I386" s="178"/>
      <c r="J386" s="179">
        <f>ROUND(I386*H386,2)</f>
        <v>0</v>
      </c>
      <c r="K386" s="175" t="s">
        <v>141</v>
      </c>
      <c r="L386" s="39"/>
      <c r="M386" s="180" t="s">
        <v>3</v>
      </c>
      <c r="N386" s="181" t="s">
        <v>48</v>
      </c>
      <c r="O386" s="72"/>
      <c r="P386" s="182">
        <f>O386*H386</f>
        <v>0</v>
      </c>
      <c r="Q386" s="182">
        <v>0</v>
      </c>
      <c r="R386" s="182">
        <f>Q386*H386</f>
        <v>0</v>
      </c>
      <c r="S386" s="182">
        <v>0</v>
      </c>
      <c r="T386" s="183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184" t="s">
        <v>142</v>
      </c>
      <c r="AT386" s="184" t="s">
        <v>137</v>
      </c>
      <c r="AU386" s="184" t="s">
        <v>85</v>
      </c>
      <c r="AY386" s="18" t="s">
        <v>134</v>
      </c>
      <c r="BE386" s="185">
        <f>IF(N386="základní",J386,0)</f>
        <v>0</v>
      </c>
      <c r="BF386" s="185">
        <f>IF(N386="snížená",J386,0)</f>
        <v>0</v>
      </c>
      <c r="BG386" s="185">
        <f>IF(N386="zákl. přenesená",J386,0)</f>
        <v>0</v>
      </c>
      <c r="BH386" s="185">
        <f>IF(N386="sníž. přenesená",J386,0)</f>
        <v>0</v>
      </c>
      <c r="BI386" s="185">
        <f>IF(N386="nulová",J386,0)</f>
        <v>0</v>
      </c>
      <c r="BJ386" s="18" t="s">
        <v>83</v>
      </c>
      <c r="BK386" s="185">
        <f>ROUND(I386*H386,2)</f>
        <v>0</v>
      </c>
      <c r="BL386" s="18" t="s">
        <v>142</v>
      </c>
      <c r="BM386" s="184" t="s">
        <v>747</v>
      </c>
    </row>
    <row r="387" s="13" customFormat="1">
      <c r="A387" s="13"/>
      <c r="B387" s="186"/>
      <c r="C387" s="13"/>
      <c r="D387" s="187" t="s">
        <v>144</v>
      </c>
      <c r="E387" s="188" t="s">
        <v>3</v>
      </c>
      <c r="F387" s="189" t="s">
        <v>145</v>
      </c>
      <c r="G387" s="13"/>
      <c r="H387" s="188" t="s">
        <v>3</v>
      </c>
      <c r="I387" s="190"/>
      <c r="J387" s="13"/>
      <c r="K387" s="13"/>
      <c r="L387" s="186"/>
      <c r="M387" s="191"/>
      <c r="N387" s="192"/>
      <c r="O387" s="192"/>
      <c r="P387" s="192"/>
      <c r="Q387" s="192"/>
      <c r="R387" s="192"/>
      <c r="S387" s="192"/>
      <c r="T387" s="19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88" t="s">
        <v>144</v>
      </c>
      <c r="AU387" s="188" t="s">
        <v>85</v>
      </c>
      <c r="AV387" s="13" t="s">
        <v>83</v>
      </c>
      <c r="AW387" s="13" t="s">
        <v>39</v>
      </c>
      <c r="AX387" s="13" t="s">
        <v>77</v>
      </c>
      <c r="AY387" s="188" t="s">
        <v>134</v>
      </c>
    </row>
    <row r="388" s="14" customFormat="1">
      <c r="A388" s="14"/>
      <c r="B388" s="194"/>
      <c r="C388" s="14"/>
      <c r="D388" s="187" t="s">
        <v>144</v>
      </c>
      <c r="E388" s="195" t="s">
        <v>3</v>
      </c>
      <c r="F388" s="196" t="s">
        <v>741</v>
      </c>
      <c r="G388" s="14"/>
      <c r="H388" s="197">
        <v>50</v>
      </c>
      <c r="I388" s="198"/>
      <c r="J388" s="14"/>
      <c r="K388" s="14"/>
      <c r="L388" s="194"/>
      <c r="M388" s="199"/>
      <c r="N388" s="200"/>
      <c r="O388" s="200"/>
      <c r="P388" s="200"/>
      <c r="Q388" s="200"/>
      <c r="R388" s="200"/>
      <c r="S388" s="200"/>
      <c r="T388" s="20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195" t="s">
        <v>144</v>
      </c>
      <c r="AU388" s="195" t="s">
        <v>85</v>
      </c>
      <c r="AV388" s="14" t="s">
        <v>85</v>
      </c>
      <c r="AW388" s="14" t="s">
        <v>39</v>
      </c>
      <c r="AX388" s="14" t="s">
        <v>83</v>
      </c>
      <c r="AY388" s="195" t="s">
        <v>134</v>
      </c>
    </row>
    <row r="389" s="2" customFormat="1" ht="16.5" customHeight="1">
      <c r="A389" s="38"/>
      <c r="B389" s="172"/>
      <c r="C389" s="173" t="s">
        <v>748</v>
      </c>
      <c r="D389" s="173" t="s">
        <v>137</v>
      </c>
      <c r="E389" s="174" t="s">
        <v>749</v>
      </c>
      <c r="F389" s="175" t="s">
        <v>750</v>
      </c>
      <c r="G389" s="176" t="s">
        <v>140</v>
      </c>
      <c r="H389" s="177">
        <v>20</v>
      </c>
      <c r="I389" s="178"/>
      <c r="J389" s="179">
        <f>ROUND(I389*H389,2)</f>
        <v>0</v>
      </c>
      <c r="K389" s="175" t="s">
        <v>141</v>
      </c>
      <c r="L389" s="39"/>
      <c r="M389" s="180" t="s">
        <v>3</v>
      </c>
      <c r="N389" s="181" t="s">
        <v>48</v>
      </c>
      <c r="O389" s="72"/>
      <c r="P389" s="182">
        <f>O389*H389</f>
        <v>0</v>
      </c>
      <c r="Q389" s="182">
        <v>0</v>
      </c>
      <c r="R389" s="182">
        <f>Q389*H389</f>
        <v>0</v>
      </c>
      <c r="S389" s="182">
        <v>0</v>
      </c>
      <c r="T389" s="183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184" t="s">
        <v>142</v>
      </c>
      <c r="AT389" s="184" t="s">
        <v>137</v>
      </c>
      <c r="AU389" s="184" t="s">
        <v>85</v>
      </c>
      <c r="AY389" s="18" t="s">
        <v>134</v>
      </c>
      <c r="BE389" s="185">
        <f>IF(N389="základní",J389,0)</f>
        <v>0</v>
      </c>
      <c r="BF389" s="185">
        <f>IF(N389="snížená",J389,0)</f>
        <v>0</v>
      </c>
      <c r="BG389" s="185">
        <f>IF(N389="zákl. přenesená",J389,0)</f>
        <v>0</v>
      </c>
      <c r="BH389" s="185">
        <f>IF(N389="sníž. přenesená",J389,0)</f>
        <v>0</v>
      </c>
      <c r="BI389" s="185">
        <f>IF(N389="nulová",J389,0)</f>
        <v>0</v>
      </c>
      <c r="BJ389" s="18" t="s">
        <v>83</v>
      </c>
      <c r="BK389" s="185">
        <f>ROUND(I389*H389,2)</f>
        <v>0</v>
      </c>
      <c r="BL389" s="18" t="s">
        <v>142</v>
      </c>
      <c r="BM389" s="184" t="s">
        <v>751</v>
      </c>
    </row>
    <row r="390" s="13" customFormat="1">
      <c r="A390" s="13"/>
      <c r="B390" s="186"/>
      <c r="C390" s="13"/>
      <c r="D390" s="187" t="s">
        <v>144</v>
      </c>
      <c r="E390" s="188" t="s">
        <v>3</v>
      </c>
      <c r="F390" s="189" t="s">
        <v>145</v>
      </c>
      <c r="G390" s="13"/>
      <c r="H390" s="188" t="s">
        <v>3</v>
      </c>
      <c r="I390" s="190"/>
      <c r="J390" s="13"/>
      <c r="K390" s="13"/>
      <c r="L390" s="186"/>
      <c r="M390" s="191"/>
      <c r="N390" s="192"/>
      <c r="O390" s="192"/>
      <c r="P390" s="192"/>
      <c r="Q390" s="192"/>
      <c r="R390" s="192"/>
      <c r="S390" s="192"/>
      <c r="T390" s="19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88" t="s">
        <v>144</v>
      </c>
      <c r="AU390" s="188" t="s">
        <v>85</v>
      </c>
      <c r="AV390" s="13" t="s">
        <v>83</v>
      </c>
      <c r="AW390" s="13" t="s">
        <v>39</v>
      </c>
      <c r="AX390" s="13" t="s">
        <v>77</v>
      </c>
      <c r="AY390" s="188" t="s">
        <v>134</v>
      </c>
    </row>
    <row r="391" s="14" customFormat="1">
      <c r="A391" s="14"/>
      <c r="B391" s="194"/>
      <c r="C391" s="14"/>
      <c r="D391" s="187" t="s">
        <v>144</v>
      </c>
      <c r="E391" s="195" t="s">
        <v>3</v>
      </c>
      <c r="F391" s="196" t="s">
        <v>752</v>
      </c>
      <c r="G391" s="14"/>
      <c r="H391" s="197">
        <v>20</v>
      </c>
      <c r="I391" s="198"/>
      <c r="J391" s="14"/>
      <c r="K391" s="14"/>
      <c r="L391" s="194"/>
      <c r="M391" s="199"/>
      <c r="N391" s="200"/>
      <c r="O391" s="200"/>
      <c r="P391" s="200"/>
      <c r="Q391" s="200"/>
      <c r="R391" s="200"/>
      <c r="S391" s="200"/>
      <c r="T391" s="20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195" t="s">
        <v>144</v>
      </c>
      <c r="AU391" s="195" t="s">
        <v>85</v>
      </c>
      <c r="AV391" s="14" t="s">
        <v>85</v>
      </c>
      <c r="AW391" s="14" t="s">
        <v>39</v>
      </c>
      <c r="AX391" s="14" t="s">
        <v>83</v>
      </c>
      <c r="AY391" s="195" t="s">
        <v>134</v>
      </c>
    </row>
    <row r="392" s="2" customFormat="1" ht="16.5" customHeight="1">
      <c r="A392" s="38"/>
      <c r="B392" s="172"/>
      <c r="C392" s="173" t="s">
        <v>753</v>
      </c>
      <c r="D392" s="173" t="s">
        <v>137</v>
      </c>
      <c r="E392" s="174" t="s">
        <v>754</v>
      </c>
      <c r="F392" s="175" t="s">
        <v>755</v>
      </c>
      <c r="G392" s="176" t="s">
        <v>140</v>
      </c>
      <c r="H392" s="177">
        <v>10</v>
      </c>
      <c r="I392" s="178"/>
      <c r="J392" s="179">
        <f>ROUND(I392*H392,2)</f>
        <v>0</v>
      </c>
      <c r="K392" s="175" t="s">
        <v>141</v>
      </c>
      <c r="L392" s="39"/>
      <c r="M392" s="180" t="s">
        <v>3</v>
      </c>
      <c r="N392" s="181" t="s">
        <v>48</v>
      </c>
      <c r="O392" s="72"/>
      <c r="P392" s="182">
        <f>O392*H392</f>
        <v>0</v>
      </c>
      <c r="Q392" s="182">
        <v>0</v>
      </c>
      <c r="R392" s="182">
        <f>Q392*H392</f>
        <v>0</v>
      </c>
      <c r="S392" s="182">
        <v>0</v>
      </c>
      <c r="T392" s="183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184" t="s">
        <v>142</v>
      </c>
      <c r="AT392" s="184" t="s">
        <v>137</v>
      </c>
      <c r="AU392" s="184" t="s">
        <v>85</v>
      </c>
      <c r="AY392" s="18" t="s">
        <v>134</v>
      </c>
      <c r="BE392" s="185">
        <f>IF(N392="základní",J392,0)</f>
        <v>0</v>
      </c>
      <c r="BF392" s="185">
        <f>IF(N392="snížená",J392,0)</f>
        <v>0</v>
      </c>
      <c r="BG392" s="185">
        <f>IF(N392="zákl. přenesená",J392,0)</f>
        <v>0</v>
      </c>
      <c r="BH392" s="185">
        <f>IF(N392="sníž. přenesená",J392,0)</f>
        <v>0</v>
      </c>
      <c r="BI392" s="185">
        <f>IF(N392="nulová",J392,0)</f>
        <v>0</v>
      </c>
      <c r="BJ392" s="18" t="s">
        <v>83</v>
      </c>
      <c r="BK392" s="185">
        <f>ROUND(I392*H392,2)</f>
        <v>0</v>
      </c>
      <c r="BL392" s="18" t="s">
        <v>142</v>
      </c>
      <c r="BM392" s="184" t="s">
        <v>756</v>
      </c>
    </row>
    <row r="393" s="13" customFormat="1">
      <c r="A393" s="13"/>
      <c r="B393" s="186"/>
      <c r="C393" s="13"/>
      <c r="D393" s="187" t="s">
        <v>144</v>
      </c>
      <c r="E393" s="188" t="s">
        <v>3</v>
      </c>
      <c r="F393" s="189" t="s">
        <v>145</v>
      </c>
      <c r="G393" s="13"/>
      <c r="H393" s="188" t="s">
        <v>3</v>
      </c>
      <c r="I393" s="190"/>
      <c r="J393" s="13"/>
      <c r="K393" s="13"/>
      <c r="L393" s="186"/>
      <c r="M393" s="191"/>
      <c r="N393" s="192"/>
      <c r="O393" s="192"/>
      <c r="P393" s="192"/>
      <c r="Q393" s="192"/>
      <c r="R393" s="192"/>
      <c r="S393" s="192"/>
      <c r="T393" s="19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88" t="s">
        <v>144</v>
      </c>
      <c r="AU393" s="188" t="s">
        <v>85</v>
      </c>
      <c r="AV393" s="13" t="s">
        <v>83</v>
      </c>
      <c r="AW393" s="13" t="s">
        <v>39</v>
      </c>
      <c r="AX393" s="13" t="s">
        <v>77</v>
      </c>
      <c r="AY393" s="188" t="s">
        <v>134</v>
      </c>
    </row>
    <row r="394" s="14" customFormat="1">
      <c r="A394" s="14"/>
      <c r="B394" s="194"/>
      <c r="C394" s="14"/>
      <c r="D394" s="187" t="s">
        <v>144</v>
      </c>
      <c r="E394" s="195" t="s">
        <v>3</v>
      </c>
      <c r="F394" s="196" t="s">
        <v>757</v>
      </c>
      <c r="G394" s="14"/>
      <c r="H394" s="197">
        <v>10</v>
      </c>
      <c r="I394" s="198"/>
      <c r="J394" s="14"/>
      <c r="K394" s="14"/>
      <c r="L394" s="194"/>
      <c r="M394" s="199"/>
      <c r="N394" s="200"/>
      <c r="O394" s="200"/>
      <c r="P394" s="200"/>
      <c r="Q394" s="200"/>
      <c r="R394" s="200"/>
      <c r="S394" s="200"/>
      <c r="T394" s="20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195" t="s">
        <v>144</v>
      </c>
      <c r="AU394" s="195" t="s">
        <v>85</v>
      </c>
      <c r="AV394" s="14" t="s">
        <v>85</v>
      </c>
      <c r="AW394" s="14" t="s">
        <v>39</v>
      </c>
      <c r="AX394" s="14" t="s">
        <v>83</v>
      </c>
      <c r="AY394" s="195" t="s">
        <v>134</v>
      </c>
    </row>
    <row r="395" s="12" customFormat="1" ht="22.8" customHeight="1">
      <c r="A395" s="12"/>
      <c r="B395" s="159"/>
      <c r="C395" s="12"/>
      <c r="D395" s="160" t="s">
        <v>76</v>
      </c>
      <c r="E395" s="170" t="s">
        <v>454</v>
      </c>
      <c r="F395" s="170" t="s">
        <v>455</v>
      </c>
      <c r="G395" s="12"/>
      <c r="H395" s="12"/>
      <c r="I395" s="162"/>
      <c r="J395" s="171">
        <f>BK395</f>
        <v>0</v>
      </c>
      <c r="K395" s="12"/>
      <c r="L395" s="159"/>
      <c r="M395" s="164"/>
      <c r="N395" s="165"/>
      <c r="O395" s="165"/>
      <c r="P395" s="166">
        <f>SUM(P396:P410)</f>
        <v>0</v>
      </c>
      <c r="Q395" s="165"/>
      <c r="R395" s="166">
        <f>SUM(R396:R410)</f>
        <v>0</v>
      </c>
      <c r="S395" s="165"/>
      <c r="T395" s="167">
        <f>SUM(T396:T410)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160" t="s">
        <v>133</v>
      </c>
      <c r="AT395" s="168" t="s">
        <v>76</v>
      </c>
      <c r="AU395" s="168" t="s">
        <v>83</v>
      </c>
      <c r="AY395" s="160" t="s">
        <v>134</v>
      </c>
      <c r="BK395" s="169">
        <f>SUM(BK396:BK410)</f>
        <v>0</v>
      </c>
    </row>
    <row r="396" s="2" customFormat="1" ht="16.5" customHeight="1">
      <c r="A396" s="38"/>
      <c r="B396" s="172"/>
      <c r="C396" s="213" t="s">
        <v>758</v>
      </c>
      <c r="D396" s="213" t="s">
        <v>457</v>
      </c>
      <c r="E396" s="214" t="s">
        <v>458</v>
      </c>
      <c r="F396" s="215" t="s">
        <v>459</v>
      </c>
      <c r="G396" s="216" t="s">
        <v>140</v>
      </c>
      <c r="H396" s="217">
        <v>2</v>
      </c>
      <c r="I396" s="218"/>
      <c r="J396" s="219">
        <f>ROUND(I396*H396,2)</f>
        <v>0</v>
      </c>
      <c r="K396" s="215" t="s">
        <v>141</v>
      </c>
      <c r="L396" s="220"/>
      <c r="M396" s="221" t="s">
        <v>3</v>
      </c>
      <c r="N396" s="222" t="s">
        <v>48</v>
      </c>
      <c r="O396" s="72"/>
      <c r="P396" s="182">
        <f>O396*H396</f>
        <v>0</v>
      </c>
      <c r="Q396" s="182">
        <v>0</v>
      </c>
      <c r="R396" s="182">
        <f>Q396*H396</f>
        <v>0</v>
      </c>
      <c r="S396" s="182">
        <v>0</v>
      </c>
      <c r="T396" s="183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184" t="s">
        <v>460</v>
      </c>
      <c r="AT396" s="184" t="s">
        <v>457</v>
      </c>
      <c r="AU396" s="184" t="s">
        <v>85</v>
      </c>
      <c r="AY396" s="18" t="s">
        <v>134</v>
      </c>
      <c r="BE396" s="185">
        <f>IF(N396="základní",J396,0)</f>
        <v>0</v>
      </c>
      <c r="BF396" s="185">
        <f>IF(N396="snížená",J396,0)</f>
        <v>0</v>
      </c>
      <c r="BG396" s="185">
        <f>IF(N396="zákl. přenesená",J396,0)</f>
        <v>0</v>
      </c>
      <c r="BH396" s="185">
        <f>IF(N396="sníž. přenesená",J396,0)</f>
        <v>0</v>
      </c>
      <c r="BI396" s="185">
        <f>IF(N396="nulová",J396,0)</f>
        <v>0</v>
      </c>
      <c r="BJ396" s="18" t="s">
        <v>83</v>
      </c>
      <c r="BK396" s="185">
        <f>ROUND(I396*H396,2)</f>
        <v>0</v>
      </c>
      <c r="BL396" s="18" t="s">
        <v>460</v>
      </c>
      <c r="BM396" s="184" t="s">
        <v>759</v>
      </c>
    </row>
    <row r="397" s="13" customFormat="1">
      <c r="A397" s="13"/>
      <c r="B397" s="186"/>
      <c r="C397" s="13"/>
      <c r="D397" s="187" t="s">
        <v>144</v>
      </c>
      <c r="E397" s="188" t="s">
        <v>3</v>
      </c>
      <c r="F397" s="189" t="s">
        <v>145</v>
      </c>
      <c r="G397" s="13"/>
      <c r="H397" s="188" t="s">
        <v>3</v>
      </c>
      <c r="I397" s="190"/>
      <c r="J397" s="13"/>
      <c r="K397" s="13"/>
      <c r="L397" s="186"/>
      <c r="M397" s="191"/>
      <c r="N397" s="192"/>
      <c r="O397" s="192"/>
      <c r="P397" s="192"/>
      <c r="Q397" s="192"/>
      <c r="R397" s="192"/>
      <c r="S397" s="192"/>
      <c r="T397" s="19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88" t="s">
        <v>144</v>
      </c>
      <c r="AU397" s="188" t="s">
        <v>85</v>
      </c>
      <c r="AV397" s="13" t="s">
        <v>83</v>
      </c>
      <c r="AW397" s="13" t="s">
        <v>39</v>
      </c>
      <c r="AX397" s="13" t="s">
        <v>77</v>
      </c>
      <c r="AY397" s="188" t="s">
        <v>134</v>
      </c>
    </row>
    <row r="398" s="14" customFormat="1">
      <c r="A398" s="14"/>
      <c r="B398" s="194"/>
      <c r="C398" s="14"/>
      <c r="D398" s="187" t="s">
        <v>144</v>
      </c>
      <c r="E398" s="195" t="s">
        <v>3</v>
      </c>
      <c r="F398" s="196" t="s">
        <v>760</v>
      </c>
      <c r="G398" s="14"/>
      <c r="H398" s="197">
        <v>2</v>
      </c>
      <c r="I398" s="198"/>
      <c r="J398" s="14"/>
      <c r="K398" s="14"/>
      <c r="L398" s="194"/>
      <c r="M398" s="199"/>
      <c r="N398" s="200"/>
      <c r="O398" s="200"/>
      <c r="P398" s="200"/>
      <c r="Q398" s="200"/>
      <c r="R398" s="200"/>
      <c r="S398" s="200"/>
      <c r="T398" s="20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195" t="s">
        <v>144</v>
      </c>
      <c r="AU398" s="195" t="s">
        <v>85</v>
      </c>
      <c r="AV398" s="14" t="s">
        <v>85</v>
      </c>
      <c r="AW398" s="14" t="s">
        <v>39</v>
      </c>
      <c r="AX398" s="14" t="s">
        <v>83</v>
      </c>
      <c r="AY398" s="195" t="s">
        <v>134</v>
      </c>
    </row>
    <row r="399" s="2" customFormat="1" ht="16.5" customHeight="1">
      <c r="A399" s="38"/>
      <c r="B399" s="172"/>
      <c r="C399" s="213" t="s">
        <v>761</v>
      </c>
      <c r="D399" s="213" t="s">
        <v>457</v>
      </c>
      <c r="E399" s="214" t="s">
        <v>468</v>
      </c>
      <c r="F399" s="215" t="s">
        <v>469</v>
      </c>
      <c r="G399" s="216" t="s">
        <v>140</v>
      </c>
      <c r="H399" s="217">
        <v>2</v>
      </c>
      <c r="I399" s="218"/>
      <c r="J399" s="219">
        <f>ROUND(I399*H399,2)</f>
        <v>0</v>
      </c>
      <c r="K399" s="215" t="s">
        <v>141</v>
      </c>
      <c r="L399" s="220"/>
      <c r="M399" s="221" t="s">
        <v>3</v>
      </c>
      <c r="N399" s="222" t="s">
        <v>48</v>
      </c>
      <c r="O399" s="72"/>
      <c r="P399" s="182">
        <f>O399*H399</f>
        <v>0</v>
      </c>
      <c r="Q399" s="182">
        <v>0</v>
      </c>
      <c r="R399" s="182">
        <f>Q399*H399</f>
        <v>0</v>
      </c>
      <c r="S399" s="182">
        <v>0</v>
      </c>
      <c r="T399" s="183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184" t="s">
        <v>460</v>
      </c>
      <c r="AT399" s="184" t="s">
        <v>457</v>
      </c>
      <c r="AU399" s="184" t="s">
        <v>85</v>
      </c>
      <c r="AY399" s="18" t="s">
        <v>134</v>
      </c>
      <c r="BE399" s="185">
        <f>IF(N399="základní",J399,0)</f>
        <v>0</v>
      </c>
      <c r="BF399" s="185">
        <f>IF(N399="snížená",J399,0)</f>
        <v>0</v>
      </c>
      <c r="BG399" s="185">
        <f>IF(N399="zákl. přenesená",J399,0)</f>
        <v>0</v>
      </c>
      <c r="BH399" s="185">
        <f>IF(N399="sníž. přenesená",J399,0)</f>
        <v>0</v>
      </c>
      <c r="BI399" s="185">
        <f>IF(N399="nulová",J399,0)</f>
        <v>0</v>
      </c>
      <c r="BJ399" s="18" t="s">
        <v>83</v>
      </c>
      <c r="BK399" s="185">
        <f>ROUND(I399*H399,2)</f>
        <v>0</v>
      </c>
      <c r="BL399" s="18" t="s">
        <v>460</v>
      </c>
      <c r="BM399" s="184" t="s">
        <v>762</v>
      </c>
    </row>
    <row r="400" s="13" customFormat="1">
      <c r="A400" s="13"/>
      <c r="B400" s="186"/>
      <c r="C400" s="13"/>
      <c r="D400" s="187" t="s">
        <v>144</v>
      </c>
      <c r="E400" s="188" t="s">
        <v>3</v>
      </c>
      <c r="F400" s="189" t="s">
        <v>145</v>
      </c>
      <c r="G400" s="13"/>
      <c r="H400" s="188" t="s">
        <v>3</v>
      </c>
      <c r="I400" s="190"/>
      <c r="J400" s="13"/>
      <c r="K400" s="13"/>
      <c r="L400" s="186"/>
      <c r="M400" s="191"/>
      <c r="N400" s="192"/>
      <c r="O400" s="192"/>
      <c r="P400" s="192"/>
      <c r="Q400" s="192"/>
      <c r="R400" s="192"/>
      <c r="S400" s="192"/>
      <c r="T400" s="19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88" t="s">
        <v>144</v>
      </c>
      <c r="AU400" s="188" t="s">
        <v>85</v>
      </c>
      <c r="AV400" s="13" t="s">
        <v>83</v>
      </c>
      <c r="AW400" s="13" t="s">
        <v>39</v>
      </c>
      <c r="AX400" s="13" t="s">
        <v>77</v>
      </c>
      <c r="AY400" s="188" t="s">
        <v>134</v>
      </c>
    </row>
    <row r="401" s="14" customFormat="1">
      <c r="A401" s="14"/>
      <c r="B401" s="194"/>
      <c r="C401" s="14"/>
      <c r="D401" s="187" t="s">
        <v>144</v>
      </c>
      <c r="E401" s="195" t="s">
        <v>3</v>
      </c>
      <c r="F401" s="196" t="s">
        <v>760</v>
      </c>
      <c r="G401" s="14"/>
      <c r="H401" s="197">
        <v>2</v>
      </c>
      <c r="I401" s="198"/>
      <c r="J401" s="14"/>
      <c r="K401" s="14"/>
      <c r="L401" s="194"/>
      <c r="M401" s="199"/>
      <c r="N401" s="200"/>
      <c r="O401" s="200"/>
      <c r="P401" s="200"/>
      <c r="Q401" s="200"/>
      <c r="R401" s="200"/>
      <c r="S401" s="200"/>
      <c r="T401" s="20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195" t="s">
        <v>144</v>
      </c>
      <c r="AU401" s="195" t="s">
        <v>85</v>
      </c>
      <c r="AV401" s="14" t="s">
        <v>85</v>
      </c>
      <c r="AW401" s="14" t="s">
        <v>39</v>
      </c>
      <c r="AX401" s="14" t="s">
        <v>83</v>
      </c>
      <c r="AY401" s="195" t="s">
        <v>134</v>
      </c>
    </row>
    <row r="402" s="2" customFormat="1" ht="16.5" customHeight="1">
      <c r="A402" s="38"/>
      <c r="B402" s="172"/>
      <c r="C402" s="213" t="s">
        <v>763</v>
      </c>
      <c r="D402" s="213" t="s">
        <v>457</v>
      </c>
      <c r="E402" s="214" t="s">
        <v>473</v>
      </c>
      <c r="F402" s="215" t="s">
        <v>474</v>
      </c>
      <c r="G402" s="216" t="s">
        <v>140</v>
      </c>
      <c r="H402" s="217">
        <v>1</v>
      </c>
      <c r="I402" s="218"/>
      <c r="J402" s="219">
        <f>ROUND(I402*H402,2)</f>
        <v>0</v>
      </c>
      <c r="K402" s="215" t="s">
        <v>141</v>
      </c>
      <c r="L402" s="220"/>
      <c r="M402" s="221" t="s">
        <v>3</v>
      </c>
      <c r="N402" s="222" t="s">
        <v>48</v>
      </c>
      <c r="O402" s="72"/>
      <c r="P402" s="182">
        <f>O402*H402</f>
        <v>0</v>
      </c>
      <c r="Q402" s="182">
        <v>0</v>
      </c>
      <c r="R402" s="182">
        <f>Q402*H402</f>
        <v>0</v>
      </c>
      <c r="S402" s="182">
        <v>0</v>
      </c>
      <c r="T402" s="183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184" t="s">
        <v>460</v>
      </c>
      <c r="AT402" s="184" t="s">
        <v>457</v>
      </c>
      <c r="AU402" s="184" t="s">
        <v>85</v>
      </c>
      <c r="AY402" s="18" t="s">
        <v>134</v>
      </c>
      <c r="BE402" s="185">
        <f>IF(N402="základní",J402,0)</f>
        <v>0</v>
      </c>
      <c r="BF402" s="185">
        <f>IF(N402="snížená",J402,0)</f>
        <v>0</v>
      </c>
      <c r="BG402" s="185">
        <f>IF(N402="zákl. přenesená",J402,0)</f>
        <v>0</v>
      </c>
      <c r="BH402" s="185">
        <f>IF(N402="sníž. přenesená",J402,0)</f>
        <v>0</v>
      </c>
      <c r="BI402" s="185">
        <f>IF(N402="nulová",J402,0)</f>
        <v>0</v>
      </c>
      <c r="BJ402" s="18" t="s">
        <v>83</v>
      </c>
      <c r="BK402" s="185">
        <f>ROUND(I402*H402,2)</f>
        <v>0</v>
      </c>
      <c r="BL402" s="18" t="s">
        <v>460</v>
      </c>
      <c r="BM402" s="184" t="s">
        <v>764</v>
      </c>
    </row>
    <row r="403" s="13" customFormat="1">
      <c r="A403" s="13"/>
      <c r="B403" s="186"/>
      <c r="C403" s="13"/>
      <c r="D403" s="187" t="s">
        <v>144</v>
      </c>
      <c r="E403" s="188" t="s">
        <v>3</v>
      </c>
      <c r="F403" s="189" t="s">
        <v>145</v>
      </c>
      <c r="G403" s="13"/>
      <c r="H403" s="188" t="s">
        <v>3</v>
      </c>
      <c r="I403" s="190"/>
      <c r="J403" s="13"/>
      <c r="K403" s="13"/>
      <c r="L403" s="186"/>
      <c r="M403" s="191"/>
      <c r="N403" s="192"/>
      <c r="O403" s="192"/>
      <c r="P403" s="192"/>
      <c r="Q403" s="192"/>
      <c r="R403" s="192"/>
      <c r="S403" s="192"/>
      <c r="T403" s="19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88" t="s">
        <v>144</v>
      </c>
      <c r="AU403" s="188" t="s">
        <v>85</v>
      </c>
      <c r="AV403" s="13" t="s">
        <v>83</v>
      </c>
      <c r="AW403" s="13" t="s">
        <v>39</v>
      </c>
      <c r="AX403" s="13" t="s">
        <v>77</v>
      </c>
      <c r="AY403" s="188" t="s">
        <v>134</v>
      </c>
    </row>
    <row r="404" s="14" customFormat="1">
      <c r="A404" s="14"/>
      <c r="B404" s="194"/>
      <c r="C404" s="14"/>
      <c r="D404" s="187" t="s">
        <v>144</v>
      </c>
      <c r="E404" s="195" t="s">
        <v>3</v>
      </c>
      <c r="F404" s="196" t="s">
        <v>462</v>
      </c>
      <c r="G404" s="14"/>
      <c r="H404" s="197">
        <v>1</v>
      </c>
      <c r="I404" s="198"/>
      <c r="J404" s="14"/>
      <c r="K404" s="14"/>
      <c r="L404" s="194"/>
      <c r="M404" s="199"/>
      <c r="N404" s="200"/>
      <c r="O404" s="200"/>
      <c r="P404" s="200"/>
      <c r="Q404" s="200"/>
      <c r="R404" s="200"/>
      <c r="S404" s="200"/>
      <c r="T404" s="201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195" t="s">
        <v>144</v>
      </c>
      <c r="AU404" s="195" t="s">
        <v>85</v>
      </c>
      <c r="AV404" s="14" t="s">
        <v>85</v>
      </c>
      <c r="AW404" s="14" t="s">
        <v>39</v>
      </c>
      <c r="AX404" s="14" t="s">
        <v>83</v>
      </c>
      <c r="AY404" s="195" t="s">
        <v>134</v>
      </c>
    </row>
    <row r="405" s="2" customFormat="1" ht="16.5" customHeight="1">
      <c r="A405" s="38"/>
      <c r="B405" s="172"/>
      <c r="C405" s="213" t="s">
        <v>765</v>
      </c>
      <c r="D405" s="213" t="s">
        <v>457</v>
      </c>
      <c r="E405" s="214" t="s">
        <v>477</v>
      </c>
      <c r="F405" s="215" t="s">
        <v>478</v>
      </c>
      <c r="G405" s="216" t="s">
        <v>140</v>
      </c>
      <c r="H405" s="217">
        <v>1</v>
      </c>
      <c r="I405" s="218"/>
      <c r="J405" s="219">
        <f>ROUND(I405*H405,2)</f>
        <v>0</v>
      </c>
      <c r="K405" s="215" t="s">
        <v>141</v>
      </c>
      <c r="L405" s="220"/>
      <c r="M405" s="221" t="s">
        <v>3</v>
      </c>
      <c r="N405" s="222" t="s">
        <v>48</v>
      </c>
      <c r="O405" s="72"/>
      <c r="P405" s="182">
        <f>O405*H405</f>
        <v>0</v>
      </c>
      <c r="Q405" s="182">
        <v>0</v>
      </c>
      <c r="R405" s="182">
        <f>Q405*H405</f>
        <v>0</v>
      </c>
      <c r="S405" s="182">
        <v>0</v>
      </c>
      <c r="T405" s="183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184" t="s">
        <v>460</v>
      </c>
      <c r="AT405" s="184" t="s">
        <v>457</v>
      </c>
      <c r="AU405" s="184" t="s">
        <v>85</v>
      </c>
      <c r="AY405" s="18" t="s">
        <v>134</v>
      </c>
      <c r="BE405" s="185">
        <f>IF(N405="základní",J405,0)</f>
        <v>0</v>
      </c>
      <c r="BF405" s="185">
        <f>IF(N405="snížená",J405,0)</f>
        <v>0</v>
      </c>
      <c r="BG405" s="185">
        <f>IF(N405="zákl. přenesená",J405,0)</f>
        <v>0</v>
      </c>
      <c r="BH405" s="185">
        <f>IF(N405="sníž. přenesená",J405,0)</f>
        <v>0</v>
      </c>
      <c r="BI405" s="185">
        <f>IF(N405="nulová",J405,0)</f>
        <v>0</v>
      </c>
      <c r="BJ405" s="18" t="s">
        <v>83</v>
      </c>
      <c r="BK405" s="185">
        <f>ROUND(I405*H405,2)</f>
        <v>0</v>
      </c>
      <c r="BL405" s="18" t="s">
        <v>460</v>
      </c>
      <c r="BM405" s="184" t="s">
        <v>766</v>
      </c>
    </row>
    <row r="406" s="13" customFormat="1">
      <c r="A406" s="13"/>
      <c r="B406" s="186"/>
      <c r="C406" s="13"/>
      <c r="D406" s="187" t="s">
        <v>144</v>
      </c>
      <c r="E406" s="188" t="s">
        <v>3</v>
      </c>
      <c r="F406" s="189" t="s">
        <v>145</v>
      </c>
      <c r="G406" s="13"/>
      <c r="H406" s="188" t="s">
        <v>3</v>
      </c>
      <c r="I406" s="190"/>
      <c r="J406" s="13"/>
      <c r="K406" s="13"/>
      <c r="L406" s="186"/>
      <c r="M406" s="191"/>
      <c r="N406" s="192"/>
      <c r="O406" s="192"/>
      <c r="P406" s="192"/>
      <c r="Q406" s="192"/>
      <c r="R406" s="192"/>
      <c r="S406" s="192"/>
      <c r="T406" s="19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88" t="s">
        <v>144</v>
      </c>
      <c r="AU406" s="188" t="s">
        <v>85</v>
      </c>
      <c r="AV406" s="13" t="s">
        <v>83</v>
      </c>
      <c r="AW406" s="13" t="s">
        <v>39</v>
      </c>
      <c r="AX406" s="13" t="s">
        <v>77</v>
      </c>
      <c r="AY406" s="188" t="s">
        <v>134</v>
      </c>
    </row>
    <row r="407" s="14" customFormat="1">
      <c r="A407" s="14"/>
      <c r="B407" s="194"/>
      <c r="C407" s="14"/>
      <c r="D407" s="187" t="s">
        <v>144</v>
      </c>
      <c r="E407" s="195" t="s">
        <v>3</v>
      </c>
      <c r="F407" s="196" t="s">
        <v>462</v>
      </c>
      <c r="G407" s="14"/>
      <c r="H407" s="197">
        <v>1</v>
      </c>
      <c r="I407" s="198"/>
      <c r="J407" s="14"/>
      <c r="K407" s="14"/>
      <c r="L407" s="194"/>
      <c r="M407" s="199"/>
      <c r="N407" s="200"/>
      <c r="O407" s="200"/>
      <c r="P407" s="200"/>
      <c r="Q407" s="200"/>
      <c r="R407" s="200"/>
      <c r="S407" s="200"/>
      <c r="T407" s="20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195" t="s">
        <v>144</v>
      </c>
      <c r="AU407" s="195" t="s">
        <v>85</v>
      </c>
      <c r="AV407" s="14" t="s">
        <v>85</v>
      </c>
      <c r="AW407" s="14" t="s">
        <v>39</v>
      </c>
      <c r="AX407" s="14" t="s">
        <v>83</v>
      </c>
      <c r="AY407" s="195" t="s">
        <v>134</v>
      </c>
    </row>
    <row r="408" s="2" customFormat="1" ht="16.5" customHeight="1">
      <c r="A408" s="38"/>
      <c r="B408" s="172"/>
      <c r="C408" s="213" t="s">
        <v>767</v>
      </c>
      <c r="D408" s="213" t="s">
        <v>457</v>
      </c>
      <c r="E408" s="214" t="s">
        <v>768</v>
      </c>
      <c r="F408" s="215" t="s">
        <v>769</v>
      </c>
      <c r="G408" s="216" t="s">
        <v>140</v>
      </c>
      <c r="H408" s="217">
        <v>5</v>
      </c>
      <c r="I408" s="218"/>
      <c r="J408" s="219">
        <f>ROUND(I408*H408,2)</f>
        <v>0</v>
      </c>
      <c r="K408" s="215" t="s">
        <v>141</v>
      </c>
      <c r="L408" s="220"/>
      <c r="M408" s="221" t="s">
        <v>3</v>
      </c>
      <c r="N408" s="222" t="s">
        <v>48</v>
      </c>
      <c r="O408" s="72"/>
      <c r="P408" s="182">
        <f>O408*H408</f>
        <v>0</v>
      </c>
      <c r="Q408" s="182">
        <v>0</v>
      </c>
      <c r="R408" s="182">
        <f>Q408*H408</f>
        <v>0</v>
      </c>
      <c r="S408" s="182">
        <v>0</v>
      </c>
      <c r="T408" s="183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184" t="s">
        <v>460</v>
      </c>
      <c r="AT408" s="184" t="s">
        <v>457</v>
      </c>
      <c r="AU408" s="184" t="s">
        <v>85</v>
      </c>
      <c r="AY408" s="18" t="s">
        <v>134</v>
      </c>
      <c r="BE408" s="185">
        <f>IF(N408="základní",J408,0)</f>
        <v>0</v>
      </c>
      <c r="BF408" s="185">
        <f>IF(N408="snížená",J408,0)</f>
        <v>0</v>
      </c>
      <c r="BG408" s="185">
        <f>IF(N408="zákl. přenesená",J408,0)</f>
        <v>0</v>
      </c>
      <c r="BH408" s="185">
        <f>IF(N408="sníž. přenesená",J408,0)</f>
        <v>0</v>
      </c>
      <c r="BI408" s="185">
        <f>IF(N408="nulová",J408,0)</f>
        <v>0</v>
      </c>
      <c r="BJ408" s="18" t="s">
        <v>83</v>
      </c>
      <c r="BK408" s="185">
        <f>ROUND(I408*H408,2)</f>
        <v>0</v>
      </c>
      <c r="BL408" s="18" t="s">
        <v>460</v>
      </c>
      <c r="BM408" s="184" t="s">
        <v>770</v>
      </c>
    </row>
    <row r="409" s="13" customFormat="1">
      <c r="A409" s="13"/>
      <c r="B409" s="186"/>
      <c r="C409" s="13"/>
      <c r="D409" s="187" t="s">
        <v>144</v>
      </c>
      <c r="E409" s="188" t="s">
        <v>3</v>
      </c>
      <c r="F409" s="189" t="s">
        <v>145</v>
      </c>
      <c r="G409" s="13"/>
      <c r="H409" s="188" t="s">
        <v>3</v>
      </c>
      <c r="I409" s="190"/>
      <c r="J409" s="13"/>
      <c r="K409" s="13"/>
      <c r="L409" s="186"/>
      <c r="M409" s="191"/>
      <c r="N409" s="192"/>
      <c r="O409" s="192"/>
      <c r="P409" s="192"/>
      <c r="Q409" s="192"/>
      <c r="R409" s="192"/>
      <c r="S409" s="192"/>
      <c r="T409" s="19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88" t="s">
        <v>144</v>
      </c>
      <c r="AU409" s="188" t="s">
        <v>85</v>
      </c>
      <c r="AV409" s="13" t="s">
        <v>83</v>
      </c>
      <c r="AW409" s="13" t="s">
        <v>39</v>
      </c>
      <c r="AX409" s="13" t="s">
        <v>77</v>
      </c>
      <c r="AY409" s="188" t="s">
        <v>134</v>
      </c>
    </row>
    <row r="410" s="14" customFormat="1">
      <c r="A410" s="14"/>
      <c r="B410" s="194"/>
      <c r="C410" s="14"/>
      <c r="D410" s="187" t="s">
        <v>144</v>
      </c>
      <c r="E410" s="195" t="s">
        <v>3</v>
      </c>
      <c r="F410" s="196" t="s">
        <v>771</v>
      </c>
      <c r="G410" s="14"/>
      <c r="H410" s="197">
        <v>5</v>
      </c>
      <c r="I410" s="198"/>
      <c r="J410" s="14"/>
      <c r="K410" s="14"/>
      <c r="L410" s="194"/>
      <c r="M410" s="199"/>
      <c r="N410" s="200"/>
      <c r="O410" s="200"/>
      <c r="P410" s="200"/>
      <c r="Q410" s="200"/>
      <c r="R410" s="200"/>
      <c r="S410" s="200"/>
      <c r="T410" s="201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195" t="s">
        <v>144</v>
      </c>
      <c r="AU410" s="195" t="s">
        <v>85</v>
      </c>
      <c r="AV410" s="14" t="s">
        <v>85</v>
      </c>
      <c r="AW410" s="14" t="s">
        <v>39</v>
      </c>
      <c r="AX410" s="14" t="s">
        <v>83</v>
      </c>
      <c r="AY410" s="195" t="s">
        <v>134</v>
      </c>
    </row>
    <row r="411" s="12" customFormat="1" ht="22.8" customHeight="1">
      <c r="A411" s="12"/>
      <c r="B411" s="159"/>
      <c r="C411" s="12"/>
      <c r="D411" s="160" t="s">
        <v>76</v>
      </c>
      <c r="E411" s="170" t="s">
        <v>281</v>
      </c>
      <c r="F411" s="170" t="s">
        <v>282</v>
      </c>
      <c r="G411" s="12"/>
      <c r="H411" s="12"/>
      <c r="I411" s="162"/>
      <c r="J411" s="171">
        <f>BK411</f>
        <v>0</v>
      </c>
      <c r="K411" s="12"/>
      <c r="L411" s="159"/>
      <c r="M411" s="164"/>
      <c r="N411" s="165"/>
      <c r="O411" s="165"/>
      <c r="P411" s="166">
        <f>SUM(P412:P417)</f>
        <v>0</v>
      </c>
      <c r="Q411" s="165"/>
      <c r="R411" s="166">
        <f>SUM(R412:R417)</f>
        <v>0</v>
      </c>
      <c r="S411" s="165"/>
      <c r="T411" s="167">
        <f>SUM(T412:T417)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160" t="s">
        <v>133</v>
      </c>
      <c r="AT411" s="168" t="s">
        <v>76</v>
      </c>
      <c r="AU411" s="168" t="s">
        <v>83</v>
      </c>
      <c r="AY411" s="160" t="s">
        <v>134</v>
      </c>
      <c r="BK411" s="169">
        <f>SUM(BK412:BK417)</f>
        <v>0</v>
      </c>
    </row>
    <row r="412" s="2" customFormat="1" ht="21.75" customHeight="1">
      <c r="A412" s="38"/>
      <c r="B412" s="172"/>
      <c r="C412" s="173" t="s">
        <v>772</v>
      </c>
      <c r="D412" s="173" t="s">
        <v>137</v>
      </c>
      <c r="E412" s="174" t="s">
        <v>773</v>
      </c>
      <c r="F412" s="175" t="s">
        <v>774</v>
      </c>
      <c r="G412" s="176" t="s">
        <v>140</v>
      </c>
      <c r="H412" s="177">
        <v>4</v>
      </c>
      <c r="I412" s="178"/>
      <c r="J412" s="179">
        <f>ROUND(I412*H412,2)</f>
        <v>0</v>
      </c>
      <c r="K412" s="175" t="s">
        <v>141</v>
      </c>
      <c r="L412" s="39"/>
      <c r="M412" s="180" t="s">
        <v>3</v>
      </c>
      <c r="N412" s="181" t="s">
        <v>48</v>
      </c>
      <c r="O412" s="72"/>
      <c r="P412" s="182">
        <f>O412*H412</f>
        <v>0</v>
      </c>
      <c r="Q412" s="182">
        <v>0</v>
      </c>
      <c r="R412" s="182">
        <f>Q412*H412</f>
        <v>0</v>
      </c>
      <c r="S412" s="182">
        <v>0</v>
      </c>
      <c r="T412" s="183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184" t="s">
        <v>142</v>
      </c>
      <c r="AT412" s="184" t="s">
        <v>137</v>
      </c>
      <c r="AU412" s="184" t="s">
        <v>85</v>
      </c>
      <c r="AY412" s="18" t="s">
        <v>134</v>
      </c>
      <c r="BE412" s="185">
        <f>IF(N412="základní",J412,0)</f>
        <v>0</v>
      </c>
      <c r="BF412" s="185">
        <f>IF(N412="snížená",J412,0)</f>
        <v>0</v>
      </c>
      <c r="BG412" s="185">
        <f>IF(N412="zákl. přenesená",J412,0)</f>
        <v>0</v>
      </c>
      <c r="BH412" s="185">
        <f>IF(N412="sníž. přenesená",J412,0)</f>
        <v>0</v>
      </c>
      <c r="BI412" s="185">
        <f>IF(N412="nulová",J412,0)</f>
        <v>0</v>
      </c>
      <c r="BJ412" s="18" t="s">
        <v>83</v>
      </c>
      <c r="BK412" s="185">
        <f>ROUND(I412*H412,2)</f>
        <v>0</v>
      </c>
      <c r="BL412" s="18" t="s">
        <v>142</v>
      </c>
      <c r="BM412" s="184" t="s">
        <v>775</v>
      </c>
    </row>
    <row r="413" s="13" customFormat="1">
      <c r="A413" s="13"/>
      <c r="B413" s="186"/>
      <c r="C413" s="13"/>
      <c r="D413" s="187" t="s">
        <v>144</v>
      </c>
      <c r="E413" s="188" t="s">
        <v>3</v>
      </c>
      <c r="F413" s="189" t="s">
        <v>145</v>
      </c>
      <c r="G413" s="13"/>
      <c r="H413" s="188" t="s">
        <v>3</v>
      </c>
      <c r="I413" s="190"/>
      <c r="J413" s="13"/>
      <c r="K413" s="13"/>
      <c r="L413" s="186"/>
      <c r="M413" s="191"/>
      <c r="N413" s="192"/>
      <c r="O413" s="192"/>
      <c r="P413" s="192"/>
      <c r="Q413" s="192"/>
      <c r="R413" s="192"/>
      <c r="S413" s="192"/>
      <c r="T413" s="19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88" t="s">
        <v>144</v>
      </c>
      <c r="AU413" s="188" t="s">
        <v>85</v>
      </c>
      <c r="AV413" s="13" t="s">
        <v>83</v>
      </c>
      <c r="AW413" s="13" t="s">
        <v>39</v>
      </c>
      <c r="AX413" s="13" t="s">
        <v>77</v>
      </c>
      <c r="AY413" s="188" t="s">
        <v>134</v>
      </c>
    </row>
    <row r="414" s="14" customFormat="1">
      <c r="A414" s="14"/>
      <c r="B414" s="194"/>
      <c r="C414" s="14"/>
      <c r="D414" s="187" t="s">
        <v>144</v>
      </c>
      <c r="E414" s="195" t="s">
        <v>3</v>
      </c>
      <c r="F414" s="196" t="s">
        <v>776</v>
      </c>
      <c r="G414" s="14"/>
      <c r="H414" s="197">
        <v>4</v>
      </c>
      <c r="I414" s="198"/>
      <c r="J414" s="14"/>
      <c r="K414" s="14"/>
      <c r="L414" s="194"/>
      <c r="M414" s="199"/>
      <c r="N414" s="200"/>
      <c r="O414" s="200"/>
      <c r="P414" s="200"/>
      <c r="Q414" s="200"/>
      <c r="R414" s="200"/>
      <c r="S414" s="200"/>
      <c r="T414" s="20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195" t="s">
        <v>144</v>
      </c>
      <c r="AU414" s="195" t="s">
        <v>85</v>
      </c>
      <c r="AV414" s="14" t="s">
        <v>85</v>
      </c>
      <c r="AW414" s="14" t="s">
        <v>39</v>
      </c>
      <c r="AX414" s="14" t="s">
        <v>83</v>
      </c>
      <c r="AY414" s="195" t="s">
        <v>134</v>
      </c>
    </row>
    <row r="415" s="2" customFormat="1" ht="24.15" customHeight="1">
      <c r="A415" s="38"/>
      <c r="B415" s="172"/>
      <c r="C415" s="173" t="s">
        <v>777</v>
      </c>
      <c r="D415" s="173" t="s">
        <v>137</v>
      </c>
      <c r="E415" s="174" t="s">
        <v>284</v>
      </c>
      <c r="F415" s="175" t="s">
        <v>285</v>
      </c>
      <c r="G415" s="176" t="s">
        <v>140</v>
      </c>
      <c r="H415" s="177">
        <v>1</v>
      </c>
      <c r="I415" s="178"/>
      <c r="J415" s="179">
        <f>ROUND(I415*H415,2)</f>
        <v>0</v>
      </c>
      <c r="K415" s="175" t="s">
        <v>141</v>
      </c>
      <c r="L415" s="39"/>
      <c r="M415" s="180" t="s">
        <v>3</v>
      </c>
      <c r="N415" s="181" t="s">
        <v>48</v>
      </c>
      <c r="O415" s="72"/>
      <c r="P415" s="182">
        <f>O415*H415</f>
        <v>0</v>
      </c>
      <c r="Q415" s="182">
        <v>0</v>
      </c>
      <c r="R415" s="182">
        <f>Q415*H415</f>
        <v>0</v>
      </c>
      <c r="S415" s="182">
        <v>0</v>
      </c>
      <c r="T415" s="183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184" t="s">
        <v>142</v>
      </c>
      <c r="AT415" s="184" t="s">
        <v>137</v>
      </c>
      <c r="AU415" s="184" t="s">
        <v>85</v>
      </c>
      <c r="AY415" s="18" t="s">
        <v>134</v>
      </c>
      <c r="BE415" s="185">
        <f>IF(N415="základní",J415,0)</f>
        <v>0</v>
      </c>
      <c r="BF415" s="185">
        <f>IF(N415="snížená",J415,0)</f>
        <v>0</v>
      </c>
      <c r="BG415" s="185">
        <f>IF(N415="zákl. přenesená",J415,0)</f>
        <v>0</v>
      </c>
      <c r="BH415" s="185">
        <f>IF(N415="sníž. přenesená",J415,0)</f>
        <v>0</v>
      </c>
      <c r="BI415" s="185">
        <f>IF(N415="nulová",J415,0)</f>
        <v>0</v>
      </c>
      <c r="BJ415" s="18" t="s">
        <v>83</v>
      </c>
      <c r="BK415" s="185">
        <f>ROUND(I415*H415,2)</f>
        <v>0</v>
      </c>
      <c r="BL415" s="18" t="s">
        <v>142</v>
      </c>
      <c r="BM415" s="184" t="s">
        <v>778</v>
      </c>
    </row>
    <row r="416" s="13" customFormat="1">
      <c r="A416" s="13"/>
      <c r="B416" s="186"/>
      <c r="C416" s="13"/>
      <c r="D416" s="187" t="s">
        <v>144</v>
      </c>
      <c r="E416" s="188" t="s">
        <v>3</v>
      </c>
      <c r="F416" s="189" t="s">
        <v>145</v>
      </c>
      <c r="G416" s="13"/>
      <c r="H416" s="188" t="s">
        <v>3</v>
      </c>
      <c r="I416" s="190"/>
      <c r="J416" s="13"/>
      <c r="K416" s="13"/>
      <c r="L416" s="186"/>
      <c r="M416" s="191"/>
      <c r="N416" s="192"/>
      <c r="O416" s="192"/>
      <c r="P416" s="192"/>
      <c r="Q416" s="192"/>
      <c r="R416" s="192"/>
      <c r="S416" s="192"/>
      <c r="T416" s="19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88" t="s">
        <v>144</v>
      </c>
      <c r="AU416" s="188" t="s">
        <v>85</v>
      </c>
      <c r="AV416" s="13" t="s">
        <v>83</v>
      </c>
      <c r="AW416" s="13" t="s">
        <v>39</v>
      </c>
      <c r="AX416" s="13" t="s">
        <v>77</v>
      </c>
      <c r="AY416" s="188" t="s">
        <v>134</v>
      </c>
    </row>
    <row r="417" s="14" customFormat="1">
      <c r="A417" s="14"/>
      <c r="B417" s="194"/>
      <c r="C417" s="14"/>
      <c r="D417" s="187" t="s">
        <v>144</v>
      </c>
      <c r="E417" s="195" t="s">
        <v>3</v>
      </c>
      <c r="F417" s="196" t="s">
        <v>287</v>
      </c>
      <c r="G417" s="14"/>
      <c r="H417" s="197">
        <v>1</v>
      </c>
      <c r="I417" s="198"/>
      <c r="J417" s="14"/>
      <c r="K417" s="14"/>
      <c r="L417" s="194"/>
      <c r="M417" s="210"/>
      <c r="N417" s="211"/>
      <c r="O417" s="211"/>
      <c r="P417" s="211"/>
      <c r="Q417" s="211"/>
      <c r="R417" s="211"/>
      <c r="S417" s="211"/>
      <c r="T417" s="21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195" t="s">
        <v>144</v>
      </c>
      <c r="AU417" s="195" t="s">
        <v>85</v>
      </c>
      <c r="AV417" s="14" t="s">
        <v>85</v>
      </c>
      <c r="AW417" s="14" t="s">
        <v>39</v>
      </c>
      <c r="AX417" s="14" t="s">
        <v>83</v>
      </c>
      <c r="AY417" s="195" t="s">
        <v>134</v>
      </c>
    </row>
    <row r="418" s="2" customFormat="1" ht="6.96" customHeight="1">
      <c r="A418" s="38"/>
      <c r="B418" s="55"/>
      <c r="C418" s="56"/>
      <c r="D418" s="56"/>
      <c r="E418" s="56"/>
      <c r="F418" s="56"/>
      <c r="G418" s="56"/>
      <c r="H418" s="56"/>
      <c r="I418" s="56"/>
      <c r="J418" s="56"/>
      <c r="K418" s="56"/>
      <c r="L418" s="39"/>
      <c r="M418" s="38"/>
      <c r="O418" s="38"/>
      <c r="P418" s="38"/>
      <c r="Q418" s="38"/>
      <c r="R418" s="38"/>
      <c r="S418" s="38"/>
      <c r="T418" s="38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</row>
  </sheetData>
  <autoFilter ref="C97:K4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101</v>
      </c>
      <c r="L4" s="21"/>
      <c r="M4" s="122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3" t="str">
        <f>'Rekapitulace zakázky'!K6</f>
        <v>Údržba a oprava výměnných dílů zabezpečovacího zařízení v obvodu SSZT HKR 2024 - 2026</v>
      </c>
      <c r="F7" s="31"/>
      <c r="G7" s="31"/>
      <c r="H7" s="31"/>
      <c r="L7" s="21"/>
    </row>
    <row r="8" s="1" customFormat="1" ht="12" customHeight="1">
      <c r="B8" s="21"/>
      <c r="D8" s="31" t="s">
        <v>102</v>
      </c>
      <c r="L8" s="21"/>
    </row>
    <row r="9" s="2" customFormat="1" ht="16.5" customHeight="1">
      <c r="A9" s="38"/>
      <c r="B9" s="39"/>
      <c r="C9" s="38"/>
      <c r="D9" s="38"/>
      <c r="E9" s="123" t="s">
        <v>103</v>
      </c>
      <c r="F9" s="38"/>
      <c r="G9" s="38"/>
      <c r="H9" s="38"/>
      <c r="I9" s="38"/>
      <c r="J9" s="38"/>
      <c r="K9" s="38"/>
      <c r="L9" s="12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1" t="s">
        <v>104</v>
      </c>
      <c r="E10" s="38"/>
      <c r="F10" s="38"/>
      <c r="G10" s="38"/>
      <c r="H10" s="38"/>
      <c r="I10" s="38"/>
      <c r="J10" s="38"/>
      <c r="K10" s="38"/>
      <c r="L10" s="12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2" t="s">
        <v>779</v>
      </c>
      <c r="F11" s="38"/>
      <c r="G11" s="38"/>
      <c r="H11" s="38"/>
      <c r="I11" s="38"/>
      <c r="J11" s="38"/>
      <c r="K11" s="38"/>
      <c r="L11" s="12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12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1" t="s">
        <v>19</v>
      </c>
      <c r="E13" s="38"/>
      <c r="F13" s="26" t="s">
        <v>3</v>
      </c>
      <c r="G13" s="38"/>
      <c r="H13" s="38"/>
      <c r="I13" s="31" t="s">
        <v>21</v>
      </c>
      <c r="J13" s="26" t="s">
        <v>3</v>
      </c>
      <c r="K13" s="38"/>
      <c r="L13" s="12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23</v>
      </c>
      <c r="E14" s="38"/>
      <c r="F14" s="26" t="s">
        <v>24</v>
      </c>
      <c r="G14" s="38"/>
      <c r="H14" s="38"/>
      <c r="I14" s="31" t="s">
        <v>25</v>
      </c>
      <c r="J14" s="64" t="str">
        <f>'Rekapitulace zakázky'!AN8</f>
        <v>6. 5. 2024</v>
      </c>
      <c r="K14" s="38"/>
      <c r="L14" s="12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12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1" t="s">
        <v>31</v>
      </c>
      <c r="E16" s="38"/>
      <c r="F16" s="38"/>
      <c r="G16" s="38"/>
      <c r="H16" s="38"/>
      <c r="I16" s="31" t="s">
        <v>32</v>
      </c>
      <c r="J16" s="26" t="s">
        <v>3</v>
      </c>
      <c r="K16" s="38"/>
      <c r="L16" s="12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6" t="s">
        <v>34</v>
      </c>
      <c r="F17" s="38"/>
      <c r="G17" s="38"/>
      <c r="H17" s="38"/>
      <c r="I17" s="31" t="s">
        <v>35</v>
      </c>
      <c r="J17" s="26" t="s">
        <v>3</v>
      </c>
      <c r="K17" s="38"/>
      <c r="L17" s="12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12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1" t="s">
        <v>36</v>
      </c>
      <c r="E19" s="38"/>
      <c r="F19" s="38"/>
      <c r="G19" s="38"/>
      <c r="H19" s="38"/>
      <c r="I19" s="31" t="s">
        <v>32</v>
      </c>
      <c r="J19" s="32" t="str">
        <f>'Rekapitulace zakázky'!AN13</f>
        <v>Vyplň údaj</v>
      </c>
      <c r="K19" s="38"/>
      <c r="L19" s="12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2" t="str">
        <f>'Rekapitulace zakázky'!E14</f>
        <v>Vyplň údaj</v>
      </c>
      <c r="F20" s="26"/>
      <c r="G20" s="26"/>
      <c r="H20" s="26"/>
      <c r="I20" s="31" t="s">
        <v>35</v>
      </c>
      <c r="J20" s="32" t="str">
        <f>'Rekapitulace zakázky'!AN14</f>
        <v>Vyplň údaj</v>
      </c>
      <c r="K20" s="38"/>
      <c r="L20" s="12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12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1" t="s">
        <v>38</v>
      </c>
      <c r="E22" s="38"/>
      <c r="F22" s="38"/>
      <c r="G22" s="38"/>
      <c r="H22" s="38"/>
      <c r="I22" s="31" t="s">
        <v>32</v>
      </c>
      <c r="J22" s="26" t="s">
        <v>3</v>
      </c>
      <c r="K22" s="38"/>
      <c r="L22" s="12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6" t="s">
        <v>34</v>
      </c>
      <c r="F23" s="38"/>
      <c r="G23" s="38"/>
      <c r="H23" s="38"/>
      <c r="I23" s="31" t="s">
        <v>35</v>
      </c>
      <c r="J23" s="26" t="s">
        <v>3</v>
      </c>
      <c r="K23" s="38"/>
      <c r="L23" s="12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12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1" t="s">
        <v>40</v>
      </c>
      <c r="E25" s="38"/>
      <c r="F25" s="38"/>
      <c r="G25" s="38"/>
      <c r="H25" s="38"/>
      <c r="I25" s="31" t="s">
        <v>32</v>
      </c>
      <c r="J25" s="26" t="s">
        <v>3</v>
      </c>
      <c r="K25" s="38"/>
      <c r="L25" s="12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6" t="s">
        <v>34</v>
      </c>
      <c r="F26" s="38"/>
      <c r="G26" s="38"/>
      <c r="H26" s="38"/>
      <c r="I26" s="31" t="s">
        <v>35</v>
      </c>
      <c r="J26" s="26" t="s">
        <v>3</v>
      </c>
      <c r="K26" s="38"/>
      <c r="L26" s="12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12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1" t="s">
        <v>41</v>
      </c>
      <c r="E28" s="38"/>
      <c r="F28" s="38"/>
      <c r="G28" s="38"/>
      <c r="H28" s="38"/>
      <c r="I28" s="38"/>
      <c r="J28" s="38"/>
      <c r="K28" s="38"/>
      <c r="L28" s="12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25"/>
      <c r="B29" s="126"/>
      <c r="C29" s="125"/>
      <c r="D29" s="125"/>
      <c r="E29" s="36" t="s">
        <v>42</v>
      </c>
      <c r="F29" s="36"/>
      <c r="G29" s="36"/>
      <c r="H29" s="36"/>
      <c r="I29" s="125"/>
      <c r="J29" s="125"/>
      <c r="K29" s="125"/>
      <c r="L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12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2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28" t="s">
        <v>43</v>
      </c>
      <c r="E32" s="38"/>
      <c r="F32" s="38"/>
      <c r="G32" s="38"/>
      <c r="H32" s="38"/>
      <c r="I32" s="38"/>
      <c r="J32" s="90">
        <f>ROUND(J98, 2)</f>
        <v>0</v>
      </c>
      <c r="K32" s="38"/>
      <c r="L32" s="12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84"/>
      <c r="E33" s="84"/>
      <c r="F33" s="84"/>
      <c r="G33" s="84"/>
      <c r="H33" s="84"/>
      <c r="I33" s="84"/>
      <c r="J33" s="84"/>
      <c r="K33" s="84"/>
      <c r="L33" s="12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45</v>
      </c>
      <c r="G34" s="38"/>
      <c r="H34" s="38"/>
      <c r="I34" s="43" t="s">
        <v>44</v>
      </c>
      <c r="J34" s="43" t="s">
        <v>46</v>
      </c>
      <c r="K34" s="38"/>
      <c r="L34" s="12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29" t="s">
        <v>47</v>
      </c>
      <c r="E35" s="31" t="s">
        <v>48</v>
      </c>
      <c r="F35" s="130">
        <f>ROUND((SUM(BE98:BE594)),  2)</f>
        <v>0</v>
      </c>
      <c r="G35" s="38"/>
      <c r="H35" s="38"/>
      <c r="I35" s="131">
        <v>0.20999999999999999</v>
      </c>
      <c r="J35" s="130">
        <f>ROUND(((SUM(BE98:BE594))*I35),  2)</f>
        <v>0</v>
      </c>
      <c r="K35" s="38"/>
      <c r="L35" s="12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1" t="s">
        <v>49</v>
      </c>
      <c r="F36" s="130">
        <f>ROUND((SUM(BF98:BF594)),  2)</f>
        <v>0</v>
      </c>
      <c r="G36" s="38"/>
      <c r="H36" s="38"/>
      <c r="I36" s="131">
        <v>0.12</v>
      </c>
      <c r="J36" s="130">
        <f>ROUND(((SUM(BF98:BF594))*I36),  2)</f>
        <v>0</v>
      </c>
      <c r="K36" s="38"/>
      <c r="L36" s="12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50</v>
      </c>
      <c r="F37" s="130">
        <f>ROUND((SUM(BG98:BG594)),  2)</f>
        <v>0</v>
      </c>
      <c r="G37" s="38"/>
      <c r="H37" s="38"/>
      <c r="I37" s="131">
        <v>0.20999999999999999</v>
      </c>
      <c r="J37" s="130">
        <f>0</f>
        <v>0</v>
      </c>
      <c r="K37" s="38"/>
      <c r="L37" s="12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1" t="s">
        <v>51</v>
      </c>
      <c r="F38" s="130">
        <f>ROUND((SUM(BH98:BH594)),  2)</f>
        <v>0</v>
      </c>
      <c r="G38" s="38"/>
      <c r="H38" s="38"/>
      <c r="I38" s="131">
        <v>0.12</v>
      </c>
      <c r="J38" s="130">
        <f>0</f>
        <v>0</v>
      </c>
      <c r="K38" s="38"/>
      <c r="L38" s="12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1" t="s">
        <v>52</v>
      </c>
      <c r="F39" s="130">
        <f>ROUND((SUM(BI98:BI594)),  2)</f>
        <v>0</v>
      </c>
      <c r="G39" s="38"/>
      <c r="H39" s="38"/>
      <c r="I39" s="131">
        <v>0</v>
      </c>
      <c r="J39" s="130">
        <f>0</f>
        <v>0</v>
      </c>
      <c r="K39" s="38"/>
      <c r="L39" s="12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12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2"/>
      <c r="D41" s="133" t="s">
        <v>53</v>
      </c>
      <c r="E41" s="76"/>
      <c r="F41" s="76"/>
      <c r="G41" s="134" t="s">
        <v>54</v>
      </c>
      <c r="H41" s="135" t="s">
        <v>55</v>
      </c>
      <c r="I41" s="76"/>
      <c r="J41" s="136">
        <f>SUM(J32:J39)</f>
        <v>0</v>
      </c>
      <c r="K41" s="137"/>
      <c r="L41" s="12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12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57"/>
      <c r="C46" s="58"/>
      <c r="D46" s="58"/>
      <c r="E46" s="58"/>
      <c r="F46" s="58"/>
      <c r="G46" s="58"/>
      <c r="H46" s="58"/>
      <c r="I46" s="58"/>
      <c r="J46" s="58"/>
      <c r="K46" s="58"/>
      <c r="L46" s="12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2" t="s">
        <v>106</v>
      </c>
      <c r="D47" s="38"/>
      <c r="E47" s="38"/>
      <c r="F47" s="38"/>
      <c r="G47" s="38"/>
      <c r="H47" s="38"/>
      <c r="I47" s="38"/>
      <c r="J47" s="38"/>
      <c r="K47" s="38"/>
      <c r="L47" s="12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12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17</v>
      </c>
      <c r="D49" s="38"/>
      <c r="E49" s="38"/>
      <c r="F49" s="38"/>
      <c r="G49" s="38"/>
      <c r="H49" s="38"/>
      <c r="I49" s="38"/>
      <c r="J49" s="38"/>
      <c r="K49" s="38"/>
      <c r="L49" s="12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38"/>
      <c r="D50" s="38"/>
      <c r="E50" s="123" t="str">
        <f>E7</f>
        <v>Údržba a oprava výměnných dílů zabezpečovacího zařízení v obvodu SSZT HKR 2024 - 2026</v>
      </c>
      <c r="F50" s="31"/>
      <c r="G50" s="31"/>
      <c r="H50" s="31"/>
      <c r="I50" s="38"/>
      <c r="J50" s="38"/>
      <c r="K50" s="38"/>
      <c r="L50" s="12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1" t="s">
        <v>102</v>
      </c>
      <c r="L51" s="21"/>
    </row>
    <row r="52" hidden="1" s="2" customFormat="1" ht="16.5" customHeight="1">
      <c r="A52" s="38"/>
      <c r="B52" s="39"/>
      <c r="C52" s="38"/>
      <c r="D52" s="38"/>
      <c r="E52" s="123" t="s">
        <v>103</v>
      </c>
      <c r="F52" s="38"/>
      <c r="G52" s="38"/>
      <c r="H52" s="38"/>
      <c r="I52" s="38"/>
      <c r="J52" s="38"/>
      <c r="K52" s="38"/>
      <c r="L52" s="12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1" t="s">
        <v>104</v>
      </c>
      <c r="D53" s="38"/>
      <c r="E53" s="38"/>
      <c r="F53" s="38"/>
      <c r="G53" s="38"/>
      <c r="H53" s="38"/>
      <c r="I53" s="38"/>
      <c r="J53" s="38"/>
      <c r="K53" s="38"/>
      <c r="L53" s="12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38"/>
      <c r="D54" s="38"/>
      <c r="E54" s="62" t="str">
        <f>E11</f>
        <v>Lib_VD_I - XII 2025 - Opravy výměnných dílů</v>
      </c>
      <c r="F54" s="38"/>
      <c r="G54" s="38"/>
      <c r="H54" s="38"/>
      <c r="I54" s="38"/>
      <c r="J54" s="38"/>
      <c r="K54" s="38"/>
      <c r="L54" s="12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38"/>
      <c r="D55" s="38"/>
      <c r="E55" s="38"/>
      <c r="F55" s="38"/>
      <c r="G55" s="38"/>
      <c r="H55" s="38"/>
      <c r="I55" s="38"/>
      <c r="J55" s="38"/>
      <c r="K55" s="38"/>
      <c r="L55" s="12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1" t="s">
        <v>23</v>
      </c>
      <c r="D56" s="38"/>
      <c r="E56" s="38"/>
      <c r="F56" s="26" t="str">
        <f>F14</f>
        <v>Obvod SSZT HKR</v>
      </c>
      <c r="G56" s="38"/>
      <c r="H56" s="38"/>
      <c r="I56" s="31" t="s">
        <v>25</v>
      </c>
      <c r="J56" s="64" t="str">
        <f>IF(J14="","",J14)</f>
        <v>6. 5. 2024</v>
      </c>
      <c r="K56" s="38"/>
      <c r="L56" s="12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38"/>
      <c r="D57" s="38"/>
      <c r="E57" s="38"/>
      <c r="F57" s="38"/>
      <c r="G57" s="38"/>
      <c r="H57" s="38"/>
      <c r="I57" s="38"/>
      <c r="J57" s="38"/>
      <c r="K57" s="38"/>
      <c r="L57" s="12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1" t="s">
        <v>31</v>
      </c>
      <c r="D58" s="38"/>
      <c r="E58" s="38"/>
      <c r="F58" s="26" t="str">
        <f>E17</f>
        <v xml:space="preserve"> </v>
      </c>
      <c r="G58" s="38"/>
      <c r="H58" s="38"/>
      <c r="I58" s="31" t="s">
        <v>38</v>
      </c>
      <c r="J58" s="36" t="str">
        <f>E23</f>
        <v xml:space="preserve"> </v>
      </c>
      <c r="K58" s="38"/>
      <c r="L58" s="12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1" t="s">
        <v>36</v>
      </c>
      <c r="D59" s="38"/>
      <c r="E59" s="38"/>
      <c r="F59" s="26" t="str">
        <f>IF(E20="","",E20)</f>
        <v>Vyplň údaj</v>
      </c>
      <c r="G59" s="38"/>
      <c r="H59" s="38"/>
      <c r="I59" s="31" t="s">
        <v>40</v>
      </c>
      <c r="J59" s="36" t="str">
        <f>E26</f>
        <v xml:space="preserve"> </v>
      </c>
      <c r="K59" s="38"/>
      <c r="L59" s="12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38"/>
      <c r="D60" s="38"/>
      <c r="E60" s="38"/>
      <c r="F60" s="38"/>
      <c r="G60" s="38"/>
      <c r="H60" s="38"/>
      <c r="I60" s="38"/>
      <c r="J60" s="38"/>
      <c r="K60" s="38"/>
      <c r="L60" s="12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38" t="s">
        <v>107</v>
      </c>
      <c r="D61" s="132"/>
      <c r="E61" s="132"/>
      <c r="F61" s="132"/>
      <c r="G61" s="132"/>
      <c r="H61" s="132"/>
      <c r="I61" s="132"/>
      <c r="J61" s="139" t="s">
        <v>108</v>
      </c>
      <c r="K61" s="132"/>
      <c r="L61" s="12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38"/>
      <c r="D62" s="38"/>
      <c r="E62" s="38"/>
      <c r="F62" s="38"/>
      <c r="G62" s="38"/>
      <c r="H62" s="38"/>
      <c r="I62" s="38"/>
      <c r="J62" s="38"/>
      <c r="K62" s="38"/>
      <c r="L62" s="12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40" t="s">
        <v>75</v>
      </c>
      <c r="D63" s="38"/>
      <c r="E63" s="38"/>
      <c r="F63" s="38"/>
      <c r="G63" s="38"/>
      <c r="H63" s="38"/>
      <c r="I63" s="38"/>
      <c r="J63" s="90">
        <f>J98</f>
        <v>0</v>
      </c>
      <c r="K63" s="38"/>
      <c r="L63" s="12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8" t="s">
        <v>109</v>
      </c>
    </row>
    <row r="64" hidden="1" s="9" customFormat="1" ht="24.96" customHeight="1">
      <c r="A64" s="9"/>
      <c r="B64" s="141"/>
      <c r="C64" s="9"/>
      <c r="D64" s="142" t="s">
        <v>110</v>
      </c>
      <c r="E64" s="143"/>
      <c r="F64" s="143"/>
      <c r="G64" s="143"/>
      <c r="H64" s="143"/>
      <c r="I64" s="143"/>
      <c r="J64" s="144">
        <f>J99</f>
        <v>0</v>
      </c>
      <c r="K64" s="9"/>
      <c r="L64" s="14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45"/>
      <c r="C65" s="10"/>
      <c r="D65" s="146" t="s">
        <v>111</v>
      </c>
      <c r="E65" s="147"/>
      <c r="F65" s="147"/>
      <c r="G65" s="147"/>
      <c r="H65" s="147"/>
      <c r="I65" s="147"/>
      <c r="J65" s="148">
        <f>J100</f>
        <v>0</v>
      </c>
      <c r="K65" s="10"/>
      <c r="L65" s="14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45"/>
      <c r="C66" s="10"/>
      <c r="D66" s="146" t="s">
        <v>289</v>
      </c>
      <c r="E66" s="147"/>
      <c r="F66" s="147"/>
      <c r="G66" s="147"/>
      <c r="H66" s="147"/>
      <c r="I66" s="147"/>
      <c r="J66" s="148">
        <f>J143</f>
        <v>0</v>
      </c>
      <c r="K66" s="10"/>
      <c r="L66" s="14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45"/>
      <c r="C67" s="10"/>
      <c r="D67" s="146" t="s">
        <v>112</v>
      </c>
      <c r="E67" s="147"/>
      <c r="F67" s="147"/>
      <c r="G67" s="147"/>
      <c r="H67" s="147"/>
      <c r="I67" s="147"/>
      <c r="J67" s="148">
        <f>J150</f>
        <v>0</v>
      </c>
      <c r="K67" s="10"/>
      <c r="L67" s="14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45"/>
      <c r="C68" s="10"/>
      <c r="D68" s="146" t="s">
        <v>113</v>
      </c>
      <c r="E68" s="147"/>
      <c r="F68" s="147"/>
      <c r="G68" s="147"/>
      <c r="H68" s="147"/>
      <c r="I68" s="147"/>
      <c r="J68" s="148">
        <f>J187</f>
        <v>0</v>
      </c>
      <c r="K68" s="10"/>
      <c r="L68" s="14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45"/>
      <c r="C69" s="10"/>
      <c r="D69" s="146" t="s">
        <v>114</v>
      </c>
      <c r="E69" s="147"/>
      <c r="F69" s="147"/>
      <c r="G69" s="147"/>
      <c r="H69" s="147"/>
      <c r="I69" s="147"/>
      <c r="J69" s="148">
        <f>J204</f>
        <v>0</v>
      </c>
      <c r="K69" s="10"/>
      <c r="L69" s="14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45"/>
      <c r="C70" s="10"/>
      <c r="D70" s="146" t="s">
        <v>115</v>
      </c>
      <c r="E70" s="147"/>
      <c r="F70" s="147"/>
      <c r="G70" s="147"/>
      <c r="H70" s="147"/>
      <c r="I70" s="147"/>
      <c r="J70" s="148">
        <f>J235</f>
        <v>0</v>
      </c>
      <c r="K70" s="10"/>
      <c r="L70" s="14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45"/>
      <c r="C71" s="10"/>
      <c r="D71" s="146" t="s">
        <v>116</v>
      </c>
      <c r="E71" s="147"/>
      <c r="F71" s="147"/>
      <c r="G71" s="147"/>
      <c r="H71" s="147"/>
      <c r="I71" s="147"/>
      <c r="J71" s="148">
        <f>J392</f>
        <v>0</v>
      </c>
      <c r="K71" s="10"/>
      <c r="L71" s="14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45"/>
      <c r="C72" s="10"/>
      <c r="D72" s="146" t="s">
        <v>291</v>
      </c>
      <c r="E72" s="147"/>
      <c r="F72" s="147"/>
      <c r="G72" s="147"/>
      <c r="H72" s="147"/>
      <c r="I72" s="147"/>
      <c r="J72" s="148">
        <f>J494</f>
        <v>0</v>
      </c>
      <c r="K72" s="10"/>
      <c r="L72" s="14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45"/>
      <c r="C73" s="10"/>
      <c r="D73" s="146" t="s">
        <v>290</v>
      </c>
      <c r="E73" s="147"/>
      <c r="F73" s="147"/>
      <c r="G73" s="147"/>
      <c r="H73" s="147"/>
      <c r="I73" s="147"/>
      <c r="J73" s="148">
        <f>J502</f>
        <v>0</v>
      </c>
      <c r="K73" s="10"/>
      <c r="L73" s="14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45"/>
      <c r="C74" s="10"/>
      <c r="D74" s="146" t="s">
        <v>292</v>
      </c>
      <c r="E74" s="147"/>
      <c r="F74" s="147"/>
      <c r="G74" s="147"/>
      <c r="H74" s="147"/>
      <c r="I74" s="147"/>
      <c r="J74" s="148">
        <f>J506</f>
        <v>0</v>
      </c>
      <c r="K74" s="10"/>
      <c r="L74" s="14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45"/>
      <c r="C75" s="10"/>
      <c r="D75" s="146" t="s">
        <v>293</v>
      </c>
      <c r="E75" s="147"/>
      <c r="F75" s="147"/>
      <c r="G75" s="147"/>
      <c r="H75" s="147"/>
      <c r="I75" s="147"/>
      <c r="J75" s="148">
        <f>J545</f>
        <v>0</v>
      </c>
      <c r="K75" s="10"/>
      <c r="L75" s="14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45"/>
      <c r="C76" s="10"/>
      <c r="D76" s="146" t="s">
        <v>117</v>
      </c>
      <c r="E76" s="147"/>
      <c r="F76" s="147"/>
      <c r="G76" s="147"/>
      <c r="H76" s="147"/>
      <c r="I76" s="147"/>
      <c r="J76" s="148">
        <f>J591</f>
        <v>0</v>
      </c>
      <c r="K76" s="10"/>
      <c r="L76" s="14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2" customFormat="1" ht="21.84" customHeight="1">
      <c r="A77" s="38"/>
      <c r="B77" s="39"/>
      <c r="C77" s="38"/>
      <c r="D77" s="38"/>
      <c r="E77" s="38"/>
      <c r="F77" s="38"/>
      <c r="G77" s="38"/>
      <c r="H77" s="38"/>
      <c r="I77" s="38"/>
      <c r="J77" s="38"/>
      <c r="K77" s="38"/>
      <c r="L77" s="12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 s="2" customFormat="1" ht="6.96" customHeight="1">
      <c r="A78" s="38"/>
      <c r="B78" s="55"/>
      <c r="C78" s="56"/>
      <c r="D78" s="56"/>
      <c r="E78" s="56"/>
      <c r="F78" s="56"/>
      <c r="G78" s="56"/>
      <c r="H78" s="56"/>
      <c r="I78" s="56"/>
      <c r="J78" s="56"/>
      <c r="K78" s="56"/>
      <c r="L78" s="12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hidden="1"/>
    <row r="80" hidden="1"/>
    <row r="81" hidden="1"/>
    <row r="82" s="2" customFormat="1" ht="6.96" customHeight="1">
      <c r="A82" s="38"/>
      <c r="B82" s="57"/>
      <c r="C82" s="58"/>
      <c r="D82" s="58"/>
      <c r="E82" s="58"/>
      <c r="F82" s="58"/>
      <c r="G82" s="58"/>
      <c r="H82" s="58"/>
      <c r="I82" s="58"/>
      <c r="J82" s="58"/>
      <c r="K82" s="58"/>
      <c r="L82" s="12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4.96" customHeight="1">
      <c r="A83" s="38"/>
      <c r="B83" s="39"/>
      <c r="C83" s="22" t="s">
        <v>118</v>
      </c>
      <c r="D83" s="38"/>
      <c r="E83" s="38"/>
      <c r="F83" s="38"/>
      <c r="G83" s="38"/>
      <c r="H83" s="38"/>
      <c r="I83" s="38"/>
      <c r="J83" s="38"/>
      <c r="K83" s="38"/>
      <c r="L83" s="12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38"/>
      <c r="D84" s="38"/>
      <c r="E84" s="38"/>
      <c r="F84" s="38"/>
      <c r="G84" s="38"/>
      <c r="H84" s="38"/>
      <c r="I84" s="38"/>
      <c r="J84" s="38"/>
      <c r="K84" s="38"/>
      <c r="L84" s="12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1" t="s">
        <v>17</v>
      </c>
      <c r="D85" s="38"/>
      <c r="E85" s="38"/>
      <c r="F85" s="38"/>
      <c r="G85" s="38"/>
      <c r="H85" s="38"/>
      <c r="I85" s="38"/>
      <c r="J85" s="38"/>
      <c r="K85" s="38"/>
      <c r="L85" s="12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38"/>
      <c r="D86" s="38"/>
      <c r="E86" s="123" t="str">
        <f>E7</f>
        <v>Údržba a oprava výměnných dílů zabezpečovacího zařízení v obvodu SSZT HKR 2024 - 2026</v>
      </c>
      <c r="F86" s="31"/>
      <c r="G86" s="31"/>
      <c r="H86" s="31"/>
      <c r="I86" s="38"/>
      <c r="J86" s="38"/>
      <c r="K86" s="38"/>
      <c r="L86" s="12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" customFormat="1" ht="12" customHeight="1">
      <c r="B87" s="21"/>
      <c r="C87" s="31" t="s">
        <v>102</v>
      </c>
      <c r="L87" s="21"/>
    </row>
    <row r="88" s="2" customFormat="1" ht="16.5" customHeight="1">
      <c r="A88" s="38"/>
      <c r="B88" s="39"/>
      <c r="C88" s="38"/>
      <c r="D88" s="38"/>
      <c r="E88" s="123" t="s">
        <v>103</v>
      </c>
      <c r="F88" s="38"/>
      <c r="G88" s="38"/>
      <c r="H88" s="38"/>
      <c r="I88" s="38"/>
      <c r="J88" s="38"/>
      <c r="K88" s="38"/>
      <c r="L88" s="12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104</v>
      </c>
      <c r="D89" s="38"/>
      <c r="E89" s="38"/>
      <c r="F89" s="38"/>
      <c r="G89" s="38"/>
      <c r="H89" s="38"/>
      <c r="I89" s="38"/>
      <c r="J89" s="38"/>
      <c r="K89" s="38"/>
      <c r="L89" s="12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6.5" customHeight="1">
      <c r="A90" s="38"/>
      <c r="B90" s="39"/>
      <c r="C90" s="38"/>
      <c r="D90" s="38"/>
      <c r="E90" s="62" t="str">
        <f>E11</f>
        <v>Lib_VD_I - XII 2025 - Opravy výměnných dílů</v>
      </c>
      <c r="F90" s="38"/>
      <c r="G90" s="38"/>
      <c r="H90" s="38"/>
      <c r="I90" s="38"/>
      <c r="J90" s="38"/>
      <c r="K90" s="38"/>
      <c r="L90" s="12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12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2" customHeight="1">
      <c r="A92" s="38"/>
      <c r="B92" s="39"/>
      <c r="C92" s="31" t="s">
        <v>23</v>
      </c>
      <c r="D92" s="38"/>
      <c r="E92" s="38"/>
      <c r="F92" s="26" t="str">
        <f>F14</f>
        <v>Obvod SSZT HKR</v>
      </c>
      <c r="G92" s="38"/>
      <c r="H92" s="38"/>
      <c r="I92" s="31" t="s">
        <v>25</v>
      </c>
      <c r="J92" s="64" t="str">
        <f>IF(J14="","",J14)</f>
        <v>6. 5. 2024</v>
      </c>
      <c r="K92" s="38"/>
      <c r="L92" s="12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6.96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12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1" t="s">
        <v>31</v>
      </c>
      <c r="D94" s="38"/>
      <c r="E94" s="38"/>
      <c r="F94" s="26" t="str">
        <f>E17</f>
        <v xml:space="preserve"> </v>
      </c>
      <c r="G94" s="38"/>
      <c r="H94" s="38"/>
      <c r="I94" s="31" t="s">
        <v>38</v>
      </c>
      <c r="J94" s="36" t="str">
        <f>E23</f>
        <v xml:space="preserve"> </v>
      </c>
      <c r="K94" s="38"/>
      <c r="L94" s="12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1" t="s">
        <v>36</v>
      </c>
      <c r="D95" s="38"/>
      <c r="E95" s="38"/>
      <c r="F95" s="26" t="str">
        <f>IF(E20="","",E20)</f>
        <v>Vyplň údaj</v>
      </c>
      <c r="G95" s="38"/>
      <c r="H95" s="38"/>
      <c r="I95" s="31" t="s">
        <v>40</v>
      </c>
      <c r="J95" s="36" t="str">
        <f>E26</f>
        <v xml:space="preserve"> </v>
      </c>
      <c r="K95" s="38"/>
      <c r="L95" s="12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38"/>
      <c r="D96" s="38"/>
      <c r="E96" s="38"/>
      <c r="F96" s="38"/>
      <c r="G96" s="38"/>
      <c r="H96" s="38"/>
      <c r="I96" s="38"/>
      <c r="J96" s="38"/>
      <c r="K96" s="38"/>
      <c r="L96" s="12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11" customFormat="1" ht="29.28" customHeight="1">
      <c r="A97" s="149"/>
      <c r="B97" s="150"/>
      <c r="C97" s="151" t="s">
        <v>119</v>
      </c>
      <c r="D97" s="152" t="s">
        <v>62</v>
      </c>
      <c r="E97" s="152" t="s">
        <v>58</v>
      </c>
      <c r="F97" s="152" t="s">
        <v>59</v>
      </c>
      <c r="G97" s="152" t="s">
        <v>120</v>
      </c>
      <c r="H97" s="152" t="s">
        <v>121</v>
      </c>
      <c r="I97" s="152" t="s">
        <v>122</v>
      </c>
      <c r="J97" s="152" t="s">
        <v>108</v>
      </c>
      <c r="K97" s="153" t="s">
        <v>123</v>
      </c>
      <c r="L97" s="154"/>
      <c r="M97" s="80" t="s">
        <v>3</v>
      </c>
      <c r="N97" s="81" t="s">
        <v>47</v>
      </c>
      <c r="O97" s="81" t="s">
        <v>124</v>
      </c>
      <c r="P97" s="81" t="s">
        <v>125</v>
      </c>
      <c r="Q97" s="81" t="s">
        <v>126</v>
      </c>
      <c r="R97" s="81" t="s">
        <v>127</v>
      </c>
      <c r="S97" s="81" t="s">
        <v>128</v>
      </c>
      <c r="T97" s="82" t="s">
        <v>129</v>
      </c>
      <c r="U97" s="149"/>
      <c r="V97" s="149"/>
      <c r="W97" s="149"/>
      <c r="X97" s="149"/>
      <c r="Y97" s="149"/>
      <c r="Z97" s="149"/>
      <c r="AA97" s="149"/>
      <c r="AB97" s="149"/>
      <c r="AC97" s="149"/>
      <c r="AD97" s="149"/>
      <c r="AE97" s="149"/>
    </row>
    <row r="98" s="2" customFormat="1" ht="22.8" customHeight="1">
      <c r="A98" s="38"/>
      <c r="B98" s="39"/>
      <c r="C98" s="87" t="s">
        <v>130</v>
      </c>
      <c r="D98" s="38"/>
      <c r="E98" s="38"/>
      <c r="F98" s="38"/>
      <c r="G98" s="38"/>
      <c r="H98" s="38"/>
      <c r="I98" s="38"/>
      <c r="J98" s="155">
        <f>BK98</f>
        <v>0</v>
      </c>
      <c r="K98" s="38"/>
      <c r="L98" s="39"/>
      <c r="M98" s="83"/>
      <c r="N98" s="68"/>
      <c r="O98" s="84"/>
      <c r="P98" s="156">
        <f>P99</f>
        <v>0</v>
      </c>
      <c r="Q98" s="84"/>
      <c r="R98" s="156">
        <f>R99</f>
        <v>0</v>
      </c>
      <c r="S98" s="84"/>
      <c r="T98" s="157">
        <f>T99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8" t="s">
        <v>76</v>
      </c>
      <c r="AU98" s="18" t="s">
        <v>109</v>
      </c>
      <c r="BK98" s="158">
        <f>BK99</f>
        <v>0</v>
      </c>
    </row>
    <row r="99" s="12" customFormat="1" ht="25.92" customHeight="1">
      <c r="A99" s="12"/>
      <c r="B99" s="159"/>
      <c r="C99" s="12"/>
      <c r="D99" s="160" t="s">
        <v>76</v>
      </c>
      <c r="E99" s="161" t="s">
        <v>131</v>
      </c>
      <c r="F99" s="161" t="s">
        <v>132</v>
      </c>
      <c r="G99" s="12"/>
      <c r="H99" s="12"/>
      <c r="I99" s="162"/>
      <c r="J99" s="163">
        <f>BK99</f>
        <v>0</v>
      </c>
      <c r="K99" s="12"/>
      <c r="L99" s="159"/>
      <c r="M99" s="164"/>
      <c r="N99" s="165"/>
      <c r="O99" s="165"/>
      <c r="P99" s="166">
        <f>P100+P143+P150+P187+P204+P235+P392+P494+P502+P506+P545+P591</f>
        <v>0</v>
      </c>
      <c r="Q99" s="165"/>
      <c r="R99" s="166">
        <f>R100+R143+R150+R187+R204+R235+R392+R494+R502+R506+R545+R591</f>
        <v>0</v>
      </c>
      <c r="S99" s="165"/>
      <c r="T99" s="167">
        <f>T100+T143+T150+T187+T204+T235+T392+T494+T502+T506+T545+T591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60" t="s">
        <v>133</v>
      </c>
      <c r="AT99" s="168" t="s">
        <v>76</v>
      </c>
      <c r="AU99" s="168" t="s">
        <v>77</v>
      </c>
      <c r="AY99" s="160" t="s">
        <v>134</v>
      </c>
      <c r="BK99" s="169">
        <f>BK100+BK143+BK150+BK187+BK204+BK235+BK392+BK494+BK502+BK506+BK545+BK591</f>
        <v>0</v>
      </c>
    </row>
    <row r="100" s="12" customFormat="1" ht="22.8" customHeight="1">
      <c r="A100" s="12"/>
      <c r="B100" s="159"/>
      <c r="C100" s="12"/>
      <c r="D100" s="160" t="s">
        <v>76</v>
      </c>
      <c r="E100" s="170" t="s">
        <v>135</v>
      </c>
      <c r="F100" s="170" t="s">
        <v>136</v>
      </c>
      <c r="G100" s="12"/>
      <c r="H100" s="12"/>
      <c r="I100" s="162"/>
      <c r="J100" s="171">
        <f>BK100</f>
        <v>0</v>
      </c>
      <c r="K100" s="12"/>
      <c r="L100" s="159"/>
      <c r="M100" s="164"/>
      <c r="N100" s="165"/>
      <c r="O100" s="165"/>
      <c r="P100" s="166">
        <f>SUM(P101:P142)</f>
        <v>0</v>
      </c>
      <c r="Q100" s="165"/>
      <c r="R100" s="166">
        <f>SUM(R101:R142)</f>
        <v>0</v>
      </c>
      <c r="S100" s="165"/>
      <c r="T100" s="167">
        <f>SUM(T101:T142)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60" t="s">
        <v>133</v>
      </c>
      <c r="AT100" s="168" t="s">
        <v>76</v>
      </c>
      <c r="AU100" s="168" t="s">
        <v>83</v>
      </c>
      <c r="AY100" s="160" t="s">
        <v>134</v>
      </c>
      <c r="BK100" s="169">
        <f>SUM(BK101:BK142)</f>
        <v>0</v>
      </c>
    </row>
    <row r="101" s="2" customFormat="1" ht="37.8" customHeight="1">
      <c r="A101" s="38"/>
      <c r="B101" s="172"/>
      <c r="C101" s="173" t="s">
        <v>83</v>
      </c>
      <c r="D101" s="173" t="s">
        <v>137</v>
      </c>
      <c r="E101" s="174" t="s">
        <v>152</v>
      </c>
      <c r="F101" s="175" t="s">
        <v>153</v>
      </c>
      <c r="G101" s="176" t="s">
        <v>140</v>
      </c>
      <c r="H101" s="177">
        <v>3</v>
      </c>
      <c r="I101" s="178"/>
      <c r="J101" s="179">
        <f>ROUND(I101*H101,2)</f>
        <v>0</v>
      </c>
      <c r="K101" s="175" t="s">
        <v>141</v>
      </c>
      <c r="L101" s="39"/>
      <c r="M101" s="180" t="s">
        <v>3</v>
      </c>
      <c r="N101" s="181" t="s">
        <v>48</v>
      </c>
      <c r="O101" s="72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84" t="s">
        <v>142</v>
      </c>
      <c r="AT101" s="184" t="s">
        <v>137</v>
      </c>
      <c r="AU101" s="184" t="s">
        <v>85</v>
      </c>
      <c r="AY101" s="18" t="s">
        <v>134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8" t="s">
        <v>83</v>
      </c>
      <c r="BK101" s="185">
        <f>ROUND(I101*H101,2)</f>
        <v>0</v>
      </c>
      <c r="BL101" s="18" t="s">
        <v>142</v>
      </c>
      <c r="BM101" s="184" t="s">
        <v>780</v>
      </c>
    </row>
    <row r="102" s="13" customFormat="1">
      <c r="A102" s="13"/>
      <c r="B102" s="186"/>
      <c r="C102" s="13"/>
      <c r="D102" s="187" t="s">
        <v>144</v>
      </c>
      <c r="E102" s="188" t="s">
        <v>3</v>
      </c>
      <c r="F102" s="189" t="s">
        <v>295</v>
      </c>
      <c r="G102" s="13"/>
      <c r="H102" s="188" t="s">
        <v>3</v>
      </c>
      <c r="I102" s="190"/>
      <c r="J102" s="13"/>
      <c r="K102" s="13"/>
      <c r="L102" s="186"/>
      <c r="M102" s="191"/>
      <c r="N102" s="192"/>
      <c r="O102" s="192"/>
      <c r="P102" s="192"/>
      <c r="Q102" s="192"/>
      <c r="R102" s="192"/>
      <c r="S102" s="192"/>
      <c r="T102" s="19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188" t="s">
        <v>144</v>
      </c>
      <c r="AU102" s="188" t="s">
        <v>85</v>
      </c>
      <c r="AV102" s="13" t="s">
        <v>83</v>
      </c>
      <c r="AW102" s="13" t="s">
        <v>39</v>
      </c>
      <c r="AX102" s="13" t="s">
        <v>77</v>
      </c>
      <c r="AY102" s="188" t="s">
        <v>134</v>
      </c>
    </row>
    <row r="103" s="14" customFormat="1">
      <c r="A103" s="14"/>
      <c r="B103" s="194"/>
      <c r="C103" s="14"/>
      <c r="D103" s="187" t="s">
        <v>144</v>
      </c>
      <c r="E103" s="195" t="s">
        <v>3</v>
      </c>
      <c r="F103" s="196" t="s">
        <v>310</v>
      </c>
      <c r="G103" s="14"/>
      <c r="H103" s="197">
        <v>1</v>
      </c>
      <c r="I103" s="198"/>
      <c r="J103" s="14"/>
      <c r="K103" s="14"/>
      <c r="L103" s="194"/>
      <c r="M103" s="199"/>
      <c r="N103" s="200"/>
      <c r="O103" s="200"/>
      <c r="P103" s="200"/>
      <c r="Q103" s="200"/>
      <c r="R103" s="200"/>
      <c r="S103" s="200"/>
      <c r="T103" s="20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195" t="s">
        <v>144</v>
      </c>
      <c r="AU103" s="195" t="s">
        <v>85</v>
      </c>
      <c r="AV103" s="14" t="s">
        <v>85</v>
      </c>
      <c r="AW103" s="14" t="s">
        <v>39</v>
      </c>
      <c r="AX103" s="14" t="s">
        <v>77</v>
      </c>
      <c r="AY103" s="195" t="s">
        <v>134</v>
      </c>
    </row>
    <row r="104" s="14" customFormat="1">
      <c r="A104" s="14"/>
      <c r="B104" s="194"/>
      <c r="C104" s="14"/>
      <c r="D104" s="187" t="s">
        <v>144</v>
      </c>
      <c r="E104" s="195" t="s">
        <v>3</v>
      </c>
      <c r="F104" s="196" t="s">
        <v>311</v>
      </c>
      <c r="G104" s="14"/>
      <c r="H104" s="197">
        <v>1</v>
      </c>
      <c r="I104" s="198"/>
      <c r="J104" s="14"/>
      <c r="K104" s="14"/>
      <c r="L104" s="194"/>
      <c r="M104" s="199"/>
      <c r="N104" s="200"/>
      <c r="O104" s="200"/>
      <c r="P104" s="200"/>
      <c r="Q104" s="200"/>
      <c r="R104" s="200"/>
      <c r="S104" s="200"/>
      <c r="T104" s="20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195" t="s">
        <v>144</v>
      </c>
      <c r="AU104" s="195" t="s">
        <v>85</v>
      </c>
      <c r="AV104" s="14" t="s">
        <v>85</v>
      </c>
      <c r="AW104" s="14" t="s">
        <v>39</v>
      </c>
      <c r="AX104" s="14" t="s">
        <v>77</v>
      </c>
      <c r="AY104" s="195" t="s">
        <v>134</v>
      </c>
    </row>
    <row r="105" s="14" customFormat="1">
      <c r="A105" s="14"/>
      <c r="B105" s="194"/>
      <c r="C105" s="14"/>
      <c r="D105" s="187" t="s">
        <v>144</v>
      </c>
      <c r="E105" s="195" t="s">
        <v>3</v>
      </c>
      <c r="F105" s="196" t="s">
        <v>313</v>
      </c>
      <c r="G105" s="14"/>
      <c r="H105" s="197">
        <v>1</v>
      </c>
      <c r="I105" s="198"/>
      <c r="J105" s="14"/>
      <c r="K105" s="14"/>
      <c r="L105" s="194"/>
      <c r="M105" s="199"/>
      <c r="N105" s="200"/>
      <c r="O105" s="200"/>
      <c r="P105" s="200"/>
      <c r="Q105" s="200"/>
      <c r="R105" s="200"/>
      <c r="S105" s="200"/>
      <c r="T105" s="20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195" t="s">
        <v>144</v>
      </c>
      <c r="AU105" s="195" t="s">
        <v>85</v>
      </c>
      <c r="AV105" s="14" t="s">
        <v>85</v>
      </c>
      <c r="AW105" s="14" t="s">
        <v>39</v>
      </c>
      <c r="AX105" s="14" t="s">
        <v>77</v>
      </c>
      <c r="AY105" s="195" t="s">
        <v>134</v>
      </c>
    </row>
    <row r="106" s="15" customFormat="1">
      <c r="A106" s="15"/>
      <c r="B106" s="202"/>
      <c r="C106" s="15"/>
      <c r="D106" s="187" t="s">
        <v>144</v>
      </c>
      <c r="E106" s="203" t="s">
        <v>3</v>
      </c>
      <c r="F106" s="204" t="s">
        <v>180</v>
      </c>
      <c r="G106" s="15"/>
      <c r="H106" s="205">
        <v>3</v>
      </c>
      <c r="I106" s="206"/>
      <c r="J106" s="15"/>
      <c r="K106" s="15"/>
      <c r="L106" s="202"/>
      <c r="M106" s="207"/>
      <c r="N106" s="208"/>
      <c r="O106" s="208"/>
      <c r="P106" s="208"/>
      <c r="Q106" s="208"/>
      <c r="R106" s="208"/>
      <c r="S106" s="208"/>
      <c r="T106" s="209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03" t="s">
        <v>144</v>
      </c>
      <c r="AU106" s="203" t="s">
        <v>85</v>
      </c>
      <c r="AV106" s="15" t="s">
        <v>133</v>
      </c>
      <c r="AW106" s="15" t="s">
        <v>39</v>
      </c>
      <c r="AX106" s="15" t="s">
        <v>83</v>
      </c>
      <c r="AY106" s="203" t="s">
        <v>134</v>
      </c>
    </row>
    <row r="107" s="2" customFormat="1" ht="37.8" customHeight="1">
      <c r="A107" s="38"/>
      <c r="B107" s="172"/>
      <c r="C107" s="173" t="s">
        <v>85</v>
      </c>
      <c r="D107" s="173" t="s">
        <v>137</v>
      </c>
      <c r="E107" s="174" t="s">
        <v>781</v>
      </c>
      <c r="F107" s="175" t="s">
        <v>782</v>
      </c>
      <c r="G107" s="176" t="s">
        <v>140</v>
      </c>
      <c r="H107" s="177">
        <v>9</v>
      </c>
      <c r="I107" s="178"/>
      <c r="J107" s="179">
        <f>ROUND(I107*H107,2)</f>
        <v>0</v>
      </c>
      <c r="K107" s="175" t="s">
        <v>141</v>
      </c>
      <c r="L107" s="39"/>
      <c r="M107" s="180" t="s">
        <v>3</v>
      </c>
      <c r="N107" s="181" t="s">
        <v>48</v>
      </c>
      <c r="O107" s="72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84" t="s">
        <v>142</v>
      </c>
      <c r="AT107" s="184" t="s">
        <v>137</v>
      </c>
      <c r="AU107" s="184" t="s">
        <v>85</v>
      </c>
      <c r="AY107" s="18" t="s">
        <v>134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8" t="s">
        <v>83</v>
      </c>
      <c r="BK107" s="185">
        <f>ROUND(I107*H107,2)</f>
        <v>0</v>
      </c>
      <c r="BL107" s="18" t="s">
        <v>142</v>
      </c>
      <c r="BM107" s="184" t="s">
        <v>783</v>
      </c>
    </row>
    <row r="108" s="13" customFormat="1">
      <c r="A108" s="13"/>
      <c r="B108" s="186"/>
      <c r="C108" s="13"/>
      <c r="D108" s="187" t="s">
        <v>144</v>
      </c>
      <c r="E108" s="188" t="s">
        <v>3</v>
      </c>
      <c r="F108" s="189" t="s">
        <v>295</v>
      </c>
      <c r="G108" s="13"/>
      <c r="H108" s="188" t="s">
        <v>3</v>
      </c>
      <c r="I108" s="190"/>
      <c r="J108" s="13"/>
      <c r="K108" s="13"/>
      <c r="L108" s="186"/>
      <c r="M108" s="191"/>
      <c r="N108" s="192"/>
      <c r="O108" s="192"/>
      <c r="P108" s="192"/>
      <c r="Q108" s="192"/>
      <c r="R108" s="192"/>
      <c r="S108" s="192"/>
      <c r="T108" s="19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88" t="s">
        <v>144</v>
      </c>
      <c r="AU108" s="188" t="s">
        <v>85</v>
      </c>
      <c r="AV108" s="13" t="s">
        <v>83</v>
      </c>
      <c r="AW108" s="13" t="s">
        <v>39</v>
      </c>
      <c r="AX108" s="13" t="s">
        <v>77</v>
      </c>
      <c r="AY108" s="188" t="s">
        <v>134</v>
      </c>
    </row>
    <row r="109" s="14" customFormat="1">
      <c r="A109" s="14"/>
      <c r="B109" s="194"/>
      <c r="C109" s="14"/>
      <c r="D109" s="187" t="s">
        <v>144</v>
      </c>
      <c r="E109" s="195" t="s">
        <v>3</v>
      </c>
      <c r="F109" s="196" t="s">
        <v>784</v>
      </c>
      <c r="G109" s="14"/>
      <c r="H109" s="197">
        <v>2</v>
      </c>
      <c r="I109" s="198"/>
      <c r="J109" s="14"/>
      <c r="K109" s="14"/>
      <c r="L109" s="194"/>
      <c r="M109" s="199"/>
      <c r="N109" s="200"/>
      <c r="O109" s="200"/>
      <c r="P109" s="200"/>
      <c r="Q109" s="200"/>
      <c r="R109" s="200"/>
      <c r="S109" s="200"/>
      <c r="T109" s="20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195" t="s">
        <v>144</v>
      </c>
      <c r="AU109" s="195" t="s">
        <v>85</v>
      </c>
      <c r="AV109" s="14" t="s">
        <v>85</v>
      </c>
      <c r="AW109" s="14" t="s">
        <v>39</v>
      </c>
      <c r="AX109" s="14" t="s">
        <v>77</v>
      </c>
      <c r="AY109" s="195" t="s">
        <v>134</v>
      </c>
    </row>
    <row r="110" s="14" customFormat="1">
      <c r="A110" s="14"/>
      <c r="B110" s="194"/>
      <c r="C110" s="14"/>
      <c r="D110" s="187" t="s">
        <v>144</v>
      </c>
      <c r="E110" s="195" t="s">
        <v>3</v>
      </c>
      <c r="F110" s="196" t="s">
        <v>785</v>
      </c>
      <c r="G110" s="14"/>
      <c r="H110" s="197">
        <v>4</v>
      </c>
      <c r="I110" s="198"/>
      <c r="J110" s="14"/>
      <c r="K110" s="14"/>
      <c r="L110" s="194"/>
      <c r="M110" s="199"/>
      <c r="N110" s="200"/>
      <c r="O110" s="200"/>
      <c r="P110" s="200"/>
      <c r="Q110" s="200"/>
      <c r="R110" s="200"/>
      <c r="S110" s="200"/>
      <c r="T110" s="20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195" t="s">
        <v>144</v>
      </c>
      <c r="AU110" s="195" t="s">
        <v>85</v>
      </c>
      <c r="AV110" s="14" t="s">
        <v>85</v>
      </c>
      <c r="AW110" s="14" t="s">
        <v>39</v>
      </c>
      <c r="AX110" s="14" t="s">
        <v>77</v>
      </c>
      <c r="AY110" s="195" t="s">
        <v>134</v>
      </c>
    </row>
    <row r="111" s="14" customFormat="1">
      <c r="A111" s="14"/>
      <c r="B111" s="194"/>
      <c r="C111" s="14"/>
      <c r="D111" s="187" t="s">
        <v>144</v>
      </c>
      <c r="E111" s="195" t="s">
        <v>3</v>
      </c>
      <c r="F111" s="196" t="s">
        <v>312</v>
      </c>
      <c r="G111" s="14"/>
      <c r="H111" s="197">
        <v>1</v>
      </c>
      <c r="I111" s="198"/>
      <c r="J111" s="14"/>
      <c r="K111" s="14"/>
      <c r="L111" s="194"/>
      <c r="M111" s="199"/>
      <c r="N111" s="200"/>
      <c r="O111" s="200"/>
      <c r="P111" s="200"/>
      <c r="Q111" s="200"/>
      <c r="R111" s="200"/>
      <c r="S111" s="200"/>
      <c r="T111" s="20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195" t="s">
        <v>144</v>
      </c>
      <c r="AU111" s="195" t="s">
        <v>85</v>
      </c>
      <c r="AV111" s="14" t="s">
        <v>85</v>
      </c>
      <c r="AW111" s="14" t="s">
        <v>39</v>
      </c>
      <c r="AX111" s="14" t="s">
        <v>77</v>
      </c>
      <c r="AY111" s="195" t="s">
        <v>134</v>
      </c>
    </row>
    <row r="112" s="14" customFormat="1">
      <c r="A112" s="14"/>
      <c r="B112" s="194"/>
      <c r="C112" s="14"/>
      <c r="D112" s="187" t="s">
        <v>144</v>
      </c>
      <c r="E112" s="195" t="s">
        <v>3</v>
      </c>
      <c r="F112" s="196" t="s">
        <v>786</v>
      </c>
      <c r="G112" s="14"/>
      <c r="H112" s="197">
        <v>2</v>
      </c>
      <c r="I112" s="198"/>
      <c r="J112" s="14"/>
      <c r="K112" s="14"/>
      <c r="L112" s="194"/>
      <c r="M112" s="199"/>
      <c r="N112" s="200"/>
      <c r="O112" s="200"/>
      <c r="P112" s="200"/>
      <c r="Q112" s="200"/>
      <c r="R112" s="200"/>
      <c r="S112" s="200"/>
      <c r="T112" s="20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195" t="s">
        <v>144</v>
      </c>
      <c r="AU112" s="195" t="s">
        <v>85</v>
      </c>
      <c r="AV112" s="14" t="s">
        <v>85</v>
      </c>
      <c r="AW112" s="14" t="s">
        <v>39</v>
      </c>
      <c r="AX112" s="14" t="s">
        <v>77</v>
      </c>
      <c r="AY112" s="195" t="s">
        <v>134</v>
      </c>
    </row>
    <row r="113" s="15" customFormat="1">
      <c r="A113" s="15"/>
      <c r="B113" s="202"/>
      <c r="C113" s="15"/>
      <c r="D113" s="187" t="s">
        <v>144</v>
      </c>
      <c r="E113" s="203" t="s">
        <v>3</v>
      </c>
      <c r="F113" s="204" t="s">
        <v>180</v>
      </c>
      <c r="G113" s="15"/>
      <c r="H113" s="205">
        <v>9</v>
      </c>
      <c r="I113" s="206"/>
      <c r="J113" s="15"/>
      <c r="K113" s="15"/>
      <c r="L113" s="202"/>
      <c r="M113" s="207"/>
      <c r="N113" s="208"/>
      <c r="O113" s="208"/>
      <c r="P113" s="208"/>
      <c r="Q113" s="208"/>
      <c r="R113" s="208"/>
      <c r="S113" s="208"/>
      <c r="T113" s="209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03" t="s">
        <v>144</v>
      </c>
      <c r="AU113" s="203" t="s">
        <v>85</v>
      </c>
      <c r="AV113" s="15" t="s">
        <v>133</v>
      </c>
      <c r="AW113" s="15" t="s">
        <v>39</v>
      </c>
      <c r="AX113" s="15" t="s">
        <v>83</v>
      </c>
      <c r="AY113" s="203" t="s">
        <v>134</v>
      </c>
    </row>
    <row r="114" s="2" customFormat="1" ht="24.15" customHeight="1">
      <c r="A114" s="38"/>
      <c r="B114" s="172"/>
      <c r="C114" s="173" t="s">
        <v>151</v>
      </c>
      <c r="D114" s="173" t="s">
        <v>137</v>
      </c>
      <c r="E114" s="174" t="s">
        <v>138</v>
      </c>
      <c r="F114" s="175" t="s">
        <v>139</v>
      </c>
      <c r="G114" s="176" t="s">
        <v>140</v>
      </c>
      <c r="H114" s="177">
        <v>9</v>
      </c>
      <c r="I114" s="178"/>
      <c r="J114" s="179">
        <f>ROUND(I114*H114,2)</f>
        <v>0</v>
      </c>
      <c r="K114" s="175" t="s">
        <v>141</v>
      </c>
      <c r="L114" s="39"/>
      <c r="M114" s="180" t="s">
        <v>3</v>
      </c>
      <c r="N114" s="181" t="s">
        <v>48</v>
      </c>
      <c r="O114" s="72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184" t="s">
        <v>142</v>
      </c>
      <c r="AT114" s="184" t="s">
        <v>137</v>
      </c>
      <c r="AU114" s="184" t="s">
        <v>85</v>
      </c>
      <c r="AY114" s="18" t="s">
        <v>134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8" t="s">
        <v>83</v>
      </c>
      <c r="BK114" s="185">
        <f>ROUND(I114*H114,2)</f>
        <v>0</v>
      </c>
      <c r="BL114" s="18" t="s">
        <v>142</v>
      </c>
      <c r="BM114" s="184" t="s">
        <v>787</v>
      </c>
    </row>
    <row r="115" s="13" customFormat="1">
      <c r="A115" s="13"/>
      <c r="B115" s="186"/>
      <c r="C115" s="13"/>
      <c r="D115" s="187" t="s">
        <v>144</v>
      </c>
      <c r="E115" s="188" t="s">
        <v>3</v>
      </c>
      <c r="F115" s="189" t="s">
        <v>295</v>
      </c>
      <c r="G115" s="13"/>
      <c r="H115" s="188" t="s">
        <v>3</v>
      </c>
      <c r="I115" s="190"/>
      <c r="J115" s="13"/>
      <c r="K115" s="13"/>
      <c r="L115" s="186"/>
      <c r="M115" s="191"/>
      <c r="N115" s="192"/>
      <c r="O115" s="192"/>
      <c r="P115" s="192"/>
      <c r="Q115" s="192"/>
      <c r="R115" s="192"/>
      <c r="S115" s="192"/>
      <c r="T115" s="19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88" t="s">
        <v>144</v>
      </c>
      <c r="AU115" s="188" t="s">
        <v>85</v>
      </c>
      <c r="AV115" s="13" t="s">
        <v>83</v>
      </c>
      <c r="AW115" s="13" t="s">
        <v>39</v>
      </c>
      <c r="AX115" s="13" t="s">
        <v>77</v>
      </c>
      <c r="AY115" s="188" t="s">
        <v>134</v>
      </c>
    </row>
    <row r="116" s="14" customFormat="1">
      <c r="A116" s="14"/>
      <c r="B116" s="194"/>
      <c r="C116" s="14"/>
      <c r="D116" s="187" t="s">
        <v>144</v>
      </c>
      <c r="E116" s="195" t="s">
        <v>3</v>
      </c>
      <c r="F116" s="196" t="s">
        <v>788</v>
      </c>
      <c r="G116" s="14"/>
      <c r="H116" s="197">
        <v>7</v>
      </c>
      <c r="I116" s="198"/>
      <c r="J116" s="14"/>
      <c r="K116" s="14"/>
      <c r="L116" s="194"/>
      <c r="M116" s="199"/>
      <c r="N116" s="200"/>
      <c r="O116" s="200"/>
      <c r="P116" s="200"/>
      <c r="Q116" s="200"/>
      <c r="R116" s="200"/>
      <c r="S116" s="200"/>
      <c r="T116" s="20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195" t="s">
        <v>144</v>
      </c>
      <c r="AU116" s="195" t="s">
        <v>85</v>
      </c>
      <c r="AV116" s="14" t="s">
        <v>85</v>
      </c>
      <c r="AW116" s="14" t="s">
        <v>39</v>
      </c>
      <c r="AX116" s="14" t="s">
        <v>77</v>
      </c>
      <c r="AY116" s="195" t="s">
        <v>134</v>
      </c>
    </row>
    <row r="117" s="14" customFormat="1">
      <c r="A117" s="14"/>
      <c r="B117" s="194"/>
      <c r="C117" s="14"/>
      <c r="D117" s="187" t="s">
        <v>144</v>
      </c>
      <c r="E117" s="195" t="s">
        <v>3</v>
      </c>
      <c r="F117" s="196" t="s">
        <v>789</v>
      </c>
      <c r="G117" s="14"/>
      <c r="H117" s="197">
        <v>1</v>
      </c>
      <c r="I117" s="198"/>
      <c r="J117" s="14"/>
      <c r="K117" s="14"/>
      <c r="L117" s="194"/>
      <c r="M117" s="199"/>
      <c r="N117" s="200"/>
      <c r="O117" s="200"/>
      <c r="P117" s="200"/>
      <c r="Q117" s="200"/>
      <c r="R117" s="200"/>
      <c r="S117" s="200"/>
      <c r="T117" s="20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195" t="s">
        <v>144</v>
      </c>
      <c r="AU117" s="195" t="s">
        <v>85</v>
      </c>
      <c r="AV117" s="14" t="s">
        <v>85</v>
      </c>
      <c r="AW117" s="14" t="s">
        <v>39</v>
      </c>
      <c r="AX117" s="14" t="s">
        <v>77</v>
      </c>
      <c r="AY117" s="195" t="s">
        <v>134</v>
      </c>
    </row>
    <row r="118" s="14" customFormat="1">
      <c r="A118" s="14"/>
      <c r="B118" s="194"/>
      <c r="C118" s="14"/>
      <c r="D118" s="187" t="s">
        <v>144</v>
      </c>
      <c r="E118" s="195" t="s">
        <v>3</v>
      </c>
      <c r="F118" s="196" t="s">
        <v>146</v>
      </c>
      <c r="G118" s="14"/>
      <c r="H118" s="197">
        <v>1</v>
      </c>
      <c r="I118" s="198"/>
      <c r="J118" s="14"/>
      <c r="K118" s="14"/>
      <c r="L118" s="194"/>
      <c r="M118" s="199"/>
      <c r="N118" s="200"/>
      <c r="O118" s="200"/>
      <c r="P118" s="200"/>
      <c r="Q118" s="200"/>
      <c r="R118" s="200"/>
      <c r="S118" s="200"/>
      <c r="T118" s="20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195" t="s">
        <v>144</v>
      </c>
      <c r="AU118" s="195" t="s">
        <v>85</v>
      </c>
      <c r="AV118" s="14" t="s">
        <v>85</v>
      </c>
      <c r="AW118" s="14" t="s">
        <v>39</v>
      </c>
      <c r="AX118" s="14" t="s">
        <v>77</v>
      </c>
      <c r="AY118" s="195" t="s">
        <v>134</v>
      </c>
    </row>
    <row r="119" s="15" customFormat="1">
      <c r="A119" s="15"/>
      <c r="B119" s="202"/>
      <c r="C119" s="15"/>
      <c r="D119" s="187" t="s">
        <v>144</v>
      </c>
      <c r="E119" s="203" t="s">
        <v>3</v>
      </c>
      <c r="F119" s="204" t="s">
        <v>180</v>
      </c>
      <c r="G119" s="15"/>
      <c r="H119" s="205">
        <v>9</v>
      </c>
      <c r="I119" s="206"/>
      <c r="J119" s="15"/>
      <c r="K119" s="15"/>
      <c r="L119" s="202"/>
      <c r="M119" s="207"/>
      <c r="N119" s="208"/>
      <c r="O119" s="208"/>
      <c r="P119" s="208"/>
      <c r="Q119" s="208"/>
      <c r="R119" s="208"/>
      <c r="S119" s="208"/>
      <c r="T119" s="209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03" t="s">
        <v>144</v>
      </c>
      <c r="AU119" s="203" t="s">
        <v>85</v>
      </c>
      <c r="AV119" s="15" t="s">
        <v>133</v>
      </c>
      <c r="AW119" s="15" t="s">
        <v>39</v>
      </c>
      <c r="AX119" s="15" t="s">
        <v>83</v>
      </c>
      <c r="AY119" s="203" t="s">
        <v>134</v>
      </c>
    </row>
    <row r="120" s="2" customFormat="1" ht="33" customHeight="1">
      <c r="A120" s="38"/>
      <c r="B120" s="172"/>
      <c r="C120" s="173" t="s">
        <v>133</v>
      </c>
      <c r="D120" s="173" t="s">
        <v>137</v>
      </c>
      <c r="E120" s="174" t="s">
        <v>303</v>
      </c>
      <c r="F120" s="175" t="s">
        <v>304</v>
      </c>
      <c r="G120" s="176" t="s">
        <v>140</v>
      </c>
      <c r="H120" s="177">
        <v>5</v>
      </c>
      <c r="I120" s="178"/>
      <c r="J120" s="179">
        <f>ROUND(I120*H120,2)</f>
        <v>0</v>
      </c>
      <c r="K120" s="175" t="s">
        <v>141</v>
      </c>
      <c r="L120" s="39"/>
      <c r="M120" s="180" t="s">
        <v>3</v>
      </c>
      <c r="N120" s="181" t="s">
        <v>48</v>
      </c>
      <c r="O120" s="72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84" t="s">
        <v>142</v>
      </c>
      <c r="AT120" s="184" t="s">
        <v>137</v>
      </c>
      <c r="AU120" s="184" t="s">
        <v>85</v>
      </c>
      <c r="AY120" s="18" t="s">
        <v>134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8" t="s">
        <v>83</v>
      </c>
      <c r="BK120" s="185">
        <f>ROUND(I120*H120,2)</f>
        <v>0</v>
      </c>
      <c r="BL120" s="18" t="s">
        <v>142</v>
      </c>
      <c r="BM120" s="184" t="s">
        <v>790</v>
      </c>
    </row>
    <row r="121" s="13" customFormat="1">
      <c r="A121" s="13"/>
      <c r="B121" s="186"/>
      <c r="C121" s="13"/>
      <c r="D121" s="187" t="s">
        <v>144</v>
      </c>
      <c r="E121" s="188" t="s">
        <v>3</v>
      </c>
      <c r="F121" s="189" t="s">
        <v>295</v>
      </c>
      <c r="G121" s="13"/>
      <c r="H121" s="188" t="s">
        <v>3</v>
      </c>
      <c r="I121" s="190"/>
      <c r="J121" s="13"/>
      <c r="K121" s="13"/>
      <c r="L121" s="186"/>
      <c r="M121" s="191"/>
      <c r="N121" s="192"/>
      <c r="O121" s="192"/>
      <c r="P121" s="192"/>
      <c r="Q121" s="192"/>
      <c r="R121" s="192"/>
      <c r="S121" s="192"/>
      <c r="T121" s="19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88" t="s">
        <v>144</v>
      </c>
      <c r="AU121" s="188" t="s">
        <v>85</v>
      </c>
      <c r="AV121" s="13" t="s">
        <v>83</v>
      </c>
      <c r="AW121" s="13" t="s">
        <v>39</v>
      </c>
      <c r="AX121" s="13" t="s">
        <v>77</v>
      </c>
      <c r="AY121" s="188" t="s">
        <v>134</v>
      </c>
    </row>
    <row r="122" s="14" customFormat="1">
      <c r="A122" s="14"/>
      <c r="B122" s="194"/>
      <c r="C122" s="14"/>
      <c r="D122" s="187" t="s">
        <v>144</v>
      </c>
      <c r="E122" s="195" t="s">
        <v>3</v>
      </c>
      <c r="F122" s="196" t="s">
        <v>791</v>
      </c>
      <c r="G122" s="14"/>
      <c r="H122" s="197">
        <v>3</v>
      </c>
      <c r="I122" s="198"/>
      <c r="J122" s="14"/>
      <c r="K122" s="14"/>
      <c r="L122" s="194"/>
      <c r="M122" s="199"/>
      <c r="N122" s="200"/>
      <c r="O122" s="200"/>
      <c r="P122" s="200"/>
      <c r="Q122" s="200"/>
      <c r="R122" s="200"/>
      <c r="S122" s="200"/>
      <c r="T122" s="20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195" t="s">
        <v>144</v>
      </c>
      <c r="AU122" s="195" t="s">
        <v>85</v>
      </c>
      <c r="AV122" s="14" t="s">
        <v>85</v>
      </c>
      <c r="AW122" s="14" t="s">
        <v>39</v>
      </c>
      <c r="AX122" s="14" t="s">
        <v>77</v>
      </c>
      <c r="AY122" s="195" t="s">
        <v>134</v>
      </c>
    </row>
    <row r="123" s="14" customFormat="1">
      <c r="A123" s="14"/>
      <c r="B123" s="194"/>
      <c r="C123" s="14"/>
      <c r="D123" s="187" t="s">
        <v>144</v>
      </c>
      <c r="E123" s="195" t="s">
        <v>3</v>
      </c>
      <c r="F123" s="196" t="s">
        <v>789</v>
      </c>
      <c r="G123" s="14"/>
      <c r="H123" s="197">
        <v>1</v>
      </c>
      <c r="I123" s="198"/>
      <c r="J123" s="14"/>
      <c r="K123" s="14"/>
      <c r="L123" s="194"/>
      <c r="M123" s="199"/>
      <c r="N123" s="200"/>
      <c r="O123" s="200"/>
      <c r="P123" s="200"/>
      <c r="Q123" s="200"/>
      <c r="R123" s="200"/>
      <c r="S123" s="200"/>
      <c r="T123" s="20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195" t="s">
        <v>144</v>
      </c>
      <c r="AU123" s="195" t="s">
        <v>85</v>
      </c>
      <c r="AV123" s="14" t="s">
        <v>85</v>
      </c>
      <c r="AW123" s="14" t="s">
        <v>39</v>
      </c>
      <c r="AX123" s="14" t="s">
        <v>77</v>
      </c>
      <c r="AY123" s="195" t="s">
        <v>134</v>
      </c>
    </row>
    <row r="124" s="14" customFormat="1">
      <c r="A124" s="14"/>
      <c r="B124" s="194"/>
      <c r="C124" s="14"/>
      <c r="D124" s="187" t="s">
        <v>144</v>
      </c>
      <c r="E124" s="195" t="s">
        <v>3</v>
      </c>
      <c r="F124" s="196" t="s">
        <v>146</v>
      </c>
      <c r="G124" s="14"/>
      <c r="H124" s="197">
        <v>1</v>
      </c>
      <c r="I124" s="198"/>
      <c r="J124" s="14"/>
      <c r="K124" s="14"/>
      <c r="L124" s="194"/>
      <c r="M124" s="199"/>
      <c r="N124" s="200"/>
      <c r="O124" s="200"/>
      <c r="P124" s="200"/>
      <c r="Q124" s="200"/>
      <c r="R124" s="200"/>
      <c r="S124" s="200"/>
      <c r="T124" s="20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195" t="s">
        <v>144</v>
      </c>
      <c r="AU124" s="195" t="s">
        <v>85</v>
      </c>
      <c r="AV124" s="14" t="s">
        <v>85</v>
      </c>
      <c r="AW124" s="14" t="s">
        <v>39</v>
      </c>
      <c r="AX124" s="14" t="s">
        <v>77</v>
      </c>
      <c r="AY124" s="195" t="s">
        <v>134</v>
      </c>
    </row>
    <row r="125" s="15" customFormat="1">
      <c r="A125" s="15"/>
      <c r="B125" s="202"/>
      <c r="C125" s="15"/>
      <c r="D125" s="187" t="s">
        <v>144</v>
      </c>
      <c r="E125" s="203" t="s">
        <v>3</v>
      </c>
      <c r="F125" s="204" t="s">
        <v>180</v>
      </c>
      <c r="G125" s="15"/>
      <c r="H125" s="205">
        <v>5</v>
      </c>
      <c r="I125" s="206"/>
      <c r="J125" s="15"/>
      <c r="K125" s="15"/>
      <c r="L125" s="202"/>
      <c r="M125" s="207"/>
      <c r="N125" s="208"/>
      <c r="O125" s="208"/>
      <c r="P125" s="208"/>
      <c r="Q125" s="208"/>
      <c r="R125" s="208"/>
      <c r="S125" s="208"/>
      <c r="T125" s="209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03" t="s">
        <v>144</v>
      </c>
      <c r="AU125" s="203" t="s">
        <v>85</v>
      </c>
      <c r="AV125" s="15" t="s">
        <v>133</v>
      </c>
      <c r="AW125" s="15" t="s">
        <v>39</v>
      </c>
      <c r="AX125" s="15" t="s">
        <v>83</v>
      </c>
      <c r="AY125" s="203" t="s">
        <v>134</v>
      </c>
    </row>
    <row r="126" s="2" customFormat="1" ht="33" customHeight="1">
      <c r="A126" s="38"/>
      <c r="B126" s="172"/>
      <c r="C126" s="173" t="s">
        <v>162</v>
      </c>
      <c r="D126" s="173" t="s">
        <v>137</v>
      </c>
      <c r="E126" s="174" t="s">
        <v>297</v>
      </c>
      <c r="F126" s="175" t="s">
        <v>298</v>
      </c>
      <c r="G126" s="176" t="s">
        <v>140</v>
      </c>
      <c r="H126" s="177">
        <v>6</v>
      </c>
      <c r="I126" s="178"/>
      <c r="J126" s="179">
        <f>ROUND(I126*H126,2)</f>
        <v>0</v>
      </c>
      <c r="K126" s="175" t="s">
        <v>141</v>
      </c>
      <c r="L126" s="39"/>
      <c r="M126" s="180" t="s">
        <v>3</v>
      </c>
      <c r="N126" s="181" t="s">
        <v>48</v>
      </c>
      <c r="O126" s="72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4" t="s">
        <v>142</v>
      </c>
      <c r="AT126" s="184" t="s">
        <v>137</v>
      </c>
      <c r="AU126" s="184" t="s">
        <v>85</v>
      </c>
      <c r="AY126" s="18" t="s">
        <v>134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83</v>
      </c>
      <c r="BK126" s="185">
        <f>ROUND(I126*H126,2)</f>
        <v>0</v>
      </c>
      <c r="BL126" s="18" t="s">
        <v>142</v>
      </c>
      <c r="BM126" s="184" t="s">
        <v>792</v>
      </c>
    </row>
    <row r="127" s="13" customFormat="1">
      <c r="A127" s="13"/>
      <c r="B127" s="186"/>
      <c r="C127" s="13"/>
      <c r="D127" s="187" t="s">
        <v>144</v>
      </c>
      <c r="E127" s="188" t="s">
        <v>3</v>
      </c>
      <c r="F127" s="189" t="s">
        <v>295</v>
      </c>
      <c r="G127" s="13"/>
      <c r="H127" s="188" t="s">
        <v>3</v>
      </c>
      <c r="I127" s="190"/>
      <c r="J127" s="13"/>
      <c r="K127" s="13"/>
      <c r="L127" s="186"/>
      <c r="M127" s="191"/>
      <c r="N127" s="192"/>
      <c r="O127" s="192"/>
      <c r="P127" s="192"/>
      <c r="Q127" s="192"/>
      <c r="R127" s="192"/>
      <c r="S127" s="192"/>
      <c r="T127" s="19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8" t="s">
        <v>144</v>
      </c>
      <c r="AU127" s="188" t="s">
        <v>85</v>
      </c>
      <c r="AV127" s="13" t="s">
        <v>83</v>
      </c>
      <c r="AW127" s="13" t="s">
        <v>39</v>
      </c>
      <c r="AX127" s="13" t="s">
        <v>77</v>
      </c>
      <c r="AY127" s="188" t="s">
        <v>134</v>
      </c>
    </row>
    <row r="128" s="14" customFormat="1">
      <c r="A128" s="14"/>
      <c r="B128" s="194"/>
      <c r="C128" s="14"/>
      <c r="D128" s="187" t="s">
        <v>144</v>
      </c>
      <c r="E128" s="195" t="s">
        <v>3</v>
      </c>
      <c r="F128" s="196" t="s">
        <v>793</v>
      </c>
      <c r="G128" s="14"/>
      <c r="H128" s="197">
        <v>4</v>
      </c>
      <c r="I128" s="198"/>
      <c r="J128" s="14"/>
      <c r="K128" s="14"/>
      <c r="L128" s="194"/>
      <c r="M128" s="199"/>
      <c r="N128" s="200"/>
      <c r="O128" s="200"/>
      <c r="P128" s="200"/>
      <c r="Q128" s="200"/>
      <c r="R128" s="200"/>
      <c r="S128" s="200"/>
      <c r="T128" s="20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5" t="s">
        <v>144</v>
      </c>
      <c r="AU128" s="195" t="s">
        <v>85</v>
      </c>
      <c r="AV128" s="14" t="s">
        <v>85</v>
      </c>
      <c r="AW128" s="14" t="s">
        <v>39</v>
      </c>
      <c r="AX128" s="14" t="s">
        <v>77</v>
      </c>
      <c r="AY128" s="195" t="s">
        <v>134</v>
      </c>
    </row>
    <row r="129" s="14" customFormat="1">
      <c r="A129" s="14"/>
      <c r="B129" s="194"/>
      <c r="C129" s="14"/>
      <c r="D129" s="187" t="s">
        <v>144</v>
      </c>
      <c r="E129" s="195" t="s">
        <v>3</v>
      </c>
      <c r="F129" s="196" t="s">
        <v>789</v>
      </c>
      <c r="G129" s="14"/>
      <c r="H129" s="197">
        <v>1</v>
      </c>
      <c r="I129" s="198"/>
      <c r="J129" s="14"/>
      <c r="K129" s="14"/>
      <c r="L129" s="194"/>
      <c r="M129" s="199"/>
      <c r="N129" s="200"/>
      <c r="O129" s="200"/>
      <c r="P129" s="200"/>
      <c r="Q129" s="200"/>
      <c r="R129" s="200"/>
      <c r="S129" s="200"/>
      <c r="T129" s="20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5" t="s">
        <v>144</v>
      </c>
      <c r="AU129" s="195" t="s">
        <v>85</v>
      </c>
      <c r="AV129" s="14" t="s">
        <v>85</v>
      </c>
      <c r="AW129" s="14" t="s">
        <v>39</v>
      </c>
      <c r="AX129" s="14" t="s">
        <v>77</v>
      </c>
      <c r="AY129" s="195" t="s">
        <v>134</v>
      </c>
    </row>
    <row r="130" s="14" customFormat="1">
      <c r="A130" s="14"/>
      <c r="B130" s="194"/>
      <c r="C130" s="14"/>
      <c r="D130" s="187" t="s">
        <v>144</v>
      </c>
      <c r="E130" s="195" t="s">
        <v>3</v>
      </c>
      <c r="F130" s="196" t="s">
        <v>146</v>
      </c>
      <c r="G130" s="14"/>
      <c r="H130" s="197">
        <v>1</v>
      </c>
      <c r="I130" s="198"/>
      <c r="J130" s="14"/>
      <c r="K130" s="14"/>
      <c r="L130" s="194"/>
      <c r="M130" s="199"/>
      <c r="N130" s="200"/>
      <c r="O130" s="200"/>
      <c r="P130" s="200"/>
      <c r="Q130" s="200"/>
      <c r="R130" s="200"/>
      <c r="S130" s="200"/>
      <c r="T130" s="20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5" t="s">
        <v>144</v>
      </c>
      <c r="AU130" s="195" t="s">
        <v>85</v>
      </c>
      <c r="AV130" s="14" t="s">
        <v>85</v>
      </c>
      <c r="AW130" s="14" t="s">
        <v>39</v>
      </c>
      <c r="AX130" s="14" t="s">
        <v>77</v>
      </c>
      <c r="AY130" s="195" t="s">
        <v>134</v>
      </c>
    </row>
    <row r="131" s="15" customFormat="1">
      <c r="A131" s="15"/>
      <c r="B131" s="202"/>
      <c r="C131" s="15"/>
      <c r="D131" s="187" t="s">
        <v>144</v>
      </c>
      <c r="E131" s="203" t="s">
        <v>3</v>
      </c>
      <c r="F131" s="204" t="s">
        <v>180</v>
      </c>
      <c r="G131" s="15"/>
      <c r="H131" s="205">
        <v>6</v>
      </c>
      <c r="I131" s="206"/>
      <c r="J131" s="15"/>
      <c r="K131" s="15"/>
      <c r="L131" s="202"/>
      <c r="M131" s="207"/>
      <c r="N131" s="208"/>
      <c r="O131" s="208"/>
      <c r="P131" s="208"/>
      <c r="Q131" s="208"/>
      <c r="R131" s="208"/>
      <c r="S131" s="208"/>
      <c r="T131" s="209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03" t="s">
        <v>144</v>
      </c>
      <c r="AU131" s="203" t="s">
        <v>85</v>
      </c>
      <c r="AV131" s="15" t="s">
        <v>133</v>
      </c>
      <c r="AW131" s="15" t="s">
        <v>39</v>
      </c>
      <c r="AX131" s="15" t="s">
        <v>83</v>
      </c>
      <c r="AY131" s="203" t="s">
        <v>134</v>
      </c>
    </row>
    <row r="132" s="2" customFormat="1" ht="33" customHeight="1">
      <c r="A132" s="38"/>
      <c r="B132" s="172"/>
      <c r="C132" s="173" t="s">
        <v>167</v>
      </c>
      <c r="D132" s="173" t="s">
        <v>137</v>
      </c>
      <c r="E132" s="174" t="s">
        <v>147</v>
      </c>
      <c r="F132" s="175" t="s">
        <v>148</v>
      </c>
      <c r="G132" s="176" t="s">
        <v>140</v>
      </c>
      <c r="H132" s="177">
        <v>61</v>
      </c>
      <c r="I132" s="178"/>
      <c r="J132" s="179">
        <f>ROUND(I132*H132,2)</f>
        <v>0</v>
      </c>
      <c r="K132" s="175" t="s">
        <v>141</v>
      </c>
      <c r="L132" s="39"/>
      <c r="M132" s="180" t="s">
        <v>3</v>
      </c>
      <c r="N132" s="181" t="s">
        <v>48</v>
      </c>
      <c r="O132" s="72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4" t="s">
        <v>142</v>
      </c>
      <c r="AT132" s="184" t="s">
        <v>137</v>
      </c>
      <c r="AU132" s="184" t="s">
        <v>85</v>
      </c>
      <c r="AY132" s="18" t="s">
        <v>134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83</v>
      </c>
      <c r="BK132" s="185">
        <f>ROUND(I132*H132,2)</f>
        <v>0</v>
      </c>
      <c r="BL132" s="18" t="s">
        <v>142</v>
      </c>
      <c r="BM132" s="184" t="s">
        <v>794</v>
      </c>
    </row>
    <row r="133" s="13" customFormat="1">
      <c r="A133" s="13"/>
      <c r="B133" s="186"/>
      <c r="C133" s="13"/>
      <c r="D133" s="187" t="s">
        <v>144</v>
      </c>
      <c r="E133" s="188" t="s">
        <v>3</v>
      </c>
      <c r="F133" s="189" t="s">
        <v>295</v>
      </c>
      <c r="G133" s="13"/>
      <c r="H133" s="188" t="s">
        <v>3</v>
      </c>
      <c r="I133" s="190"/>
      <c r="J133" s="13"/>
      <c r="K133" s="13"/>
      <c r="L133" s="186"/>
      <c r="M133" s="191"/>
      <c r="N133" s="192"/>
      <c r="O133" s="192"/>
      <c r="P133" s="192"/>
      <c r="Q133" s="192"/>
      <c r="R133" s="192"/>
      <c r="S133" s="192"/>
      <c r="T133" s="19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8" t="s">
        <v>144</v>
      </c>
      <c r="AU133" s="188" t="s">
        <v>85</v>
      </c>
      <c r="AV133" s="13" t="s">
        <v>83</v>
      </c>
      <c r="AW133" s="13" t="s">
        <v>39</v>
      </c>
      <c r="AX133" s="13" t="s">
        <v>77</v>
      </c>
      <c r="AY133" s="188" t="s">
        <v>134</v>
      </c>
    </row>
    <row r="134" s="14" customFormat="1">
      <c r="A134" s="14"/>
      <c r="B134" s="194"/>
      <c r="C134" s="14"/>
      <c r="D134" s="187" t="s">
        <v>144</v>
      </c>
      <c r="E134" s="195" t="s">
        <v>3</v>
      </c>
      <c r="F134" s="196" t="s">
        <v>296</v>
      </c>
      <c r="G134" s="14"/>
      <c r="H134" s="197">
        <v>2</v>
      </c>
      <c r="I134" s="198"/>
      <c r="J134" s="14"/>
      <c r="K134" s="14"/>
      <c r="L134" s="194"/>
      <c r="M134" s="199"/>
      <c r="N134" s="200"/>
      <c r="O134" s="200"/>
      <c r="P134" s="200"/>
      <c r="Q134" s="200"/>
      <c r="R134" s="200"/>
      <c r="S134" s="200"/>
      <c r="T134" s="20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5" t="s">
        <v>144</v>
      </c>
      <c r="AU134" s="195" t="s">
        <v>85</v>
      </c>
      <c r="AV134" s="14" t="s">
        <v>85</v>
      </c>
      <c r="AW134" s="14" t="s">
        <v>39</v>
      </c>
      <c r="AX134" s="14" t="s">
        <v>77</v>
      </c>
      <c r="AY134" s="195" t="s">
        <v>134</v>
      </c>
    </row>
    <row r="135" s="14" customFormat="1">
      <c r="A135" s="14"/>
      <c r="B135" s="194"/>
      <c r="C135" s="14"/>
      <c r="D135" s="187" t="s">
        <v>144</v>
      </c>
      <c r="E135" s="195" t="s">
        <v>3</v>
      </c>
      <c r="F135" s="196" t="s">
        <v>789</v>
      </c>
      <c r="G135" s="14"/>
      <c r="H135" s="197">
        <v>1</v>
      </c>
      <c r="I135" s="198"/>
      <c r="J135" s="14"/>
      <c r="K135" s="14"/>
      <c r="L135" s="194"/>
      <c r="M135" s="199"/>
      <c r="N135" s="200"/>
      <c r="O135" s="200"/>
      <c r="P135" s="200"/>
      <c r="Q135" s="200"/>
      <c r="R135" s="200"/>
      <c r="S135" s="200"/>
      <c r="T135" s="20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5" t="s">
        <v>144</v>
      </c>
      <c r="AU135" s="195" t="s">
        <v>85</v>
      </c>
      <c r="AV135" s="14" t="s">
        <v>85</v>
      </c>
      <c r="AW135" s="14" t="s">
        <v>39</v>
      </c>
      <c r="AX135" s="14" t="s">
        <v>77</v>
      </c>
      <c r="AY135" s="195" t="s">
        <v>134</v>
      </c>
    </row>
    <row r="136" s="14" customFormat="1">
      <c r="A136" s="14"/>
      <c r="B136" s="194"/>
      <c r="C136" s="14"/>
      <c r="D136" s="187" t="s">
        <v>144</v>
      </c>
      <c r="E136" s="195" t="s">
        <v>3</v>
      </c>
      <c r="F136" s="196" t="s">
        <v>795</v>
      </c>
      <c r="G136" s="14"/>
      <c r="H136" s="197">
        <v>58</v>
      </c>
      <c r="I136" s="198"/>
      <c r="J136" s="14"/>
      <c r="K136" s="14"/>
      <c r="L136" s="194"/>
      <c r="M136" s="199"/>
      <c r="N136" s="200"/>
      <c r="O136" s="200"/>
      <c r="P136" s="200"/>
      <c r="Q136" s="200"/>
      <c r="R136" s="200"/>
      <c r="S136" s="200"/>
      <c r="T136" s="20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5" t="s">
        <v>144</v>
      </c>
      <c r="AU136" s="195" t="s">
        <v>85</v>
      </c>
      <c r="AV136" s="14" t="s">
        <v>85</v>
      </c>
      <c r="AW136" s="14" t="s">
        <v>39</v>
      </c>
      <c r="AX136" s="14" t="s">
        <v>77</v>
      </c>
      <c r="AY136" s="195" t="s">
        <v>134</v>
      </c>
    </row>
    <row r="137" s="15" customFormat="1">
      <c r="A137" s="15"/>
      <c r="B137" s="202"/>
      <c r="C137" s="15"/>
      <c r="D137" s="187" t="s">
        <v>144</v>
      </c>
      <c r="E137" s="203" t="s">
        <v>3</v>
      </c>
      <c r="F137" s="204" t="s">
        <v>180</v>
      </c>
      <c r="G137" s="15"/>
      <c r="H137" s="205">
        <v>61</v>
      </c>
      <c r="I137" s="206"/>
      <c r="J137" s="15"/>
      <c r="K137" s="15"/>
      <c r="L137" s="202"/>
      <c r="M137" s="207"/>
      <c r="N137" s="208"/>
      <c r="O137" s="208"/>
      <c r="P137" s="208"/>
      <c r="Q137" s="208"/>
      <c r="R137" s="208"/>
      <c r="S137" s="208"/>
      <c r="T137" s="20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03" t="s">
        <v>144</v>
      </c>
      <c r="AU137" s="203" t="s">
        <v>85</v>
      </c>
      <c r="AV137" s="15" t="s">
        <v>133</v>
      </c>
      <c r="AW137" s="15" t="s">
        <v>39</v>
      </c>
      <c r="AX137" s="15" t="s">
        <v>83</v>
      </c>
      <c r="AY137" s="203" t="s">
        <v>134</v>
      </c>
    </row>
    <row r="138" s="2" customFormat="1" ht="33" customHeight="1">
      <c r="A138" s="38"/>
      <c r="B138" s="172"/>
      <c r="C138" s="173" t="s">
        <v>174</v>
      </c>
      <c r="D138" s="173" t="s">
        <v>137</v>
      </c>
      <c r="E138" s="174" t="s">
        <v>306</v>
      </c>
      <c r="F138" s="175" t="s">
        <v>307</v>
      </c>
      <c r="G138" s="176" t="s">
        <v>140</v>
      </c>
      <c r="H138" s="177">
        <v>4</v>
      </c>
      <c r="I138" s="178"/>
      <c r="J138" s="179">
        <f>ROUND(I138*H138,2)</f>
        <v>0</v>
      </c>
      <c r="K138" s="175" t="s">
        <v>141</v>
      </c>
      <c r="L138" s="39"/>
      <c r="M138" s="180" t="s">
        <v>3</v>
      </c>
      <c r="N138" s="181" t="s">
        <v>48</v>
      </c>
      <c r="O138" s="72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4" t="s">
        <v>142</v>
      </c>
      <c r="AT138" s="184" t="s">
        <v>137</v>
      </c>
      <c r="AU138" s="184" t="s">
        <v>85</v>
      </c>
      <c r="AY138" s="18" t="s">
        <v>134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83</v>
      </c>
      <c r="BK138" s="185">
        <f>ROUND(I138*H138,2)</f>
        <v>0</v>
      </c>
      <c r="BL138" s="18" t="s">
        <v>142</v>
      </c>
      <c r="BM138" s="184" t="s">
        <v>796</v>
      </c>
    </row>
    <row r="139" s="13" customFormat="1">
      <c r="A139" s="13"/>
      <c r="B139" s="186"/>
      <c r="C139" s="13"/>
      <c r="D139" s="187" t="s">
        <v>144</v>
      </c>
      <c r="E139" s="188" t="s">
        <v>3</v>
      </c>
      <c r="F139" s="189" t="s">
        <v>295</v>
      </c>
      <c r="G139" s="13"/>
      <c r="H139" s="188" t="s">
        <v>3</v>
      </c>
      <c r="I139" s="190"/>
      <c r="J139" s="13"/>
      <c r="K139" s="13"/>
      <c r="L139" s="186"/>
      <c r="M139" s="191"/>
      <c r="N139" s="192"/>
      <c r="O139" s="192"/>
      <c r="P139" s="192"/>
      <c r="Q139" s="192"/>
      <c r="R139" s="192"/>
      <c r="S139" s="192"/>
      <c r="T139" s="19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8" t="s">
        <v>144</v>
      </c>
      <c r="AU139" s="188" t="s">
        <v>85</v>
      </c>
      <c r="AV139" s="13" t="s">
        <v>83</v>
      </c>
      <c r="AW139" s="13" t="s">
        <v>39</v>
      </c>
      <c r="AX139" s="13" t="s">
        <v>77</v>
      </c>
      <c r="AY139" s="188" t="s">
        <v>134</v>
      </c>
    </row>
    <row r="140" s="14" customFormat="1">
      <c r="A140" s="14"/>
      <c r="B140" s="194"/>
      <c r="C140" s="14"/>
      <c r="D140" s="187" t="s">
        <v>144</v>
      </c>
      <c r="E140" s="195" t="s">
        <v>3</v>
      </c>
      <c r="F140" s="196" t="s">
        <v>791</v>
      </c>
      <c r="G140" s="14"/>
      <c r="H140" s="197">
        <v>3</v>
      </c>
      <c r="I140" s="198"/>
      <c r="J140" s="14"/>
      <c r="K140" s="14"/>
      <c r="L140" s="194"/>
      <c r="M140" s="199"/>
      <c r="N140" s="200"/>
      <c r="O140" s="200"/>
      <c r="P140" s="200"/>
      <c r="Q140" s="200"/>
      <c r="R140" s="200"/>
      <c r="S140" s="200"/>
      <c r="T140" s="20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5" t="s">
        <v>144</v>
      </c>
      <c r="AU140" s="195" t="s">
        <v>85</v>
      </c>
      <c r="AV140" s="14" t="s">
        <v>85</v>
      </c>
      <c r="AW140" s="14" t="s">
        <v>39</v>
      </c>
      <c r="AX140" s="14" t="s">
        <v>77</v>
      </c>
      <c r="AY140" s="195" t="s">
        <v>134</v>
      </c>
    </row>
    <row r="141" s="14" customFormat="1">
      <c r="A141" s="14"/>
      <c r="B141" s="194"/>
      <c r="C141" s="14"/>
      <c r="D141" s="187" t="s">
        <v>144</v>
      </c>
      <c r="E141" s="195" t="s">
        <v>3</v>
      </c>
      <c r="F141" s="196" t="s">
        <v>146</v>
      </c>
      <c r="G141" s="14"/>
      <c r="H141" s="197">
        <v>1</v>
      </c>
      <c r="I141" s="198"/>
      <c r="J141" s="14"/>
      <c r="K141" s="14"/>
      <c r="L141" s="194"/>
      <c r="M141" s="199"/>
      <c r="N141" s="200"/>
      <c r="O141" s="200"/>
      <c r="P141" s="200"/>
      <c r="Q141" s="200"/>
      <c r="R141" s="200"/>
      <c r="S141" s="200"/>
      <c r="T141" s="20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5" t="s">
        <v>144</v>
      </c>
      <c r="AU141" s="195" t="s">
        <v>85</v>
      </c>
      <c r="AV141" s="14" t="s">
        <v>85</v>
      </c>
      <c r="AW141" s="14" t="s">
        <v>39</v>
      </c>
      <c r="AX141" s="14" t="s">
        <v>77</v>
      </c>
      <c r="AY141" s="195" t="s">
        <v>134</v>
      </c>
    </row>
    <row r="142" s="15" customFormat="1">
      <c r="A142" s="15"/>
      <c r="B142" s="202"/>
      <c r="C142" s="15"/>
      <c r="D142" s="187" t="s">
        <v>144</v>
      </c>
      <c r="E142" s="203" t="s">
        <v>3</v>
      </c>
      <c r="F142" s="204" t="s">
        <v>180</v>
      </c>
      <c r="G142" s="15"/>
      <c r="H142" s="205">
        <v>4</v>
      </c>
      <c r="I142" s="206"/>
      <c r="J142" s="15"/>
      <c r="K142" s="15"/>
      <c r="L142" s="202"/>
      <c r="M142" s="207"/>
      <c r="N142" s="208"/>
      <c r="O142" s="208"/>
      <c r="P142" s="208"/>
      <c r="Q142" s="208"/>
      <c r="R142" s="208"/>
      <c r="S142" s="208"/>
      <c r="T142" s="20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03" t="s">
        <v>144</v>
      </c>
      <c r="AU142" s="203" t="s">
        <v>85</v>
      </c>
      <c r="AV142" s="15" t="s">
        <v>133</v>
      </c>
      <c r="AW142" s="15" t="s">
        <v>39</v>
      </c>
      <c r="AX142" s="15" t="s">
        <v>83</v>
      </c>
      <c r="AY142" s="203" t="s">
        <v>134</v>
      </c>
    </row>
    <row r="143" s="12" customFormat="1" ht="22.8" customHeight="1">
      <c r="A143" s="12"/>
      <c r="B143" s="159"/>
      <c r="C143" s="12"/>
      <c r="D143" s="160" t="s">
        <v>76</v>
      </c>
      <c r="E143" s="170" t="s">
        <v>314</v>
      </c>
      <c r="F143" s="170" t="s">
        <v>315</v>
      </c>
      <c r="G143" s="12"/>
      <c r="H143" s="12"/>
      <c r="I143" s="162"/>
      <c r="J143" s="171">
        <f>BK143</f>
        <v>0</v>
      </c>
      <c r="K143" s="12"/>
      <c r="L143" s="159"/>
      <c r="M143" s="164"/>
      <c r="N143" s="165"/>
      <c r="O143" s="165"/>
      <c r="P143" s="166">
        <f>SUM(P144:P149)</f>
        <v>0</v>
      </c>
      <c r="Q143" s="165"/>
      <c r="R143" s="166">
        <f>SUM(R144:R149)</f>
        <v>0</v>
      </c>
      <c r="S143" s="165"/>
      <c r="T143" s="167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0" t="s">
        <v>133</v>
      </c>
      <c r="AT143" s="168" t="s">
        <v>76</v>
      </c>
      <c r="AU143" s="168" t="s">
        <v>83</v>
      </c>
      <c r="AY143" s="160" t="s">
        <v>134</v>
      </c>
      <c r="BK143" s="169">
        <f>SUM(BK144:BK149)</f>
        <v>0</v>
      </c>
    </row>
    <row r="144" s="2" customFormat="1" ht="37.8" customHeight="1">
      <c r="A144" s="38"/>
      <c r="B144" s="172"/>
      <c r="C144" s="173" t="s">
        <v>183</v>
      </c>
      <c r="D144" s="173" t="s">
        <v>137</v>
      </c>
      <c r="E144" s="174" t="s">
        <v>797</v>
      </c>
      <c r="F144" s="175" t="s">
        <v>798</v>
      </c>
      <c r="G144" s="176" t="s">
        <v>140</v>
      </c>
      <c r="H144" s="177">
        <v>4</v>
      </c>
      <c r="I144" s="178"/>
      <c r="J144" s="179">
        <f>ROUND(I144*H144,2)</f>
        <v>0</v>
      </c>
      <c r="K144" s="175" t="s">
        <v>3</v>
      </c>
      <c r="L144" s="39"/>
      <c r="M144" s="180" t="s">
        <v>3</v>
      </c>
      <c r="N144" s="181" t="s">
        <v>48</v>
      </c>
      <c r="O144" s="72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4" t="s">
        <v>142</v>
      </c>
      <c r="AT144" s="184" t="s">
        <v>137</v>
      </c>
      <c r="AU144" s="184" t="s">
        <v>85</v>
      </c>
      <c r="AY144" s="18" t="s">
        <v>134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83</v>
      </c>
      <c r="BK144" s="185">
        <f>ROUND(I144*H144,2)</f>
        <v>0</v>
      </c>
      <c r="BL144" s="18" t="s">
        <v>142</v>
      </c>
      <c r="BM144" s="184" t="s">
        <v>799</v>
      </c>
    </row>
    <row r="145" s="13" customFormat="1">
      <c r="A145" s="13"/>
      <c r="B145" s="186"/>
      <c r="C145" s="13"/>
      <c r="D145" s="187" t="s">
        <v>144</v>
      </c>
      <c r="E145" s="188" t="s">
        <v>3</v>
      </c>
      <c r="F145" s="189" t="s">
        <v>295</v>
      </c>
      <c r="G145" s="13"/>
      <c r="H145" s="188" t="s">
        <v>3</v>
      </c>
      <c r="I145" s="190"/>
      <c r="J145" s="13"/>
      <c r="K145" s="13"/>
      <c r="L145" s="186"/>
      <c r="M145" s="191"/>
      <c r="N145" s="192"/>
      <c r="O145" s="192"/>
      <c r="P145" s="192"/>
      <c r="Q145" s="192"/>
      <c r="R145" s="192"/>
      <c r="S145" s="192"/>
      <c r="T145" s="19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8" t="s">
        <v>144</v>
      </c>
      <c r="AU145" s="188" t="s">
        <v>85</v>
      </c>
      <c r="AV145" s="13" t="s">
        <v>83</v>
      </c>
      <c r="AW145" s="13" t="s">
        <v>39</v>
      </c>
      <c r="AX145" s="13" t="s">
        <v>77</v>
      </c>
      <c r="AY145" s="188" t="s">
        <v>134</v>
      </c>
    </row>
    <row r="146" s="14" customFormat="1">
      <c r="A146" s="14"/>
      <c r="B146" s="194"/>
      <c r="C146" s="14"/>
      <c r="D146" s="187" t="s">
        <v>144</v>
      </c>
      <c r="E146" s="195" t="s">
        <v>3</v>
      </c>
      <c r="F146" s="196" t="s">
        <v>800</v>
      </c>
      <c r="G146" s="14"/>
      <c r="H146" s="197">
        <v>4</v>
      </c>
      <c r="I146" s="198"/>
      <c r="J146" s="14"/>
      <c r="K146" s="14"/>
      <c r="L146" s="194"/>
      <c r="M146" s="199"/>
      <c r="N146" s="200"/>
      <c r="O146" s="200"/>
      <c r="P146" s="200"/>
      <c r="Q146" s="200"/>
      <c r="R146" s="200"/>
      <c r="S146" s="200"/>
      <c r="T146" s="20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5" t="s">
        <v>144</v>
      </c>
      <c r="AU146" s="195" t="s">
        <v>85</v>
      </c>
      <c r="AV146" s="14" t="s">
        <v>85</v>
      </c>
      <c r="AW146" s="14" t="s">
        <v>39</v>
      </c>
      <c r="AX146" s="14" t="s">
        <v>83</v>
      </c>
      <c r="AY146" s="195" t="s">
        <v>134</v>
      </c>
    </row>
    <row r="147" s="2" customFormat="1" ht="24.15" customHeight="1">
      <c r="A147" s="38"/>
      <c r="B147" s="172"/>
      <c r="C147" s="173" t="s">
        <v>188</v>
      </c>
      <c r="D147" s="173" t="s">
        <v>137</v>
      </c>
      <c r="E147" s="174" t="s">
        <v>316</v>
      </c>
      <c r="F147" s="175" t="s">
        <v>317</v>
      </c>
      <c r="G147" s="176" t="s">
        <v>140</v>
      </c>
      <c r="H147" s="177">
        <v>1</v>
      </c>
      <c r="I147" s="178"/>
      <c r="J147" s="179">
        <f>ROUND(I147*H147,2)</f>
        <v>0</v>
      </c>
      <c r="K147" s="175" t="s">
        <v>141</v>
      </c>
      <c r="L147" s="39"/>
      <c r="M147" s="180" t="s">
        <v>3</v>
      </c>
      <c r="N147" s="181" t="s">
        <v>48</v>
      </c>
      <c r="O147" s="72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4" t="s">
        <v>142</v>
      </c>
      <c r="AT147" s="184" t="s">
        <v>137</v>
      </c>
      <c r="AU147" s="184" t="s">
        <v>85</v>
      </c>
      <c r="AY147" s="18" t="s">
        <v>134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83</v>
      </c>
      <c r="BK147" s="185">
        <f>ROUND(I147*H147,2)</f>
        <v>0</v>
      </c>
      <c r="BL147" s="18" t="s">
        <v>142</v>
      </c>
      <c r="BM147" s="184" t="s">
        <v>801</v>
      </c>
    </row>
    <row r="148" s="13" customFormat="1">
      <c r="A148" s="13"/>
      <c r="B148" s="186"/>
      <c r="C148" s="13"/>
      <c r="D148" s="187" t="s">
        <v>144</v>
      </c>
      <c r="E148" s="188" t="s">
        <v>3</v>
      </c>
      <c r="F148" s="189" t="s">
        <v>295</v>
      </c>
      <c r="G148" s="13"/>
      <c r="H148" s="188" t="s">
        <v>3</v>
      </c>
      <c r="I148" s="190"/>
      <c r="J148" s="13"/>
      <c r="K148" s="13"/>
      <c r="L148" s="186"/>
      <c r="M148" s="191"/>
      <c r="N148" s="192"/>
      <c r="O148" s="192"/>
      <c r="P148" s="192"/>
      <c r="Q148" s="192"/>
      <c r="R148" s="192"/>
      <c r="S148" s="192"/>
      <c r="T148" s="19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8" t="s">
        <v>144</v>
      </c>
      <c r="AU148" s="188" t="s">
        <v>85</v>
      </c>
      <c r="AV148" s="13" t="s">
        <v>83</v>
      </c>
      <c r="AW148" s="13" t="s">
        <v>39</v>
      </c>
      <c r="AX148" s="13" t="s">
        <v>77</v>
      </c>
      <c r="AY148" s="188" t="s">
        <v>134</v>
      </c>
    </row>
    <row r="149" s="14" customFormat="1">
      <c r="A149" s="14"/>
      <c r="B149" s="194"/>
      <c r="C149" s="14"/>
      <c r="D149" s="187" t="s">
        <v>144</v>
      </c>
      <c r="E149" s="195" t="s">
        <v>3</v>
      </c>
      <c r="F149" s="196" t="s">
        <v>319</v>
      </c>
      <c r="G149" s="14"/>
      <c r="H149" s="197">
        <v>1</v>
      </c>
      <c r="I149" s="198"/>
      <c r="J149" s="14"/>
      <c r="K149" s="14"/>
      <c r="L149" s="194"/>
      <c r="M149" s="199"/>
      <c r="N149" s="200"/>
      <c r="O149" s="200"/>
      <c r="P149" s="200"/>
      <c r="Q149" s="200"/>
      <c r="R149" s="200"/>
      <c r="S149" s="200"/>
      <c r="T149" s="20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5" t="s">
        <v>144</v>
      </c>
      <c r="AU149" s="195" t="s">
        <v>85</v>
      </c>
      <c r="AV149" s="14" t="s">
        <v>85</v>
      </c>
      <c r="AW149" s="14" t="s">
        <v>39</v>
      </c>
      <c r="AX149" s="14" t="s">
        <v>83</v>
      </c>
      <c r="AY149" s="195" t="s">
        <v>134</v>
      </c>
    </row>
    <row r="150" s="12" customFormat="1" ht="22.8" customHeight="1">
      <c r="A150" s="12"/>
      <c r="B150" s="159"/>
      <c r="C150" s="12"/>
      <c r="D150" s="160" t="s">
        <v>76</v>
      </c>
      <c r="E150" s="170" t="s">
        <v>156</v>
      </c>
      <c r="F150" s="170" t="s">
        <v>157</v>
      </c>
      <c r="G150" s="12"/>
      <c r="H150" s="12"/>
      <c r="I150" s="162"/>
      <c r="J150" s="171">
        <f>BK150</f>
        <v>0</v>
      </c>
      <c r="K150" s="12"/>
      <c r="L150" s="159"/>
      <c r="M150" s="164"/>
      <c r="N150" s="165"/>
      <c r="O150" s="165"/>
      <c r="P150" s="166">
        <f>SUM(P151:P186)</f>
        <v>0</v>
      </c>
      <c r="Q150" s="165"/>
      <c r="R150" s="166">
        <f>SUM(R151:R186)</f>
        <v>0</v>
      </c>
      <c r="S150" s="165"/>
      <c r="T150" s="167">
        <f>SUM(T151:T186)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0" t="s">
        <v>133</v>
      </c>
      <c r="AT150" s="168" t="s">
        <v>76</v>
      </c>
      <c r="AU150" s="168" t="s">
        <v>83</v>
      </c>
      <c r="AY150" s="160" t="s">
        <v>134</v>
      </c>
      <c r="BK150" s="169">
        <f>SUM(BK151:BK186)</f>
        <v>0</v>
      </c>
    </row>
    <row r="151" s="2" customFormat="1" ht="24.15" customHeight="1">
      <c r="A151" s="38"/>
      <c r="B151" s="172"/>
      <c r="C151" s="173" t="s">
        <v>195</v>
      </c>
      <c r="D151" s="173" t="s">
        <v>137</v>
      </c>
      <c r="E151" s="174" t="s">
        <v>500</v>
      </c>
      <c r="F151" s="175" t="s">
        <v>501</v>
      </c>
      <c r="G151" s="176" t="s">
        <v>140</v>
      </c>
      <c r="H151" s="177">
        <v>2</v>
      </c>
      <c r="I151" s="178"/>
      <c r="J151" s="179">
        <f>ROUND(I151*H151,2)</f>
        <v>0</v>
      </c>
      <c r="K151" s="175" t="s">
        <v>141</v>
      </c>
      <c r="L151" s="39"/>
      <c r="M151" s="180" t="s">
        <v>3</v>
      </c>
      <c r="N151" s="181" t="s">
        <v>48</v>
      </c>
      <c r="O151" s="72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4" t="s">
        <v>142</v>
      </c>
      <c r="AT151" s="184" t="s">
        <v>137</v>
      </c>
      <c r="AU151" s="184" t="s">
        <v>85</v>
      </c>
      <c r="AY151" s="18" t="s">
        <v>134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83</v>
      </c>
      <c r="BK151" s="185">
        <f>ROUND(I151*H151,2)</f>
        <v>0</v>
      </c>
      <c r="BL151" s="18" t="s">
        <v>142</v>
      </c>
      <c r="BM151" s="184" t="s">
        <v>802</v>
      </c>
    </row>
    <row r="152" s="13" customFormat="1">
      <c r="A152" s="13"/>
      <c r="B152" s="186"/>
      <c r="C152" s="13"/>
      <c r="D152" s="187" t="s">
        <v>144</v>
      </c>
      <c r="E152" s="188" t="s">
        <v>3</v>
      </c>
      <c r="F152" s="189" t="s">
        <v>295</v>
      </c>
      <c r="G152" s="13"/>
      <c r="H152" s="188" t="s">
        <v>3</v>
      </c>
      <c r="I152" s="190"/>
      <c r="J152" s="13"/>
      <c r="K152" s="13"/>
      <c r="L152" s="186"/>
      <c r="M152" s="191"/>
      <c r="N152" s="192"/>
      <c r="O152" s="192"/>
      <c r="P152" s="192"/>
      <c r="Q152" s="192"/>
      <c r="R152" s="192"/>
      <c r="S152" s="192"/>
      <c r="T152" s="19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8" t="s">
        <v>144</v>
      </c>
      <c r="AU152" s="188" t="s">
        <v>85</v>
      </c>
      <c r="AV152" s="13" t="s">
        <v>83</v>
      </c>
      <c r="AW152" s="13" t="s">
        <v>39</v>
      </c>
      <c r="AX152" s="13" t="s">
        <v>77</v>
      </c>
      <c r="AY152" s="188" t="s">
        <v>134</v>
      </c>
    </row>
    <row r="153" s="14" customFormat="1">
      <c r="A153" s="14"/>
      <c r="B153" s="194"/>
      <c r="C153" s="14"/>
      <c r="D153" s="187" t="s">
        <v>144</v>
      </c>
      <c r="E153" s="195" t="s">
        <v>3</v>
      </c>
      <c r="F153" s="196" t="s">
        <v>803</v>
      </c>
      <c r="G153" s="14"/>
      <c r="H153" s="197">
        <v>2</v>
      </c>
      <c r="I153" s="198"/>
      <c r="J153" s="14"/>
      <c r="K153" s="14"/>
      <c r="L153" s="194"/>
      <c r="M153" s="199"/>
      <c r="N153" s="200"/>
      <c r="O153" s="200"/>
      <c r="P153" s="200"/>
      <c r="Q153" s="200"/>
      <c r="R153" s="200"/>
      <c r="S153" s="200"/>
      <c r="T153" s="20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5" t="s">
        <v>144</v>
      </c>
      <c r="AU153" s="195" t="s">
        <v>85</v>
      </c>
      <c r="AV153" s="14" t="s">
        <v>85</v>
      </c>
      <c r="AW153" s="14" t="s">
        <v>39</v>
      </c>
      <c r="AX153" s="14" t="s">
        <v>83</v>
      </c>
      <c r="AY153" s="195" t="s">
        <v>134</v>
      </c>
    </row>
    <row r="154" s="2" customFormat="1" ht="24.15" customHeight="1">
      <c r="A154" s="38"/>
      <c r="B154" s="172"/>
      <c r="C154" s="173" t="s">
        <v>202</v>
      </c>
      <c r="D154" s="173" t="s">
        <v>137</v>
      </c>
      <c r="E154" s="174" t="s">
        <v>320</v>
      </c>
      <c r="F154" s="175" t="s">
        <v>321</v>
      </c>
      <c r="G154" s="176" t="s">
        <v>140</v>
      </c>
      <c r="H154" s="177">
        <v>2</v>
      </c>
      <c r="I154" s="178"/>
      <c r="J154" s="179">
        <f>ROUND(I154*H154,2)</f>
        <v>0</v>
      </c>
      <c r="K154" s="175" t="s">
        <v>141</v>
      </c>
      <c r="L154" s="39"/>
      <c r="M154" s="180" t="s">
        <v>3</v>
      </c>
      <c r="N154" s="181" t="s">
        <v>48</v>
      </c>
      <c r="O154" s="72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4" t="s">
        <v>142</v>
      </c>
      <c r="AT154" s="184" t="s">
        <v>137</v>
      </c>
      <c r="AU154" s="184" t="s">
        <v>85</v>
      </c>
      <c r="AY154" s="18" t="s">
        <v>134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83</v>
      </c>
      <c r="BK154" s="185">
        <f>ROUND(I154*H154,2)</f>
        <v>0</v>
      </c>
      <c r="BL154" s="18" t="s">
        <v>142</v>
      </c>
      <c r="BM154" s="184" t="s">
        <v>804</v>
      </c>
    </row>
    <row r="155" s="13" customFormat="1">
      <c r="A155" s="13"/>
      <c r="B155" s="186"/>
      <c r="C155" s="13"/>
      <c r="D155" s="187" t="s">
        <v>144</v>
      </c>
      <c r="E155" s="188" t="s">
        <v>3</v>
      </c>
      <c r="F155" s="189" t="s">
        <v>295</v>
      </c>
      <c r="G155" s="13"/>
      <c r="H155" s="188" t="s">
        <v>3</v>
      </c>
      <c r="I155" s="190"/>
      <c r="J155" s="13"/>
      <c r="K155" s="13"/>
      <c r="L155" s="186"/>
      <c r="M155" s="191"/>
      <c r="N155" s="192"/>
      <c r="O155" s="192"/>
      <c r="P155" s="192"/>
      <c r="Q155" s="192"/>
      <c r="R155" s="192"/>
      <c r="S155" s="192"/>
      <c r="T155" s="19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8" t="s">
        <v>144</v>
      </c>
      <c r="AU155" s="188" t="s">
        <v>85</v>
      </c>
      <c r="AV155" s="13" t="s">
        <v>83</v>
      </c>
      <c r="AW155" s="13" t="s">
        <v>39</v>
      </c>
      <c r="AX155" s="13" t="s">
        <v>77</v>
      </c>
      <c r="AY155" s="188" t="s">
        <v>134</v>
      </c>
    </row>
    <row r="156" s="14" customFormat="1">
      <c r="A156" s="14"/>
      <c r="B156" s="194"/>
      <c r="C156" s="14"/>
      <c r="D156" s="187" t="s">
        <v>144</v>
      </c>
      <c r="E156" s="195" t="s">
        <v>3</v>
      </c>
      <c r="F156" s="196" t="s">
        <v>805</v>
      </c>
      <c r="G156" s="14"/>
      <c r="H156" s="197">
        <v>2</v>
      </c>
      <c r="I156" s="198"/>
      <c r="J156" s="14"/>
      <c r="K156" s="14"/>
      <c r="L156" s="194"/>
      <c r="M156" s="199"/>
      <c r="N156" s="200"/>
      <c r="O156" s="200"/>
      <c r="P156" s="200"/>
      <c r="Q156" s="200"/>
      <c r="R156" s="200"/>
      <c r="S156" s="200"/>
      <c r="T156" s="20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5" t="s">
        <v>144</v>
      </c>
      <c r="AU156" s="195" t="s">
        <v>85</v>
      </c>
      <c r="AV156" s="14" t="s">
        <v>85</v>
      </c>
      <c r="AW156" s="14" t="s">
        <v>39</v>
      </c>
      <c r="AX156" s="14" t="s">
        <v>83</v>
      </c>
      <c r="AY156" s="195" t="s">
        <v>134</v>
      </c>
    </row>
    <row r="157" s="2" customFormat="1" ht="24.15" customHeight="1">
      <c r="A157" s="38"/>
      <c r="B157" s="172"/>
      <c r="C157" s="173" t="s">
        <v>9</v>
      </c>
      <c r="D157" s="173" t="s">
        <v>137</v>
      </c>
      <c r="E157" s="174" t="s">
        <v>324</v>
      </c>
      <c r="F157" s="175" t="s">
        <v>325</v>
      </c>
      <c r="G157" s="176" t="s">
        <v>140</v>
      </c>
      <c r="H157" s="177">
        <v>1</v>
      </c>
      <c r="I157" s="178"/>
      <c r="J157" s="179">
        <f>ROUND(I157*H157,2)</f>
        <v>0</v>
      </c>
      <c r="K157" s="175" t="s">
        <v>141</v>
      </c>
      <c r="L157" s="39"/>
      <c r="M157" s="180" t="s">
        <v>3</v>
      </c>
      <c r="N157" s="181" t="s">
        <v>48</v>
      </c>
      <c r="O157" s="72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4" t="s">
        <v>142</v>
      </c>
      <c r="AT157" s="184" t="s">
        <v>137</v>
      </c>
      <c r="AU157" s="184" t="s">
        <v>85</v>
      </c>
      <c r="AY157" s="18" t="s">
        <v>134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83</v>
      </c>
      <c r="BK157" s="185">
        <f>ROUND(I157*H157,2)</f>
        <v>0</v>
      </c>
      <c r="BL157" s="18" t="s">
        <v>142</v>
      </c>
      <c r="BM157" s="184" t="s">
        <v>806</v>
      </c>
    </row>
    <row r="158" s="13" customFormat="1">
      <c r="A158" s="13"/>
      <c r="B158" s="186"/>
      <c r="C158" s="13"/>
      <c r="D158" s="187" t="s">
        <v>144</v>
      </c>
      <c r="E158" s="188" t="s">
        <v>3</v>
      </c>
      <c r="F158" s="189" t="s">
        <v>295</v>
      </c>
      <c r="G158" s="13"/>
      <c r="H158" s="188" t="s">
        <v>3</v>
      </c>
      <c r="I158" s="190"/>
      <c r="J158" s="13"/>
      <c r="K158" s="13"/>
      <c r="L158" s="186"/>
      <c r="M158" s="191"/>
      <c r="N158" s="192"/>
      <c r="O158" s="192"/>
      <c r="P158" s="192"/>
      <c r="Q158" s="192"/>
      <c r="R158" s="192"/>
      <c r="S158" s="192"/>
      <c r="T158" s="19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8" t="s">
        <v>144</v>
      </c>
      <c r="AU158" s="188" t="s">
        <v>85</v>
      </c>
      <c r="AV158" s="13" t="s">
        <v>83</v>
      </c>
      <c r="AW158" s="13" t="s">
        <v>39</v>
      </c>
      <c r="AX158" s="13" t="s">
        <v>77</v>
      </c>
      <c r="AY158" s="188" t="s">
        <v>134</v>
      </c>
    </row>
    <row r="159" s="14" customFormat="1">
      <c r="A159" s="14"/>
      <c r="B159" s="194"/>
      <c r="C159" s="14"/>
      <c r="D159" s="187" t="s">
        <v>144</v>
      </c>
      <c r="E159" s="195" t="s">
        <v>3</v>
      </c>
      <c r="F159" s="196" t="s">
        <v>327</v>
      </c>
      <c r="G159" s="14"/>
      <c r="H159" s="197">
        <v>1</v>
      </c>
      <c r="I159" s="198"/>
      <c r="J159" s="14"/>
      <c r="K159" s="14"/>
      <c r="L159" s="194"/>
      <c r="M159" s="199"/>
      <c r="N159" s="200"/>
      <c r="O159" s="200"/>
      <c r="P159" s="200"/>
      <c r="Q159" s="200"/>
      <c r="R159" s="200"/>
      <c r="S159" s="200"/>
      <c r="T159" s="20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5" t="s">
        <v>144</v>
      </c>
      <c r="AU159" s="195" t="s">
        <v>85</v>
      </c>
      <c r="AV159" s="14" t="s">
        <v>85</v>
      </c>
      <c r="AW159" s="14" t="s">
        <v>39</v>
      </c>
      <c r="AX159" s="14" t="s">
        <v>83</v>
      </c>
      <c r="AY159" s="195" t="s">
        <v>134</v>
      </c>
    </row>
    <row r="160" s="2" customFormat="1" ht="24.15" customHeight="1">
      <c r="A160" s="38"/>
      <c r="B160" s="172"/>
      <c r="C160" s="173" t="s">
        <v>225</v>
      </c>
      <c r="D160" s="173" t="s">
        <v>137</v>
      </c>
      <c r="E160" s="174" t="s">
        <v>328</v>
      </c>
      <c r="F160" s="175" t="s">
        <v>329</v>
      </c>
      <c r="G160" s="176" t="s">
        <v>140</v>
      </c>
      <c r="H160" s="177">
        <v>3</v>
      </c>
      <c r="I160" s="178"/>
      <c r="J160" s="179">
        <f>ROUND(I160*H160,2)</f>
        <v>0</v>
      </c>
      <c r="K160" s="175" t="s">
        <v>141</v>
      </c>
      <c r="L160" s="39"/>
      <c r="M160" s="180" t="s">
        <v>3</v>
      </c>
      <c r="N160" s="181" t="s">
        <v>48</v>
      </c>
      <c r="O160" s="72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4" t="s">
        <v>142</v>
      </c>
      <c r="AT160" s="184" t="s">
        <v>137</v>
      </c>
      <c r="AU160" s="184" t="s">
        <v>85</v>
      </c>
      <c r="AY160" s="18" t="s">
        <v>134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83</v>
      </c>
      <c r="BK160" s="185">
        <f>ROUND(I160*H160,2)</f>
        <v>0</v>
      </c>
      <c r="BL160" s="18" t="s">
        <v>142</v>
      </c>
      <c r="BM160" s="184" t="s">
        <v>807</v>
      </c>
    </row>
    <row r="161" s="13" customFormat="1">
      <c r="A161" s="13"/>
      <c r="B161" s="186"/>
      <c r="C161" s="13"/>
      <c r="D161" s="187" t="s">
        <v>144</v>
      </c>
      <c r="E161" s="188" t="s">
        <v>3</v>
      </c>
      <c r="F161" s="189" t="s">
        <v>295</v>
      </c>
      <c r="G161" s="13"/>
      <c r="H161" s="188" t="s">
        <v>3</v>
      </c>
      <c r="I161" s="190"/>
      <c r="J161" s="13"/>
      <c r="K161" s="13"/>
      <c r="L161" s="186"/>
      <c r="M161" s="191"/>
      <c r="N161" s="192"/>
      <c r="O161" s="192"/>
      <c r="P161" s="192"/>
      <c r="Q161" s="192"/>
      <c r="R161" s="192"/>
      <c r="S161" s="192"/>
      <c r="T161" s="19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8" t="s">
        <v>144</v>
      </c>
      <c r="AU161" s="188" t="s">
        <v>85</v>
      </c>
      <c r="AV161" s="13" t="s">
        <v>83</v>
      </c>
      <c r="AW161" s="13" t="s">
        <v>39</v>
      </c>
      <c r="AX161" s="13" t="s">
        <v>77</v>
      </c>
      <c r="AY161" s="188" t="s">
        <v>134</v>
      </c>
    </row>
    <row r="162" s="14" customFormat="1">
      <c r="A162" s="14"/>
      <c r="B162" s="194"/>
      <c r="C162" s="14"/>
      <c r="D162" s="187" t="s">
        <v>144</v>
      </c>
      <c r="E162" s="195" t="s">
        <v>3</v>
      </c>
      <c r="F162" s="196" t="s">
        <v>808</v>
      </c>
      <c r="G162" s="14"/>
      <c r="H162" s="197">
        <v>3</v>
      </c>
      <c r="I162" s="198"/>
      <c r="J162" s="14"/>
      <c r="K162" s="14"/>
      <c r="L162" s="194"/>
      <c r="M162" s="199"/>
      <c r="N162" s="200"/>
      <c r="O162" s="200"/>
      <c r="P162" s="200"/>
      <c r="Q162" s="200"/>
      <c r="R162" s="200"/>
      <c r="S162" s="200"/>
      <c r="T162" s="20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5" t="s">
        <v>144</v>
      </c>
      <c r="AU162" s="195" t="s">
        <v>85</v>
      </c>
      <c r="AV162" s="14" t="s">
        <v>85</v>
      </c>
      <c r="AW162" s="14" t="s">
        <v>39</v>
      </c>
      <c r="AX162" s="14" t="s">
        <v>83</v>
      </c>
      <c r="AY162" s="195" t="s">
        <v>134</v>
      </c>
    </row>
    <row r="163" s="2" customFormat="1" ht="24.15" customHeight="1">
      <c r="A163" s="38"/>
      <c r="B163" s="172"/>
      <c r="C163" s="173" t="s">
        <v>232</v>
      </c>
      <c r="D163" s="173" t="s">
        <v>137</v>
      </c>
      <c r="E163" s="174" t="s">
        <v>809</v>
      </c>
      <c r="F163" s="175" t="s">
        <v>810</v>
      </c>
      <c r="G163" s="176" t="s">
        <v>140</v>
      </c>
      <c r="H163" s="177">
        <v>1</v>
      </c>
      <c r="I163" s="178"/>
      <c r="J163" s="179">
        <f>ROUND(I163*H163,2)</f>
        <v>0</v>
      </c>
      <c r="K163" s="175" t="s">
        <v>141</v>
      </c>
      <c r="L163" s="39"/>
      <c r="M163" s="180" t="s">
        <v>3</v>
      </c>
      <c r="N163" s="181" t="s">
        <v>48</v>
      </c>
      <c r="O163" s="72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4" t="s">
        <v>142</v>
      </c>
      <c r="AT163" s="184" t="s">
        <v>137</v>
      </c>
      <c r="AU163" s="184" t="s">
        <v>85</v>
      </c>
      <c r="AY163" s="18" t="s">
        <v>134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83</v>
      </c>
      <c r="BK163" s="185">
        <f>ROUND(I163*H163,2)</f>
        <v>0</v>
      </c>
      <c r="BL163" s="18" t="s">
        <v>142</v>
      </c>
      <c r="BM163" s="184" t="s">
        <v>811</v>
      </c>
    </row>
    <row r="164" s="13" customFormat="1">
      <c r="A164" s="13"/>
      <c r="B164" s="186"/>
      <c r="C164" s="13"/>
      <c r="D164" s="187" t="s">
        <v>144</v>
      </c>
      <c r="E164" s="188" t="s">
        <v>3</v>
      </c>
      <c r="F164" s="189" t="s">
        <v>295</v>
      </c>
      <c r="G164" s="13"/>
      <c r="H164" s="188" t="s">
        <v>3</v>
      </c>
      <c r="I164" s="190"/>
      <c r="J164" s="13"/>
      <c r="K164" s="13"/>
      <c r="L164" s="186"/>
      <c r="M164" s="191"/>
      <c r="N164" s="192"/>
      <c r="O164" s="192"/>
      <c r="P164" s="192"/>
      <c r="Q164" s="192"/>
      <c r="R164" s="192"/>
      <c r="S164" s="192"/>
      <c r="T164" s="19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8" t="s">
        <v>144</v>
      </c>
      <c r="AU164" s="188" t="s">
        <v>85</v>
      </c>
      <c r="AV164" s="13" t="s">
        <v>83</v>
      </c>
      <c r="AW164" s="13" t="s">
        <v>39</v>
      </c>
      <c r="AX164" s="13" t="s">
        <v>77</v>
      </c>
      <c r="AY164" s="188" t="s">
        <v>134</v>
      </c>
    </row>
    <row r="165" s="14" customFormat="1">
      <c r="A165" s="14"/>
      <c r="B165" s="194"/>
      <c r="C165" s="14"/>
      <c r="D165" s="187" t="s">
        <v>144</v>
      </c>
      <c r="E165" s="195" t="s">
        <v>3</v>
      </c>
      <c r="F165" s="196" t="s">
        <v>812</v>
      </c>
      <c r="G165" s="14"/>
      <c r="H165" s="197">
        <v>1</v>
      </c>
      <c r="I165" s="198"/>
      <c r="J165" s="14"/>
      <c r="K165" s="14"/>
      <c r="L165" s="194"/>
      <c r="M165" s="199"/>
      <c r="N165" s="200"/>
      <c r="O165" s="200"/>
      <c r="P165" s="200"/>
      <c r="Q165" s="200"/>
      <c r="R165" s="200"/>
      <c r="S165" s="200"/>
      <c r="T165" s="20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5" t="s">
        <v>144</v>
      </c>
      <c r="AU165" s="195" t="s">
        <v>85</v>
      </c>
      <c r="AV165" s="14" t="s">
        <v>85</v>
      </c>
      <c r="AW165" s="14" t="s">
        <v>39</v>
      </c>
      <c r="AX165" s="14" t="s">
        <v>83</v>
      </c>
      <c r="AY165" s="195" t="s">
        <v>134</v>
      </c>
    </row>
    <row r="166" s="2" customFormat="1" ht="24.15" customHeight="1">
      <c r="A166" s="38"/>
      <c r="B166" s="172"/>
      <c r="C166" s="173" t="s">
        <v>238</v>
      </c>
      <c r="D166" s="173" t="s">
        <v>137</v>
      </c>
      <c r="E166" s="174" t="s">
        <v>506</v>
      </c>
      <c r="F166" s="175" t="s">
        <v>507</v>
      </c>
      <c r="G166" s="176" t="s">
        <v>140</v>
      </c>
      <c r="H166" s="177">
        <v>2</v>
      </c>
      <c r="I166" s="178"/>
      <c r="J166" s="179">
        <f>ROUND(I166*H166,2)</f>
        <v>0</v>
      </c>
      <c r="K166" s="175" t="s">
        <v>141</v>
      </c>
      <c r="L166" s="39"/>
      <c r="M166" s="180" t="s">
        <v>3</v>
      </c>
      <c r="N166" s="181" t="s">
        <v>48</v>
      </c>
      <c r="O166" s="72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4" t="s">
        <v>142</v>
      </c>
      <c r="AT166" s="184" t="s">
        <v>137</v>
      </c>
      <c r="AU166" s="184" t="s">
        <v>85</v>
      </c>
      <c r="AY166" s="18" t="s">
        <v>134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83</v>
      </c>
      <c r="BK166" s="185">
        <f>ROUND(I166*H166,2)</f>
        <v>0</v>
      </c>
      <c r="BL166" s="18" t="s">
        <v>142</v>
      </c>
      <c r="BM166" s="184" t="s">
        <v>813</v>
      </c>
    </row>
    <row r="167" s="13" customFormat="1">
      <c r="A167" s="13"/>
      <c r="B167" s="186"/>
      <c r="C167" s="13"/>
      <c r="D167" s="187" t="s">
        <v>144</v>
      </c>
      <c r="E167" s="188" t="s">
        <v>3</v>
      </c>
      <c r="F167" s="189" t="s">
        <v>295</v>
      </c>
      <c r="G167" s="13"/>
      <c r="H167" s="188" t="s">
        <v>3</v>
      </c>
      <c r="I167" s="190"/>
      <c r="J167" s="13"/>
      <c r="K167" s="13"/>
      <c r="L167" s="186"/>
      <c r="M167" s="191"/>
      <c r="N167" s="192"/>
      <c r="O167" s="192"/>
      <c r="P167" s="192"/>
      <c r="Q167" s="192"/>
      <c r="R167" s="192"/>
      <c r="S167" s="192"/>
      <c r="T167" s="19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8" t="s">
        <v>144</v>
      </c>
      <c r="AU167" s="188" t="s">
        <v>85</v>
      </c>
      <c r="AV167" s="13" t="s">
        <v>83</v>
      </c>
      <c r="AW167" s="13" t="s">
        <v>39</v>
      </c>
      <c r="AX167" s="13" t="s">
        <v>77</v>
      </c>
      <c r="AY167" s="188" t="s">
        <v>134</v>
      </c>
    </row>
    <row r="168" s="14" customFormat="1">
      <c r="A168" s="14"/>
      <c r="B168" s="194"/>
      <c r="C168" s="14"/>
      <c r="D168" s="187" t="s">
        <v>144</v>
      </c>
      <c r="E168" s="195" t="s">
        <v>3</v>
      </c>
      <c r="F168" s="196" t="s">
        <v>814</v>
      </c>
      <c r="G168" s="14"/>
      <c r="H168" s="197">
        <v>2</v>
      </c>
      <c r="I168" s="198"/>
      <c r="J168" s="14"/>
      <c r="K168" s="14"/>
      <c r="L168" s="194"/>
      <c r="M168" s="199"/>
      <c r="N168" s="200"/>
      <c r="O168" s="200"/>
      <c r="P168" s="200"/>
      <c r="Q168" s="200"/>
      <c r="R168" s="200"/>
      <c r="S168" s="200"/>
      <c r="T168" s="20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5" t="s">
        <v>144</v>
      </c>
      <c r="AU168" s="195" t="s">
        <v>85</v>
      </c>
      <c r="AV168" s="14" t="s">
        <v>85</v>
      </c>
      <c r="AW168" s="14" t="s">
        <v>39</v>
      </c>
      <c r="AX168" s="14" t="s">
        <v>83</v>
      </c>
      <c r="AY168" s="195" t="s">
        <v>134</v>
      </c>
    </row>
    <row r="169" s="2" customFormat="1" ht="24.15" customHeight="1">
      <c r="A169" s="38"/>
      <c r="B169" s="172"/>
      <c r="C169" s="173" t="s">
        <v>243</v>
      </c>
      <c r="D169" s="173" t="s">
        <v>137</v>
      </c>
      <c r="E169" s="174" t="s">
        <v>163</v>
      </c>
      <c r="F169" s="175" t="s">
        <v>164</v>
      </c>
      <c r="G169" s="176" t="s">
        <v>140</v>
      </c>
      <c r="H169" s="177">
        <v>1</v>
      </c>
      <c r="I169" s="178"/>
      <c r="J169" s="179">
        <f>ROUND(I169*H169,2)</f>
        <v>0</v>
      </c>
      <c r="K169" s="175" t="s">
        <v>141</v>
      </c>
      <c r="L169" s="39"/>
      <c r="M169" s="180" t="s">
        <v>3</v>
      </c>
      <c r="N169" s="181" t="s">
        <v>48</v>
      </c>
      <c r="O169" s="72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4" t="s">
        <v>142</v>
      </c>
      <c r="AT169" s="184" t="s">
        <v>137</v>
      </c>
      <c r="AU169" s="184" t="s">
        <v>85</v>
      </c>
      <c r="AY169" s="18" t="s">
        <v>134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83</v>
      </c>
      <c r="BK169" s="185">
        <f>ROUND(I169*H169,2)</f>
        <v>0</v>
      </c>
      <c r="BL169" s="18" t="s">
        <v>142</v>
      </c>
      <c r="BM169" s="184" t="s">
        <v>815</v>
      </c>
    </row>
    <row r="170" s="13" customFormat="1">
      <c r="A170" s="13"/>
      <c r="B170" s="186"/>
      <c r="C170" s="13"/>
      <c r="D170" s="187" t="s">
        <v>144</v>
      </c>
      <c r="E170" s="188" t="s">
        <v>3</v>
      </c>
      <c r="F170" s="189" t="s">
        <v>295</v>
      </c>
      <c r="G170" s="13"/>
      <c r="H170" s="188" t="s">
        <v>3</v>
      </c>
      <c r="I170" s="190"/>
      <c r="J170" s="13"/>
      <c r="K170" s="13"/>
      <c r="L170" s="186"/>
      <c r="M170" s="191"/>
      <c r="N170" s="192"/>
      <c r="O170" s="192"/>
      <c r="P170" s="192"/>
      <c r="Q170" s="192"/>
      <c r="R170" s="192"/>
      <c r="S170" s="192"/>
      <c r="T170" s="19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8" t="s">
        <v>144</v>
      </c>
      <c r="AU170" s="188" t="s">
        <v>85</v>
      </c>
      <c r="AV170" s="13" t="s">
        <v>83</v>
      </c>
      <c r="AW170" s="13" t="s">
        <v>39</v>
      </c>
      <c r="AX170" s="13" t="s">
        <v>77</v>
      </c>
      <c r="AY170" s="188" t="s">
        <v>134</v>
      </c>
    </row>
    <row r="171" s="14" customFormat="1">
      <c r="A171" s="14"/>
      <c r="B171" s="194"/>
      <c r="C171" s="14"/>
      <c r="D171" s="187" t="s">
        <v>144</v>
      </c>
      <c r="E171" s="195" t="s">
        <v>3</v>
      </c>
      <c r="F171" s="196" t="s">
        <v>166</v>
      </c>
      <c r="G171" s="14"/>
      <c r="H171" s="197">
        <v>1</v>
      </c>
      <c r="I171" s="198"/>
      <c r="J171" s="14"/>
      <c r="K171" s="14"/>
      <c r="L171" s="194"/>
      <c r="M171" s="199"/>
      <c r="N171" s="200"/>
      <c r="O171" s="200"/>
      <c r="P171" s="200"/>
      <c r="Q171" s="200"/>
      <c r="R171" s="200"/>
      <c r="S171" s="200"/>
      <c r="T171" s="20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5" t="s">
        <v>144</v>
      </c>
      <c r="AU171" s="195" t="s">
        <v>85</v>
      </c>
      <c r="AV171" s="14" t="s">
        <v>85</v>
      </c>
      <c r="AW171" s="14" t="s">
        <v>39</v>
      </c>
      <c r="AX171" s="14" t="s">
        <v>83</v>
      </c>
      <c r="AY171" s="195" t="s">
        <v>134</v>
      </c>
    </row>
    <row r="172" s="2" customFormat="1" ht="24.15" customHeight="1">
      <c r="A172" s="38"/>
      <c r="B172" s="172"/>
      <c r="C172" s="173" t="s">
        <v>249</v>
      </c>
      <c r="D172" s="173" t="s">
        <v>137</v>
      </c>
      <c r="E172" s="174" t="s">
        <v>512</v>
      </c>
      <c r="F172" s="175" t="s">
        <v>513</v>
      </c>
      <c r="G172" s="176" t="s">
        <v>140</v>
      </c>
      <c r="H172" s="177">
        <v>2</v>
      </c>
      <c r="I172" s="178"/>
      <c r="J172" s="179">
        <f>ROUND(I172*H172,2)</f>
        <v>0</v>
      </c>
      <c r="K172" s="175" t="s">
        <v>141</v>
      </c>
      <c r="L172" s="39"/>
      <c r="M172" s="180" t="s">
        <v>3</v>
      </c>
      <c r="N172" s="181" t="s">
        <v>48</v>
      </c>
      <c r="O172" s="72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4" t="s">
        <v>142</v>
      </c>
      <c r="AT172" s="184" t="s">
        <v>137</v>
      </c>
      <c r="AU172" s="184" t="s">
        <v>85</v>
      </c>
      <c r="AY172" s="18" t="s">
        <v>134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83</v>
      </c>
      <c r="BK172" s="185">
        <f>ROUND(I172*H172,2)</f>
        <v>0</v>
      </c>
      <c r="BL172" s="18" t="s">
        <v>142</v>
      </c>
      <c r="BM172" s="184" t="s">
        <v>816</v>
      </c>
    </row>
    <row r="173" s="13" customFormat="1">
      <c r="A173" s="13"/>
      <c r="B173" s="186"/>
      <c r="C173" s="13"/>
      <c r="D173" s="187" t="s">
        <v>144</v>
      </c>
      <c r="E173" s="188" t="s">
        <v>3</v>
      </c>
      <c r="F173" s="189" t="s">
        <v>295</v>
      </c>
      <c r="G173" s="13"/>
      <c r="H173" s="188" t="s">
        <v>3</v>
      </c>
      <c r="I173" s="190"/>
      <c r="J173" s="13"/>
      <c r="K173" s="13"/>
      <c r="L173" s="186"/>
      <c r="M173" s="191"/>
      <c r="N173" s="192"/>
      <c r="O173" s="192"/>
      <c r="P173" s="192"/>
      <c r="Q173" s="192"/>
      <c r="R173" s="192"/>
      <c r="S173" s="192"/>
      <c r="T173" s="19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8" t="s">
        <v>144</v>
      </c>
      <c r="AU173" s="188" t="s">
        <v>85</v>
      </c>
      <c r="AV173" s="13" t="s">
        <v>83</v>
      </c>
      <c r="AW173" s="13" t="s">
        <v>39</v>
      </c>
      <c r="AX173" s="13" t="s">
        <v>77</v>
      </c>
      <c r="AY173" s="188" t="s">
        <v>134</v>
      </c>
    </row>
    <row r="174" s="14" customFormat="1">
      <c r="A174" s="14"/>
      <c r="B174" s="194"/>
      <c r="C174" s="14"/>
      <c r="D174" s="187" t="s">
        <v>144</v>
      </c>
      <c r="E174" s="195" t="s">
        <v>3</v>
      </c>
      <c r="F174" s="196" t="s">
        <v>817</v>
      </c>
      <c r="G174" s="14"/>
      <c r="H174" s="197">
        <v>2</v>
      </c>
      <c r="I174" s="198"/>
      <c r="J174" s="14"/>
      <c r="K174" s="14"/>
      <c r="L174" s="194"/>
      <c r="M174" s="199"/>
      <c r="N174" s="200"/>
      <c r="O174" s="200"/>
      <c r="P174" s="200"/>
      <c r="Q174" s="200"/>
      <c r="R174" s="200"/>
      <c r="S174" s="200"/>
      <c r="T174" s="20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5" t="s">
        <v>144</v>
      </c>
      <c r="AU174" s="195" t="s">
        <v>85</v>
      </c>
      <c r="AV174" s="14" t="s">
        <v>85</v>
      </c>
      <c r="AW174" s="14" t="s">
        <v>39</v>
      </c>
      <c r="AX174" s="14" t="s">
        <v>83</v>
      </c>
      <c r="AY174" s="195" t="s">
        <v>134</v>
      </c>
    </row>
    <row r="175" s="2" customFormat="1" ht="24.15" customHeight="1">
      <c r="A175" s="38"/>
      <c r="B175" s="172"/>
      <c r="C175" s="173" t="s">
        <v>256</v>
      </c>
      <c r="D175" s="173" t="s">
        <v>137</v>
      </c>
      <c r="E175" s="174" t="s">
        <v>332</v>
      </c>
      <c r="F175" s="175" t="s">
        <v>333</v>
      </c>
      <c r="G175" s="176" t="s">
        <v>140</v>
      </c>
      <c r="H175" s="177">
        <v>4</v>
      </c>
      <c r="I175" s="178"/>
      <c r="J175" s="179">
        <f>ROUND(I175*H175,2)</f>
        <v>0</v>
      </c>
      <c r="K175" s="175" t="s">
        <v>141</v>
      </c>
      <c r="L175" s="39"/>
      <c r="M175" s="180" t="s">
        <v>3</v>
      </c>
      <c r="N175" s="181" t="s">
        <v>48</v>
      </c>
      <c r="O175" s="72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4" t="s">
        <v>142</v>
      </c>
      <c r="AT175" s="184" t="s">
        <v>137</v>
      </c>
      <c r="AU175" s="184" t="s">
        <v>85</v>
      </c>
      <c r="AY175" s="18" t="s">
        <v>134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8" t="s">
        <v>83</v>
      </c>
      <c r="BK175" s="185">
        <f>ROUND(I175*H175,2)</f>
        <v>0</v>
      </c>
      <c r="BL175" s="18" t="s">
        <v>142</v>
      </c>
      <c r="BM175" s="184" t="s">
        <v>818</v>
      </c>
    </row>
    <row r="176" s="13" customFormat="1">
      <c r="A176" s="13"/>
      <c r="B176" s="186"/>
      <c r="C176" s="13"/>
      <c r="D176" s="187" t="s">
        <v>144</v>
      </c>
      <c r="E176" s="188" t="s">
        <v>3</v>
      </c>
      <c r="F176" s="189" t="s">
        <v>295</v>
      </c>
      <c r="G176" s="13"/>
      <c r="H176" s="188" t="s">
        <v>3</v>
      </c>
      <c r="I176" s="190"/>
      <c r="J176" s="13"/>
      <c r="K176" s="13"/>
      <c r="L176" s="186"/>
      <c r="M176" s="191"/>
      <c r="N176" s="192"/>
      <c r="O176" s="192"/>
      <c r="P176" s="192"/>
      <c r="Q176" s="192"/>
      <c r="R176" s="192"/>
      <c r="S176" s="192"/>
      <c r="T176" s="19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8" t="s">
        <v>144</v>
      </c>
      <c r="AU176" s="188" t="s">
        <v>85</v>
      </c>
      <c r="AV176" s="13" t="s">
        <v>83</v>
      </c>
      <c r="AW176" s="13" t="s">
        <v>39</v>
      </c>
      <c r="AX176" s="13" t="s">
        <v>77</v>
      </c>
      <c r="AY176" s="188" t="s">
        <v>134</v>
      </c>
    </row>
    <row r="177" s="14" customFormat="1">
      <c r="A177" s="14"/>
      <c r="B177" s="194"/>
      <c r="C177" s="14"/>
      <c r="D177" s="187" t="s">
        <v>144</v>
      </c>
      <c r="E177" s="195" t="s">
        <v>3</v>
      </c>
      <c r="F177" s="196" t="s">
        <v>819</v>
      </c>
      <c r="G177" s="14"/>
      <c r="H177" s="197">
        <v>4</v>
      </c>
      <c r="I177" s="198"/>
      <c r="J177" s="14"/>
      <c r="K177" s="14"/>
      <c r="L177" s="194"/>
      <c r="M177" s="199"/>
      <c r="N177" s="200"/>
      <c r="O177" s="200"/>
      <c r="P177" s="200"/>
      <c r="Q177" s="200"/>
      <c r="R177" s="200"/>
      <c r="S177" s="200"/>
      <c r="T177" s="20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5" t="s">
        <v>144</v>
      </c>
      <c r="AU177" s="195" t="s">
        <v>85</v>
      </c>
      <c r="AV177" s="14" t="s">
        <v>85</v>
      </c>
      <c r="AW177" s="14" t="s">
        <v>39</v>
      </c>
      <c r="AX177" s="14" t="s">
        <v>83</v>
      </c>
      <c r="AY177" s="195" t="s">
        <v>134</v>
      </c>
    </row>
    <row r="178" s="2" customFormat="1" ht="24.15" customHeight="1">
      <c r="A178" s="38"/>
      <c r="B178" s="172"/>
      <c r="C178" s="173" t="s">
        <v>262</v>
      </c>
      <c r="D178" s="173" t="s">
        <v>137</v>
      </c>
      <c r="E178" s="174" t="s">
        <v>168</v>
      </c>
      <c r="F178" s="175" t="s">
        <v>169</v>
      </c>
      <c r="G178" s="176" t="s">
        <v>140</v>
      </c>
      <c r="H178" s="177">
        <v>45</v>
      </c>
      <c r="I178" s="178"/>
      <c r="J178" s="179">
        <f>ROUND(I178*H178,2)</f>
        <v>0</v>
      </c>
      <c r="K178" s="175" t="s">
        <v>141</v>
      </c>
      <c r="L178" s="39"/>
      <c r="M178" s="180" t="s">
        <v>3</v>
      </c>
      <c r="N178" s="181" t="s">
        <v>48</v>
      </c>
      <c r="O178" s="72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4" t="s">
        <v>142</v>
      </c>
      <c r="AT178" s="184" t="s">
        <v>137</v>
      </c>
      <c r="AU178" s="184" t="s">
        <v>85</v>
      </c>
      <c r="AY178" s="18" t="s">
        <v>134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83</v>
      </c>
      <c r="BK178" s="185">
        <f>ROUND(I178*H178,2)</f>
        <v>0</v>
      </c>
      <c r="BL178" s="18" t="s">
        <v>142</v>
      </c>
      <c r="BM178" s="184" t="s">
        <v>820</v>
      </c>
    </row>
    <row r="179" s="13" customFormat="1">
      <c r="A179" s="13"/>
      <c r="B179" s="186"/>
      <c r="C179" s="13"/>
      <c r="D179" s="187" t="s">
        <v>144</v>
      </c>
      <c r="E179" s="188" t="s">
        <v>3</v>
      </c>
      <c r="F179" s="189" t="s">
        <v>295</v>
      </c>
      <c r="G179" s="13"/>
      <c r="H179" s="188" t="s">
        <v>3</v>
      </c>
      <c r="I179" s="190"/>
      <c r="J179" s="13"/>
      <c r="K179" s="13"/>
      <c r="L179" s="186"/>
      <c r="M179" s="191"/>
      <c r="N179" s="192"/>
      <c r="O179" s="192"/>
      <c r="P179" s="192"/>
      <c r="Q179" s="192"/>
      <c r="R179" s="192"/>
      <c r="S179" s="192"/>
      <c r="T179" s="19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8" t="s">
        <v>144</v>
      </c>
      <c r="AU179" s="188" t="s">
        <v>85</v>
      </c>
      <c r="AV179" s="13" t="s">
        <v>83</v>
      </c>
      <c r="AW179" s="13" t="s">
        <v>39</v>
      </c>
      <c r="AX179" s="13" t="s">
        <v>77</v>
      </c>
      <c r="AY179" s="188" t="s">
        <v>134</v>
      </c>
    </row>
    <row r="180" s="14" customFormat="1">
      <c r="A180" s="14"/>
      <c r="B180" s="194"/>
      <c r="C180" s="14"/>
      <c r="D180" s="187" t="s">
        <v>144</v>
      </c>
      <c r="E180" s="195" t="s">
        <v>3</v>
      </c>
      <c r="F180" s="196" t="s">
        <v>821</v>
      </c>
      <c r="G180" s="14"/>
      <c r="H180" s="197">
        <v>45</v>
      </c>
      <c r="I180" s="198"/>
      <c r="J180" s="14"/>
      <c r="K180" s="14"/>
      <c r="L180" s="194"/>
      <c r="M180" s="199"/>
      <c r="N180" s="200"/>
      <c r="O180" s="200"/>
      <c r="P180" s="200"/>
      <c r="Q180" s="200"/>
      <c r="R180" s="200"/>
      <c r="S180" s="200"/>
      <c r="T180" s="20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5" t="s">
        <v>144</v>
      </c>
      <c r="AU180" s="195" t="s">
        <v>85</v>
      </c>
      <c r="AV180" s="14" t="s">
        <v>85</v>
      </c>
      <c r="AW180" s="14" t="s">
        <v>39</v>
      </c>
      <c r="AX180" s="14" t="s">
        <v>83</v>
      </c>
      <c r="AY180" s="195" t="s">
        <v>134</v>
      </c>
    </row>
    <row r="181" s="2" customFormat="1" ht="16.5" customHeight="1">
      <c r="A181" s="38"/>
      <c r="B181" s="172"/>
      <c r="C181" s="173" t="s">
        <v>267</v>
      </c>
      <c r="D181" s="173" t="s">
        <v>137</v>
      </c>
      <c r="E181" s="174" t="s">
        <v>822</v>
      </c>
      <c r="F181" s="175" t="s">
        <v>823</v>
      </c>
      <c r="G181" s="176" t="s">
        <v>140</v>
      </c>
      <c r="H181" s="177">
        <v>1</v>
      </c>
      <c r="I181" s="178"/>
      <c r="J181" s="179">
        <f>ROUND(I181*H181,2)</f>
        <v>0</v>
      </c>
      <c r="K181" s="175" t="s">
        <v>141</v>
      </c>
      <c r="L181" s="39"/>
      <c r="M181" s="180" t="s">
        <v>3</v>
      </c>
      <c r="N181" s="181" t="s">
        <v>48</v>
      </c>
      <c r="O181" s="72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4" t="s">
        <v>142</v>
      </c>
      <c r="AT181" s="184" t="s">
        <v>137</v>
      </c>
      <c r="AU181" s="184" t="s">
        <v>85</v>
      </c>
      <c r="AY181" s="18" t="s">
        <v>134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8" t="s">
        <v>83</v>
      </c>
      <c r="BK181" s="185">
        <f>ROUND(I181*H181,2)</f>
        <v>0</v>
      </c>
      <c r="BL181" s="18" t="s">
        <v>142</v>
      </c>
      <c r="BM181" s="184" t="s">
        <v>824</v>
      </c>
    </row>
    <row r="182" s="13" customFormat="1">
      <c r="A182" s="13"/>
      <c r="B182" s="186"/>
      <c r="C182" s="13"/>
      <c r="D182" s="187" t="s">
        <v>144</v>
      </c>
      <c r="E182" s="188" t="s">
        <v>3</v>
      </c>
      <c r="F182" s="189" t="s">
        <v>295</v>
      </c>
      <c r="G182" s="13"/>
      <c r="H182" s="188" t="s">
        <v>3</v>
      </c>
      <c r="I182" s="190"/>
      <c r="J182" s="13"/>
      <c r="K182" s="13"/>
      <c r="L182" s="186"/>
      <c r="M182" s="191"/>
      <c r="N182" s="192"/>
      <c r="O182" s="192"/>
      <c r="P182" s="192"/>
      <c r="Q182" s="192"/>
      <c r="R182" s="192"/>
      <c r="S182" s="192"/>
      <c r="T182" s="19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8" t="s">
        <v>144</v>
      </c>
      <c r="AU182" s="188" t="s">
        <v>85</v>
      </c>
      <c r="AV182" s="13" t="s">
        <v>83</v>
      </c>
      <c r="AW182" s="13" t="s">
        <v>39</v>
      </c>
      <c r="AX182" s="13" t="s">
        <v>77</v>
      </c>
      <c r="AY182" s="188" t="s">
        <v>134</v>
      </c>
    </row>
    <row r="183" s="14" customFormat="1">
      <c r="A183" s="14"/>
      <c r="B183" s="194"/>
      <c r="C183" s="14"/>
      <c r="D183" s="187" t="s">
        <v>144</v>
      </c>
      <c r="E183" s="195" t="s">
        <v>3</v>
      </c>
      <c r="F183" s="196" t="s">
        <v>825</v>
      </c>
      <c r="G183" s="14"/>
      <c r="H183" s="197">
        <v>1</v>
      </c>
      <c r="I183" s="198"/>
      <c r="J183" s="14"/>
      <c r="K183" s="14"/>
      <c r="L183" s="194"/>
      <c r="M183" s="199"/>
      <c r="N183" s="200"/>
      <c r="O183" s="200"/>
      <c r="P183" s="200"/>
      <c r="Q183" s="200"/>
      <c r="R183" s="200"/>
      <c r="S183" s="200"/>
      <c r="T183" s="20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5" t="s">
        <v>144</v>
      </c>
      <c r="AU183" s="195" t="s">
        <v>85</v>
      </c>
      <c r="AV183" s="14" t="s">
        <v>85</v>
      </c>
      <c r="AW183" s="14" t="s">
        <v>39</v>
      </c>
      <c r="AX183" s="14" t="s">
        <v>83</v>
      </c>
      <c r="AY183" s="195" t="s">
        <v>134</v>
      </c>
    </row>
    <row r="184" s="2" customFormat="1" ht="24.15" customHeight="1">
      <c r="A184" s="38"/>
      <c r="B184" s="172"/>
      <c r="C184" s="173" t="s">
        <v>8</v>
      </c>
      <c r="D184" s="173" t="s">
        <v>137</v>
      </c>
      <c r="E184" s="174" t="s">
        <v>826</v>
      </c>
      <c r="F184" s="175" t="s">
        <v>827</v>
      </c>
      <c r="G184" s="176" t="s">
        <v>140</v>
      </c>
      <c r="H184" s="177">
        <v>1</v>
      </c>
      <c r="I184" s="178"/>
      <c r="J184" s="179">
        <f>ROUND(I184*H184,2)</f>
        <v>0</v>
      </c>
      <c r="K184" s="175" t="s">
        <v>141</v>
      </c>
      <c r="L184" s="39"/>
      <c r="M184" s="180" t="s">
        <v>3</v>
      </c>
      <c r="N184" s="181" t="s">
        <v>48</v>
      </c>
      <c r="O184" s="72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4" t="s">
        <v>142</v>
      </c>
      <c r="AT184" s="184" t="s">
        <v>137</v>
      </c>
      <c r="AU184" s="184" t="s">
        <v>85</v>
      </c>
      <c r="AY184" s="18" t="s">
        <v>134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8" t="s">
        <v>83</v>
      </c>
      <c r="BK184" s="185">
        <f>ROUND(I184*H184,2)</f>
        <v>0</v>
      </c>
      <c r="BL184" s="18" t="s">
        <v>142</v>
      </c>
      <c r="BM184" s="184" t="s">
        <v>828</v>
      </c>
    </row>
    <row r="185" s="13" customFormat="1">
      <c r="A185" s="13"/>
      <c r="B185" s="186"/>
      <c r="C185" s="13"/>
      <c r="D185" s="187" t="s">
        <v>144</v>
      </c>
      <c r="E185" s="188" t="s">
        <v>3</v>
      </c>
      <c r="F185" s="189" t="s">
        <v>295</v>
      </c>
      <c r="G185" s="13"/>
      <c r="H185" s="188" t="s">
        <v>3</v>
      </c>
      <c r="I185" s="190"/>
      <c r="J185" s="13"/>
      <c r="K185" s="13"/>
      <c r="L185" s="186"/>
      <c r="M185" s="191"/>
      <c r="N185" s="192"/>
      <c r="O185" s="192"/>
      <c r="P185" s="192"/>
      <c r="Q185" s="192"/>
      <c r="R185" s="192"/>
      <c r="S185" s="192"/>
      <c r="T185" s="19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8" t="s">
        <v>144</v>
      </c>
      <c r="AU185" s="188" t="s">
        <v>85</v>
      </c>
      <c r="AV185" s="13" t="s">
        <v>83</v>
      </c>
      <c r="AW185" s="13" t="s">
        <v>39</v>
      </c>
      <c r="AX185" s="13" t="s">
        <v>77</v>
      </c>
      <c r="AY185" s="188" t="s">
        <v>134</v>
      </c>
    </row>
    <row r="186" s="14" customFormat="1">
      <c r="A186" s="14"/>
      <c r="B186" s="194"/>
      <c r="C186" s="14"/>
      <c r="D186" s="187" t="s">
        <v>144</v>
      </c>
      <c r="E186" s="195" t="s">
        <v>3</v>
      </c>
      <c r="F186" s="196" t="s">
        <v>829</v>
      </c>
      <c r="G186" s="14"/>
      <c r="H186" s="197">
        <v>1</v>
      </c>
      <c r="I186" s="198"/>
      <c r="J186" s="14"/>
      <c r="K186" s="14"/>
      <c r="L186" s="194"/>
      <c r="M186" s="199"/>
      <c r="N186" s="200"/>
      <c r="O186" s="200"/>
      <c r="P186" s="200"/>
      <c r="Q186" s="200"/>
      <c r="R186" s="200"/>
      <c r="S186" s="200"/>
      <c r="T186" s="20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5" t="s">
        <v>144</v>
      </c>
      <c r="AU186" s="195" t="s">
        <v>85</v>
      </c>
      <c r="AV186" s="14" t="s">
        <v>85</v>
      </c>
      <c r="AW186" s="14" t="s">
        <v>39</v>
      </c>
      <c r="AX186" s="14" t="s">
        <v>83</v>
      </c>
      <c r="AY186" s="195" t="s">
        <v>134</v>
      </c>
    </row>
    <row r="187" s="12" customFormat="1" ht="22.8" customHeight="1">
      <c r="A187" s="12"/>
      <c r="B187" s="159"/>
      <c r="C187" s="12"/>
      <c r="D187" s="160" t="s">
        <v>76</v>
      </c>
      <c r="E187" s="170" t="s">
        <v>172</v>
      </c>
      <c r="F187" s="170" t="s">
        <v>173</v>
      </c>
      <c r="G187" s="12"/>
      <c r="H187" s="12"/>
      <c r="I187" s="162"/>
      <c r="J187" s="171">
        <f>BK187</f>
        <v>0</v>
      </c>
      <c r="K187" s="12"/>
      <c r="L187" s="159"/>
      <c r="M187" s="164"/>
      <c r="N187" s="165"/>
      <c r="O187" s="165"/>
      <c r="P187" s="166">
        <f>SUM(P188:P203)</f>
        <v>0</v>
      </c>
      <c r="Q187" s="165"/>
      <c r="R187" s="166">
        <f>SUM(R188:R203)</f>
        <v>0</v>
      </c>
      <c r="S187" s="165"/>
      <c r="T187" s="167">
        <f>SUM(T188:T203)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60" t="s">
        <v>133</v>
      </c>
      <c r="AT187" s="168" t="s">
        <v>76</v>
      </c>
      <c r="AU187" s="168" t="s">
        <v>83</v>
      </c>
      <c r="AY187" s="160" t="s">
        <v>134</v>
      </c>
      <c r="BK187" s="169">
        <f>SUM(BK188:BK203)</f>
        <v>0</v>
      </c>
    </row>
    <row r="188" s="2" customFormat="1" ht="33" customHeight="1">
      <c r="A188" s="38"/>
      <c r="B188" s="172"/>
      <c r="C188" s="173" t="s">
        <v>276</v>
      </c>
      <c r="D188" s="173" t="s">
        <v>137</v>
      </c>
      <c r="E188" s="174" t="s">
        <v>338</v>
      </c>
      <c r="F188" s="175" t="s">
        <v>339</v>
      </c>
      <c r="G188" s="176" t="s">
        <v>140</v>
      </c>
      <c r="H188" s="177">
        <v>3</v>
      </c>
      <c r="I188" s="178"/>
      <c r="J188" s="179">
        <f>ROUND(I188*H188,2)</f>
        <v>0</v>
      </c>
      <c r="K188" s="175" t="s">
        <v>141</v>
      </c>
      <c r="L188" s="39"/>
      <c r="M188" s="180" t="s">
        <v>3</v>
      </c>
      <c r="N188" s="181" t="s">
        <v>48</v>
      </c>
      <c r="O188" s="72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4" t="s">
        <v>142</v>
      </c>
      <c r="AT188" s="184" t="s">
        <v>137</v>
      </c>
      <c r="AU188" s="184" t="s">
        <v>85</v>
      </c>
      <c r="AY188" s="18" t="s">
        <v>134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8" t="s">
        <v>83</v>
      </c>
      <c r="BK188" s="185">
        <f>ROUND(I188*H188,2)</f>
        <v>0</v>
      </c>
      <c r="BL188" s="18" t="s">
        <v>142</v>
      </c>
      <c r="BM188" s="184" t="s">
        <v>830</v>
      </c>
    </row>
    <row r="189" s="13" customFormat="1">
      <c r="A189" s="13"/>
      <c r="B189" s="186"/>
      <c r="C189" s="13"/>
      <c r="D189" s="187" t="s">
        <v>144</v>
      </c>
      <c r="E189" s="188" t="s">
        <v>3</v>
      </c>
      <c r="F189" s="189" t="s">
        <v>295</v>
      </c>
      <c r="G189" s="13"/>
      <c r="H189" s="188" t="s">
        <v>3</v>
      </c>
      <c r="I189" s="190"/>
      <c r="J189" s="13"/>
      <c r="K189" s="13"/>
      <c r="L189" s="186"/>
      <c r="M189" s="191"/>
      <c r="N189" s="192"/>
      <c r="O189" s="192"/>
      <c r="P189" s="192"/>
      <c r="Q189" s="192"/>
      <c r="R189" s="192"/>
      <c r="S189" s="192"/>
      <c r="T189" s="19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8" t="s">
        <v>144</v>
      </c>
      <c r="AU189" s="188" t="s">
        <v>85</v>
      </c>
      <c r="AV189" s="13" t="s">
        <v>83</v>
      </c>
      <c r="AW189" s="13" t="s">
        <v>39</v>
      </c>
      <c r="AX189" s="13" t="s">
        <v>77</v>
      </c>
      <c r="AY189" s="188" t="s">
        <v>134</v>
      </c>
    </row>
    <row r="190" s="14" customFormat="1">
      <c r="A190" s="14"/>
      <c r="B190" s="194"/>
      <c r="C190" s="14"/>
      <c r="D190" s="187" t="s">
        <v>144</v>
      </c>
      <c r="E190" s="195" t="s">
        <v>3</v>
      </c>
      <c r="F190" s="196" t="s">
        <v>831</v>
      </c>
      <c r="G190" s="14"/>
      <c r="H190" s="197">
        <v>1</v>
      </c>
      <c r="I190" s="198"/>
      <c r="J190" s="14"/>
      <c r="K190" s="14"/>
      <c r="L190" s="194"/>
      <c r="M190" s="199"/>
      <c r="N190" s="200"/>
      <c r="O190" s="200"/>
      <c r="P190" s="200"/>
      <c r="Q190" s="200"/>
      <c r="R190" s="200"/>
      <c r="S190" s="200"/>
      <c r="T190" s="20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5" t="s">
        <v>144</v>
      </c>
      <c r="AU190" s="195" t="s">
        <v>85</v>
      </c>
      <c r="AV190" s="14" t="s">
        <v>85</v>
      </c>
      <c r="AW190" s="14" t="s">
        <v>39</v>
      </c>
      <c r="AX190" s="14" t="s">
        <v>77</v>
      </c>
      <c r="AY190" s="195" t="s">
        <v>134</v>
      </c>
    </row>
    <row r="191" s="14" customFormat="1">
      <c r="A191" s="14"/>
      <c r="B191" s="194"/>
      <c r="C191" s="14"/>
      <c r="D191" s="187" t="s">
        <v>144</v>
      </c>
      <c r="E191" s="195" t="s">
        <v>3</v>
      </c>
      <c r="F191" s="196" t="s">
        <v>832</v>
      </c>
      <c r="G191" s="14"/>
      <c r="H191" s="197">
        <v>2</v>
      </c>
      <c r="I191" s="198"/>
      <c r="J191" s="14"/>
      <c r="K191" s="14"/>
      <c r="L191" s="194"/>
      <c r="M191" s="199"/>
      <c r="N191" s="200"/>
      <c r="O191" s="200"/>
      <c r="P191" s="200"/>
      <c r="Q191" s="200"/>
      <c r="R191" s="200"/>
      <c r="S191" s="200"/>
      <c r="T191" s="20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5" t="s">
        <v>144</v>
      </c>
      <c r="AU191" s="195" t="s">
        <v>85</v>
      </c>
      <c r="AV191" s="14" t="s">
        <v>85</v>
      </c>
      <c r="AW191" s="14" t="s">
        <v>39</v>
      </c>
      <c r="AX191" s="14" t="s">
        <v>77</v>
      </c>
      <c r="AY191" s="195" t="s">
        <v>134</v>
      </c>
    </row>
    <row r="192" s="15" customFormat="1">
      <c r="A192" s="15"/>
      <c r="B192" s="202"/>
      <c r="C192" s="15"/>
      <c r="D192" s="187" t="s">
        <v>144</v>
      </c>
      <c r="E192" s="203" t="s">
        <v>3</v>
      </c>
      <c r="F192" s="204" t="s">
        <v>180</v>
      </c>
      <c r="G192" s="15"/>
      <c r="H192" s="205">
        <v>3</v>
      </c>
      <c r="I192" s="206"/>
      <c r="J192" s="15"/>
      <c r="K192" s="15"/>
      <c r="L192" s="202"/>
      <c r="M192" s="207"/>
      <c r="N192" s="208"/>
      <c r="O192" s="208"/>
      <c r="P192" s="208"/>
      <c r="Q192" s="208"/>
      <c r="R192" s="208"/>
      <c r="S192" s="208"/>
      <c r="T192" s="209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03" t="s">
        <v>144</v>
      </c>
      <c r="AU192" s="203" t="s">
        <v>85</v>
      </c>
      <c r="AV192" s="15" t="s">
        <v>133</v>
      </c>
      <c r="AW192" s="15" t="s">
        <v>39</v>
      </c>
      <c r="AX192" s="15" t="s">
        <v>83</v>
      </c>
      <c r="AY192" s="203" t="s">
        <v>134</v>
      </c>
    </row>
    <row r="193" s="2" customFormat="1" ht="37.8" customHeight="1">
      <c r="A193" s="38"/>
      <c r="B193" s="172"/>
      <c r="C193" s="173" t="s">
        <v>283</v>
      </c>
      <c r="D193" s="173" t="s">
        <v>137</v>
      </c>
      <c r="E193" s="174" t="s">
        <v>175</v>
      </c>
      <c r="F193" s="175" t="s">
        <v>176</v>
      </c>
      <c r="G193" s="176" t="s">
        <v>140</v>
      </c>
      <c r="H193" s="177">
        <v>2</v>
      </c>
      <c r="I193" s="178"/>
      <c r="J193" s="179">
        <f>ROUND(I193*H193,2)</f>
        <v>0</v>
      </c>
      <c r="K193" s="175" t="s">
        <v>141</v>
      </c>
      <c r="L193" s="39"/>
      <c r="M193" s="180" t="s">
        <v>3</v>
      </c>
      <c r="N193" s="181" t="s">
        <v>48</v>
      </c>
      <c r="O193" s="72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84" t="s">
        <v>142</v>
      </c>
      <c r="AT193" s="184" t="s">
        <v>137</v>
      </c>
      <c r="AU193" s="184" t="s">
        <v>85</v>
      </c>
      <c r="AY193" s="18" t="s">
        <v>134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8" t="s">
        <v>83</v>
      </c>
      <c r="BK193" s="185">
        <f>ROUND(I193*H193,2)</f>
        <v>0</v>
      </c>
      <c r="BL193" s="18" t="s">
        <v>142</v>
      </c>
      <c r="BM193" s="184" t="s">
        <v>833</v>
      </c>
    </row>
    <row r="194" s="13" customFormat="1">
      <c r="A194" s="13"/>
      <c r="B194" s="186"/>
      <c r="C194" s="13"/>
      <c r="D194" s="187" t="s">
        <v>144</v>
      </c>
      <c r="E194" s="188" t="s">
        <v>3</v>
      </c>
      <c r="F194" s="189" t="s">
        <v>295</v>
      </c>
      <c r="G194" s="13"/>
      <c r="H194" s="188" t="s">
        <v>3</v>
      </c>
      <c r="I194" s="190"/>
      <c r="J194" s="13"/>
      <c r="K194" s="13"/>
      <c r="L194" s="186"/>
      <c r="M194" s="191"/>
      <c r="N194" s="192"/>
      <c r="O194" s="192"/>
      <c r="P194" s="192"/>
      <c r="Q194" s="192"/>
      <c r="R194" s="192"/>
      <c r="S194" s="192"/>
      <c r="T194" s="19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8" t="s">
        <v>144</v>
      </c>
      <c r="AU194" s="188" t="s">
        <v>85</v>
      </c>
      <c r="AV194" s="13" t="s">
        <v>83</v>
      </c>
      <c r="AW194" s="13" t="s">
        <v>39</v>
      </c>
      <c r="AX194" s="13" t="s">
        <v>77</v>
      </c>
      <c r="AY194" s="188" t="s">
        <v>134</v>
      </c>
    </row>
    <row r="195" s="14" customFormat="1">
      <c r="A195" s="14"/>
      <c r="B195" s="194"/>
      <c r="C195" s="14"/>
      <c r="D195" s="187" t="s">
        <v>144</v>
      </c>
      <c r="E195" s="195" t="s">
        <v>3</v>
      </c>
      <c r="F195" s="196" t="s">
        <v>834</v>
      </c>
      <c r="G195" s="14"/>
      <c r="H195" s="197">
        <v>2</v>
      </c>
      <c r="I195" s="198"/>
      <c r="J195" s="14"/>
      <c r="K195" s="14"/>
      <c r="L195" s="194"/>
      <c r="M195" s="199"/>
      <c r="N195" s="200"/>
      <c r="O195" s="200"/>
      <c r="P195" s="200"/>
      <c r="Q195" s="200"/>
      <c r="R195" s="200"/>
      <c r="S195" s="200"/>
      <c r="T195" s="20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5" t="s">
        <v>144</v>
      </c>
      <c r="AU195" s="195" t="s">
        <v>85</v>
      </c>
      <c r="AV195" s="14" t="s">
        <v>85</v>
      </c>
      <c r="AW195" s="14" t="s">
        <v>39</v>
      </c>
      <c r="AX195" s="14" t="s">
        <v>83</v>
      </c>
      <c r="AY195" s="195" t="s">
        <v>134</v>
      </c>
    </row>
    <row r="196" s="2" customFormat="1" ht="24.15" customHeight="1">
      <c r="A196" s="38"/>
      <c r="B196" s="172"/>
      <c r="C196" s="173" t="s">
        <v>386</v>
      </c>
      <c r="D196" s="173" t="s">
        <v>137</v>
      </c>
      <c r="E196" s="174" t="s">
        <v>342</v>
      </c>
      <c r="F196" s="175" t="s">
        <v>343</v>
      </c>
      <c r="G196" s="176" t="s">
        <v>140</v>
      </c>
      <c r="H196" s="177">
        <v>5</v>
      </c>
      <c r="I196" s="178"/>
      <c r="J196" s="179">
        <f>ROUND(I196*H196,2)</f>
        <v>0</v>
      </c>
      <c r="K196" s="175" t="s">
        <v>141</v>
      </c>
      <c r="L196" s="39"/>
      <c r="M196" s="180" t="s">
        <v>3</v>
      </c>
      <c r="N196" s="181" t="s">
        <v>48</v>
      </c>
      <c r="O196" s="72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84" t="s">
        <v>142</v>
      </c>
      <c r="AT196" s="184" t="s">
        <v>137</v>
      </c>
      <c r="AU196" s="184" t="s">
        <v>85</v>
      </c>
      <c r="AY196" s="18" t="s">
        <v>134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8" t="s">
        <v>83</v>
      </c>
      <c r="BK196" s="185">
        <f>ROUND(I196*H196,2)</f>
        <v>0</v>
      </c>
      <c r="BL196" s="18" t="s">
        <v>142</v>
      </c>
      <c r="BM196" s="184" t="s">
        <v>835</v>
      </c>
    </row>
    <row r="197" s="13" customFormat="1">
      <c r="A197" s="13"/>
      <c r="B197" s="186"/>
      <c r="C197" s="13"/>
      <c r="D197" s="187" t="s">
        <v>144</v>
      </c>
      <c r="E197" s="188" t="s">
        <v>3</v>
      </c>
      <c r="F197" s="189" t="s">
        <v>295</v>
      </c>
      <c r="G197" s="13"/>
      <c r="H197" s="188" t="s">
        <v>3</v>
      </c>
      <c r="I197" s="190"/>
      <c r="J197" s="13"/>
      <c r="K197" s="13"/>
      <c r="L197" s="186"/>
      <c r="M197" s="191"/>
      <c r="N197" s="192"/>
      <c r="O197" s="192"/>
      <c r="P197" s="192"/>
      <c r="Q197" s="192"/>
      <c r="R197" s="192"/>
      <c r="S197" s="192"/>
      <c r="T197" s="19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8" t="s">
        <v>144</v>
      </c>
      <c r="AU197" s="188" t="s">
        <v>85</v>
      </c>
      <c r="AV197" s="13" t="s">
        <v>83</v>
      </c>
      <c r="AW197" s="13" t="s">
        <v>39</v>
      </c>
      <c r="AX197" s="13" t="s">
        <v>77</v>
      </c>
      <c r="AY197" s="188" t="s">
        <v>134</v>
      </c>
    </row>
    <row r="198" s="14" customFormat="1">
      <c r="A198" s="14"/>
      <c r="B198" s="194"/>
      <c r="C198" s="14"/>
      <c r="D198" s="187" t="s">
        <v>144</v>
      </c>
      <c r="E198" s="195" t="s">
        <v>3</v>
      </c>
      <c r="F198" s="196" t="s">
        <v>836</v>
      </c>
      <c r="G198" s="14"/>
      <c r="H198" s="197">
        <v>3</v>
      </c>
      <c r="I198" s="198"/>
      <c r="J198" s="14"/>
      <c r="K198" s="14"/>
      <c r="L198" s="194"/>
      <c r="M198" s="199"/>
      <c r="N198" s="200"/>
      <c r="O198" s="200"/>
      <c r="P198" s="200"/>
      <c r="Q198" s="200"/>
      <c r="R198" s="200"/>
      <c r="S198" s="200"/>
      <c r="T198" s="20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5" t="s">
        <v>144</v>
      </c>
      <c r="AU198" s="195" t="s">
        <v>85</v>
      </c>
      <c r="AV198" s="14" t="s">
        <v>85</v>
      </c>
      <c r="AW198" s="14" t="s">
        <v>39</v>
      </c>
      <c r="AX198" s="14" t="s">
        <v>77</v>
      </c>
      <c r="AY198" s="195" t="s">
        <v>134</v>
      </c>
    </row>
    <row r="199" s="14" customFormat="1">
      <c r="A199" s="14"/>
      <c r="B199" s="194"/>
      <c r="C199" s="14"/>
      <c r="D199" s="187" t="s">
        <v>144</v>
      </c>
      <c r="E199" s="195" t="s">
        <v>3</v>
      </c>
      <c r="F199" s="196" t="s">
        <v>527</v>
      </c>
      <c r="G199" s="14"/>
      <c r="H199" s="197">
        <v>2</v>
      </c>
      <c r="I199" s="198"/>
      <c r="J199" s="14"/>
      <c r="K199" s="14"/>
      <c r="L199" s="194"/>
      <c r="M199" s="199"/>
      <c r="N199" s="200"/>
      <c r="O199" s="200"/>
      <c r="P199" s="200"/>
      <c r="Q199" s="200"/>
      <c r="R199" s="200"/>
      <c r="S199" s="200"/>
      <c r="T199" s="20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5" t="s">
        <v>144</v>
      </c>
      <c r="AU199" s="195" t="s">
        <v>85</v>
      </c>
      <c r="AV199" s="14" t="s">
        <v>85</v>
      </c>
      <c r="AW199" s="14" t="s">
        <v>39</v>
      </c>
      <c r="AX199" s="14" t="s">
        <v>77</v>
      </c>
      <c r="AY199" s="195" t="s">
        <v>134</v>
      </c>
    </row>
    <row r="200" s="15" customFormat="1">
      <c r="A200" s="15"/>
      <c r="B200" s="202"/>
      <c r="C200" s="15"/>
      <c r="D200" s="187" t="s">
        <v>144</v>
      </c>
      <c r="E200" s="203" t="s">
        <v>3</v>
      </c>
      <c r="F200" s="204" t="s">
        <v>180</v>
      </c>
      <c r="G200" s="15"/>
      <c r="H200" s="205">
        <v>5</v>
      </c>
      <c r="I200" s="206"/>
      <c r="J200" s="15"/>
      <c r="K200" s="15"/>
      <c r="L200" s="202"/>
      <c r="M200" s="207"/>
      <c r="N200" s="208"/>
      <c r="O200" s="208"/>
      <c r="P200" s="208"/>
      <c r="Q200" s="208"/>
      <c r="R200" s="208"/>
      <c r="S200" s="208"/>
      <c r="T200" s="209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03" t="s">
        <v>144</v>
      </c>
      <c r="AU200" s="203" t="s">
        <v>85</v>
      </c>
      <c r="AV200" s="15" t="s">
        <v>133</v>
      </c>
      <c r="AW200" s="15" t="s">
        <v>39</v>
      </c>
      <c r="AX200" s="15" t="s">
        <v>83</v>
      </c>
      <c r="AY200" s="203" t="s">
        <v>134</v>
      </c>
    </row>
    <row r="201" s="2" customFormat="1" ht="24.15" customHeight="1">
      <c r="A201" s="38"/>
      <c r="B201" s="172"/>
      <c r="C201" s="173" t="s">
        <v>389</v>
      </c>
      <c r="D201" s="173" t="s">
        <v>137</v>
      </c>
      <c r="E201" s="174" t="s">
        <v>346</v>
      </c>
      <c r="F201" s="175" t="s">
        <v>347</v>
      </c>
      <c r="G201" s="176" t="s">
        <v>140</v>
      </c>
      <c r="H201" s="177">
        <v>14</v>
      </c>
      <c r="I201" s="178"/>
      <c r="J201" s="179">
        <f>ROUND(I201*H201,2)</f>
        <v>0</v>
      </c>
      <c r="K201" s="175" t="s">
        <v>141</v>
      </c>
      <c r="L201" s="39"/>
      <c r="M201" s="180" t="s">
        <v>3</v>
      </c>
      <c r="N201" s="181" t="s">
        <v>48</v>
      </c>
      <c r="O201" s="72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84" t="s">
        <v>142</v>
      </c>
      <c r="AT201" s="184" t="s">
        <v>137</v>
      </c>
      <c r="AU201" s="184" t="s">
        <v>85</v>
      </c>
      <c r="AY201" s="18" t="s">
        <v>134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8" t="s">
        <v>83</v>
      </c>
      <c r="BK201" s="185">
        <f>ROUND(I201*H201,2)</f>
        <v>0</v>
      </c>
      <c r="BL201" s="18" t="s">
        <v>142</v>
      </c>
      <c r="BM201" s="184" t="s">
        <v>837</v>
      </c>
    </row>
    <row r="202" s="13" customFormat="1">
      <c r="A202" s="13"/>
      <c r="B202" s="186"/>
      <c r="C202" s="13"/>
      <c r="D202" s="187" t="s">
        <v>144</v>
      </c>
      <c r="E202" s="188" t="s">
        <v>3</v>
      </c>
      <c r="F202" s="189" t="s">
        <v>295</v>
      </c>
      <c r="G202" s="13"/>
      <c r="H202" s="188" t="s">
        <v>3</v>
      </c>
      <c r="I202" s="190"/>
      <c r="J202" s="13"/>
      <c r="K202" s="13"/>
      <c r="L202" s="186"/>
      <c r="M202" s="191"/>
      <c r="N202" s="192"/>
      <c r="O202" s="192"/>
      <c r="P202" s="192"/>
      <c r="Q202" s="192"/>
      <c r="R202" s="192"/>
      <c r="S202" s="192"/>
      <c r="T202" s="19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8" t="s">
        <v>144</v>
      </c>
      <c r="AU202" s="188" t="s">
        <v>85</v>
      </c>
      <c r="AV202" s="13" t="s">
        <v>83</v>
      </c>
      <c r="AW202" s="13" t="s">
        <v>39</v>
      </c>
      <c r="AX202" s="13" t="s">
        <v>77</v>
      </c>
      <c r="AY202" s="188" t="s">
        <v>134</v>
      </c>
    </row>
    <row r="203" s="14" customFormat="1">
      <c r="A203" s="14"/>
      <c r="B203" s="194"/>
      <c r="C203" s="14"/>
      <c r="D203" s="187" t="s">
        <v>144</v>
      </c>
      <c r="E203" s="195" t="s">
        <v>3</v>
      </c>
      <c r="F203" s="196" t="s">
        <v>838</v>
      </c>
      <c r="G203" s="14"/>
      <c r="H203" s="197">
        <v>14</v>
      </c>
      <c r="I203" s="198"/>
      <c r="J203" s="14"/>
      <c r="K203" s="14"/>
      <c r="L203" s="194"/>
      <c r="M203" s="199"/>
      <c r="N203" s="200"/>
      <c r="O203" s="200"/>
      <c r="P203" s="200"/>
      <c r="Q203" s="200"/>
      <c r="R203" s="200"/>
      <c r="S203" s="200"/>
      <c r="T203" s="20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5" t="s">
        <v>144</v>
      </c>
      <c r="AU203" s="195" t="s">
        <v>85</v>
      </c>
      <c r="AV203" s="14" t="s">
        <v>85</v>
      </c>
      <c r="AW203" s="14" t="s">
        <v>39</v>
      </c>
      <c r="AX203" s="14" t="s">
        <v>83</v>
      </c>
      <c r="AY203" s="195" t="s">
        <v>134</v>
      </c>
    </row>
    <row r="204" s="12" customFormat="1" ht="22.8" customHeight="1">
      <c r="A204" s="12"/>
      <c r="B204" s="159"/>
      <c r="C204" s="12"/>
      <c r="D204" s="160" t="s">
        <v>76</v>
      </c>
      <c r="E204" s="170" t="s">
        <v>181</v>
      </c>
      <c r="F204" s="170" t="s">
        <v>182</v>
      </c>
      <c r="G204" s="12"/>
      <c r="H204" s="12"/>
      <c r="I204" s="162"/>
      <c r="J204" s="171">
        <f>BK204</f>
        <v>0</v>
      </c>
      <c r="K204" s="12"/>
      <c r="L204" s="159"/>
      <c r="M204" s="164"/>
      <c r="N204" s="165"/>
      <c r="O204" s="165"/>
      <c r="P204" s="166">
        <f>SUM(P205:P234)</f>
        <v>0</v>
      </c>
      <c r="Q204" s="165"/>
      <c r="R204" s="166">
        <f>SUM(R205:R234)</f>
        <v>0</v>
      </c>
      <c r="S204" s="165"/>
      <c r="T204" s="167">
        <f>SUM(T205:T234)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60" t="s">
        <v>133</v>
      </c>
      <c r="AT204" s="168" t="s">
        <v>76</v>
      </c>
      <c r="AU204" s="168" t="s">
        <v>83</v>
      </c>
      <c r="AY204" s="160" t="s">
        <v>134</v>
      </c>
      <c r="BK204" s="169">
        <f>SUM(BK205:BK234)</f>
        <v>0</v>
      </c>
    </row>
    <row r="205" s="2" customFormat="1" ht="24.15" customHeight="1">
      <c r="A205" s="38"/>
      <c r="B205" s="172"/>
      <c r="C205" s="173" t="s">
        <v>394</v>
      </c>
      <c r="D205" s="173" t="s">
        <v>137</v>
      </c>
      <c r="E205" s="174" t="s">
        <v>351</v>
      </c>
      <c r="F205" s="175" t="s">
        <v>352</v>
      </c>
      <c r="G205" s="176" t="s">
        <v>140</v>
      </c>
      <c r="H205" s="177">
        <v>1</v>
      </c>
      <c r="I205" s="178"/>
      <c r="J205" s="179">
        <f>ROUND(I205*H205,2)</f>
        <v>0</v>
      </c>
      <c r="K205" s="175" t="s">
        <v>141</v>
      </c>
      <c r="L205" s="39"/>
      <c r="M205" s="180" t="s">
        <v>3</v>
      </c>
      <c r="N205" s="181" t="s">
        <v>48</v>
      </c>
      <c r="O205" s="72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84" t="s">
        <v>142</v>
      </c>
      <c r="AT205" s="184" t="s">
        <v>137</v>
      </c>
      <c r="AU205" s="184" t="s">
        <v>85</v>
      </c>
      <c r="AY205" s="18" t="s">
        <v>134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8" t="s">
        <v>83</v>
      </c>
      <c r="BK205" s="185">
        <f>ROUND(I205*H205,2)</f>
        <v>0</v>
      </c>
      <c r="BL205" s="18" t="s">
        <v>142</v>
      </c>
      <c r="BM205" s="184" t="s">
        <v>839</v>
      </c>
    </row>
    <row r="206" s="13" customFormat="1">
      <c r="A206" s="13"/>
      <c r="B206" s="186"/>
      <c r="C206" s="13"/>
      <c r="D206" s="187" t="s">
        <v>144</v>
      </c>
      <c r="E206" s="188" t="s">
        <v>3</v>
      </c>
      <c r="F206" s="189" t="s">
        <v>295</v>
      </c>
      <c r="G206" s="13"/>
      <c r="H206" s="188" t="s">
        <v>3</v>
      </c>
      <c r="I206" s="190"/>
      <c r="J206" s="13"/>
      <c r="K206" s="13"/>
      <c r="L206" s="186"/>
      <c r="M206" s="191"/>
      <c r="N206" s="192"/>
      <c r="O206" s="192"/>
      <c r="P206" s="192"/>
      <c r="Q206" s="192"/>
      <c r="R206" s="192"/>
      <c r="S206" s="192"/>
      <c r="T206" s="19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8" t="s">
        <v>144</v>
      </c>
      <c r="AU206" s="188" t="s">
        <v>85</v>
      </c>
      <c r="AV206" s="13" t="s">
        <v>83</v>
      </c>
      <c r="AW206" s="13" t="s">
        <v>39</v>
      </c>
      <c r="AX206" s="13" t="s">
        <v>77</v>
      </c>
      <c r="AY206" s="188" t="s">
        <v>134</v>
      </c>
    </row>
    <row r="207" s="14" customFormat="1">
      <c r="A207" s="14"/>
      <c r="B207" s="194"/>
      <c r="C207" s="14"/>
      <c r="D207" s="187" t="s">
        <v>144</v>
      </c>
      <c r="E207" s="195" t="s">
        <v>3</v>
      </c>
      <c r="F207" s="196" t="s">
        <v>354</v>
      </c>
      <c r="G207" s="14"/>
      <c r="H207" s="197">
        <v>1</v>
      </c>
      <c r="I207" s="198"/>
      <c r="J207" s="14"/>
      <c r="K207" s="14"/>
      <c r="L207" s="194"/>
      <c r="M207" s="199"/>
      <c r="N207" s="200"/>
      <c r="O207" s="200"/>
      <c r="P207" s="200"/>
      <c r="Q207" s="200"/>
      <c r="R207" s="200"/>
      <c r="S207" s="200"/>
      <c r="T207" s="20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5" t="s">
        <v>144</v>
      </c>
      <c r="AU207" s="195" t="s">
        <v>85</v>
      </c>
      <c r="AV207" s="14" t="s">
        <v>85</v>
      </c>
      <c r="AW207" s="14" t="s">
        <v>39</v>
      </c>
      <c r="AX207" s="14" t="s">
        <v>83</v>
      </c>
      <c r="AY207" s="195" t="s">
        <v>134</v>
      </c>
    </row>
    <row r="208" s="2" customFormat="1" ht="33" customHeight="1">
      <c r="A208" s="38"/>
      <c r="B208" s="172"/>
      <c r="C208" s="173" t="s">
        <v>397</v>
      </c>
      <c r="D208" s="173" t="s">
        <v>137</v>
      </c>
      <c r="E208" s="174" t="s">
        <v>184</v>
      </c>
      <c r="F208" s="175" t="s">
        <v>185</v>
      </c>
      <c r="G208" s="176" t="s">
        <v>140</v>
      </c>
      <c r="H208" s="177">
        <v>6</v>
      </c>
      <c r="I208" s="178"/>
      <c r="J208" s="179">
        <f>ROUND(I208*H208,2)</f>
        <v>0</v>
      </c>
      <c r="K208" s="175" t="s">
        <v>141</v>
      </c>
      <c r="L208" s="39"/>
      <c r="M208" s="180" t="s">
        <v>3</v>
      </c>
      <c r="N208" s="181" t="s">
        <v>48</v>
      </c>
      <c r="O208" s="72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84" t="s">
        <v>142</v>
      </c>
      <c r="AT208" s="184" t="s">
        <v>137</v>
      </c>
      <c r="AU208" s="184" t="s">
        <v>85</v>
      </c>
      <c r="AY208" s="18" t="s">
        <v>134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8" t="s">
        <v>83</v>
      </c>
      <c r="BK208" s="185">
        <f>ROUND(I208*H208,2)</f>
        <v>0</v>
      </c>
      <c r="BL208" s="18" t="s">
        <v>142</v>
      </c>
      <c r="BM208" s="184" t="s">
        <v>840</v>
      </c>
    </row>
    <row r="209" s="13" customFormat="1">
      <c r="A209" s="13"/>
      <c r="B209" s="186"/>
      <c r="C209" s="13"/>
      <c r="D209" s="187" t="s">
        <v>144</v>
      </c>
      <c r="E209" s="188" t="s">
        <v>3</v>
      </c>
      <c r="F209" s="189" t="s">
        <v>295</v>
      </c>
      <c r="G209" s="13"/>
      <c r="H209" s="188" t="s">
        <v>3</v>
      </c>
      <c r="I209" s="190"/>
      <c r="J209" s="13"/>
      <c r="K209" s="13"/>
      <c r="L209" s="186"/>
      <c r="M209" s="191"/>
      <c r="N209" s="192"/>
      <c r="O209" s="192"/>
      <c r="P209" s="192"/>
      <c r="Q209" s="192"/>
      <c r="R209" s="192"/>
      <c r="S209" s="192"/>
      <c r="T209" s="19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8" t="s">
        <v>144</v>
      </c>
      <c r="AU209" s="188" t="s">
        <v>85</v>
      </c>
      <c r="AV209" s="13" t="s">
        <v>83</v>
      </c>
      <c r="AW209" s="13" t="s">
        <v>39</v>
      </c>
      <c r="AX209" s="13" t="s">
        <v>77</v>
      </c>
      <c r="AY209" s="188" t="s">
        <v>134</v>
      </c>
    </row>
    <row r="210" s="14" customFormat="1">
      <c r="A210" s="14"/>
      <c r="B210" s="194"/>
      <c r="C210" s="14"/>
      <c r="D210" s="187" t="s">
        <v>144</v>
      </c>
      <c r="E210" s="195" t="s">
        <v>3</v>
      </c>
      <c r="F210" s="196" t="s">
        <v>841</v>
      </c>
      <c r="G210" s="14"/>
      <c r="H210" s="197">
        <v>2</v>
      </c>
      <c r="I210" s="198"/>
      <c r="J210" s="14"/>
      <c r="K210" s="14"/>
      <c r="L210" s="194"/>
      <c r="M210" s="199"/>
      <c r="N210" s="200"/>
      <c r="O210" s="200"/>
      <c r="P210" s="200"/>
      <c r="Q210" s="200"/>
      <c r="R210" s="200"/>
      <c r="S210" s="200"/>
      <c r="T210" s="20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5" t="s">
        <v>144</v>
      </c>
      <c r="AU210" s="195" t="s">
        <v>85</v>
      </c>
      <c r="AV210" s="14" t="s">
        <v>85</v>
      </c>
      <c r="AW210" s="14" t="s">
        <v>39</v>
      </c>
      <c r="AX210" s="14" t="s">
        <v>77</v>
      </c>
      <c r="AY210" s="195" t="s">
        <v>134</v>
      </c>
    </row>
    <row r="211" s="14" customFormat="1">
      <c r="A211" s="14"/>
      <c r="B211" s="194"/>
      <c r="C211" s="14"/>
      <c r="D211" s="187" t="s">
        <v>144</v>
      </c>
      <c r="E211" s="195" t="s">
        <v>3</v>
      </c>
      <c r="F211" s="196" t="s">
        <v>842</v>
      </c>
      <c r="G211" s="14"/>
      <c r="H211" s="197">
        <v>1</v>
      </c>
      <c r="I211" s="198"/>
      <c r="J211" s="14"/>
      <c r="K211" s="14"/>
      <c r="L211" s="194"/>
      <c r="M211" s="199"/>
      <c r="N211" s="200"/>
      <c r="O211" s="200"/>
      <c r="P211" s="200"/>
      <c r="Q211" s="200"/>
      <c r="R211" s="200"/>
      <c r="S211" s="200"/>
      <c r="T211" s="20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5" t="s">
        <v>144</v>
      </c>
      <c r="AU211" s="195" t="s">
        <v>85</v>
      </c>
      <c r="AV211" s="14" t="s">
        <v>85</v>
      </c>
      <c r="AW211" s="14" t="s">
        <v>39</v>
      </c>
      <c r="AX211" s="14" t="s">
        <v>77</v>
      </c>
      <c r="AY211" s="195" t="s">
        <v>134</v>
      </c>
    </row>
    <row r="212" s="14" customFormat="1">
      <c r="A212" s="14"/>
      <c r="B212" s="194"/>
      <c r="C212" s="14"/>
      <c r="D212" s="187" t="s">
        <v>144</v>
      </c>
      <c r="E212" s="195" t="s">
        <v>3</v>
      </c>
      <c r="F212" s="196" t="s">
        <v>543</v>
      </c>
      <c r="G212" s="14"/>
      <c r="H212" s="197">
        <v>1</v>
      </c>
      <c r="I212" s="198"/>
      <c r="J212" s="14"/>
      <c r="K212" s="14"/>
      <c r="L212" s="194"/>
      <c r="M212" s="199"/>
      <c r="N212" s="200"/>
      <c r="O212" s="200"/>
      <c r="P212" s="200"/>
      <c r="Q212" s="200"/>
      <c r="R212" s="200"/>
      <c r="S212" s="200"/>
      <c r="T212" s="20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5" t="s">
        <v>144</v>
      </c>
      <c r="AU212" s="195" t="s">
        <v>85</v>
      </c>
      <c r="AV212" s="14" t="s">
        <v>85</v>
      </c>
      <c r="AW212" s="14" t="s">
        <v>39</v>
      </c>
      <c r="AX212" s="14" t="s">
        <v>77</v>
      </c>
      <c r="AY212" s="195" t="s">
        <v>134</v>
      </c>
    </row>
    <row r="213" s="14" customFormat="1">
      <c r="A213" s="14"/>
      <c r="B213" s="194"/>
      <c r="C213" s="14"/>
      <c r="D213" s="187" t="s">
        <v>144</v>
      </c>
      <c r="E213" s="195" t="s">
        <v>3</v>
      </c>
      <c r="F213" s="196" t="s">
        <v>843</v>
      </c>
      <c r="G213" s="14"/>
      <c r="H213" s="197">
        <v>1</v>
      </c>
      <c r="I213" s="198"/>
      <c r="J213" s="14"/>
      <c r="K213" s="14"/>
      <c r="L213" s="194"/>
      <c r="M213" s="199"/>
      <c r="N213" s="200"/>
      <c r="O213" s="200"/>
      <c r="P213" s="200"/>
      <c r="Q213" s="200"/>
      <c r="R213" s="200"/>
      <c r="S213" s="200"/>
      <c r="T213" s="20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5" t="s">
        <v>144</v>
      </c>
      <c r="AU213" s="195" t="s">
        <v>85</v>
      </c>
      <c r="AV213" s="14" t="s">
        <v>85</v>
      </c>
      <c r="AW213" s="14" t="s">
        <v>39</v>
      </c>
      <c r="AX213" s="14" t="s">
        <v>77</v>
      </c>
      <c r="AY213" s="195" t="s">
        <v>134</v>
      </c>
    </row>
    <row r="214" s="14" customFormat="1">
      <c r="A214" s="14"/>
      <c r="B214" s="194"/>
      <c r="C214" s="14"/>
      <c r="D214" s="187" t="s">
        <v>144</v>
      </c>
      <c r="E214" s="195" t="s">
        <v>3</v>
      </c>
      <c r="F214" s="196" t="s">
        <v>844</v>
      </c>
      <c r="G214" s="14"/>
      <c r="H214" s="197">
        <v>1</v>
      </c>
      <c r="I214" s="198"/>
      <c r="J214" s="14"/>
      <c r="K214" s="14"/>
      <c r="L214" s="194"/>
      <c r="M214" s="199"/>
      <c r="N214" s="200"/>
      <c r="O214" s="200"/>
      <c r="P214" s="200"/>
      <c r="Q214" s="200"/>
      <c r="R214" s="200"/>
      <c r="S214" s="200"/>
      <c r="T214" s="20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95" t="s">
        <v>144</v>
      </c>
      <c r="AU214" s="195" t="s">
        <v>85</v>
      </c>
      <c r="AV214" s="14" t="s">
        <v>85</v>
      </c>
      <c r="AW214" s="14" t="s">
        <v>39</v>
      </c>
      <c r="AX214" s="14" t="s">
        <v>77</v>
      </c>
      <c r="AY214" s="195" t="s">
        <v>134</v>
      </c>
    </row>
    <row r="215" s="15" customFormat="1">
      <c r="A215" s="15"/>
      <c r="B215" s="202"/>
      <c r="C215" s="15"/>
      <c r="D215" s="187" t="s">
        <v>144</v>
      </c>
      <c r="E215" s="203" t="s">
        <v>3</v>
      </c>
      <c r="F215" s="204" t="s">
        <v>180</v>
      </c>
      <c r="G215" s="15"/>
      <c r="H215" s="205">
        <v>6</v>
      </c>
      <c r="I215" s="206"/>
      <c r="J215" s="15"/>
      <c r="K215" s="15"/>
      <c r="L215" s="202"/>
      <c r="M215" s="207"/>
      <c r="N215" s="208"/>
      <c r="O215" s="208"/>
      <c r="P215" s="208"/>
      <c r="Q215" s="208"/>
      <c r="R215" s="208"/>
      <c r="S215" s="208"/>
      <c r="T215" s="209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03" t="s">
        <v>144</v>
      </c>
      <c r="AU215" s="203" t="s">
        <v>85</v>
      </c>
      <c r="AV215" s="15" t="s">
        <v>133</v>
      </c>
      <c r="AW215" s="15" t="s">
        <v>39</v>
      </c>
      <c r="AX215" s="15" t="s">
        <v>83</v>
      </c>
      <c r="AY215" s="203" t="s">
        <v>134</v>
      </c>
    </row>
    <row r="216" s="2" customFormat="1" ht="24.15" customHeight="1">
      <c r="A216" s="38"/>
      <c r="B216" s="172"/>
      <c r="C216" s="173" t="s">
        <v>402</v>
      </c>
      <c r="D216" s="173" t="s">
        <v>137</v>
      </c>
      <c r="E216" s="174" t="s">
        <v>357</v>
      </c>
      <c r="F216" s="175" t="s">
        <v>358</v>
      </c>
      <c r="G216" s="176" t="s">
        <v>140</v>
      </c>
      <c r="H216" s="177">
        <v>4</v>
      </c>
      <c r="I216" s="178"/>
      <c r="J216" s="179">
        <f>ROUND(I216*H216,2)</f>
        <v>0</v>
      </c>
      <c r="K216" s="175" t="s">
        <v>141</v>
      </c>
      <c r="L216" s="39"/>
      <c r="M216" s="180" t="s">
        <v>3</v>
      </c>
      <c r="N216" s="181" t="s">
        <v>48</v>
      </c>
      <c r="O216" s="72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84" t="s">
        <v>142</v>
      </c>
      <c r="AT216" s="184" t="s">
        <v>137</v>
      </c>
      <c r="AU216" s="184" t="s">
        <v>85</v>
      </c>
      <c r="AY216" s="18" t="s">
        <v>134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8" t="s">
        <v>83</v>
      </c>
      <c r="BK216" s="185">
        <f>ROUND(I216*H216,2)</f>
        <v>0</v>
      </c>
      <c r="BL216" s="18" t="s">
        <v>142</v>
      </c>
      <c r="BM216" s="184" t="s">
        <v>845</v>
      </c>
    </row>
    <row r="217" s="13" customFormat="1">
      <c r="A217" s="13"/>
      <c r="B217" s="186"/>
      <c r="C217" s="13"/>
      <c r="D217" s="187" t="s">
        <v>144</v>
      </c>
      <c r="E217" s="188" t="s">
        <v>3</v>
      </c>
      <c r="F217" s="189" t="s">
        <v>295</v>
      </c>
      <c r="G217" s="13"/>
      <c r="H217" s="188" t="s">
        <v>3</v>
      </c>
      <c r="I217" s="190"/>
      <c r="J217" s="13"/>
      <c r="K217" s="13"/>
      <c r="L217" s="186"/>
      <c r="M217" s="191"/>
      <c r="N217" s="192"/>
      <c r="O217" s="192"/>
      <c r="P217" s="192"/>
      <c r="Q217" s="192"/>
      <c r="R217" s="192"/>
      <c r="S217" s="192"/>
      <c r="T217" s="19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8" t="s">
        <v>144</v>
      </c>
      <c r="AU217" s="188" t="s">
        <v>85</v>
      </c>
      <c r="AV217" s="13" t="s">
        <v>83</v>
      </c>
      <c r="AW217" s="13" t="s">
        <v>39</v>
      </c>
      <c r="AX217" s="13" t="s">
        <v>77</v>
      </c>
      <c r="AY217" s="188" t="s">
        <v>134</v>
      </c>
    </row>
    <row r="218" s="14" customFormat="1">
      <c r="A218" s="14"/>
      <c r="B218" s="194"/>
      <c r="C218" s="14"/>
      <c r="D218" s="187" t="s">
        <v>144</v>
      </c>
      <c r="E218" s="195" t="s">
        <v>3</v>
      </c>
      <c r="F218" s="196" t="s">
        <v>846</v>
      </c>
      <c r="G218" s="14"/>
      <c r="H218" s="197">
        <v>3</v>
      </c>
      <c r="I218" s="198"/>
      <c r="J218" s="14"/>
      <c r="K218" s="14"/>
      <c r="L218" s="194"/>
      <c r="M218" s="199"/>
      <c r="N218" s="200"/>
      <c r="O218" s="200"/>
      <c r="P218" s="200"/>
      <c r="Q218" s="200"/>
      <c r="R218" s="200"/>
      <c r="S218" s="200"/>
      <c r="T218" s="20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5" t="s">
        <v>144</v>
      </c>
      <c r="AU218" s="195" t="s">
        <v>85</v>
      </c>
      <c r="AV218" s="14" t="s">
        <v>85</v>
      </c>
      <c r="AW218" s="14" t="s">
        <v>39</v>
      </c>
      <c r="AX218" s="14" t="s">
        <v>77</v>
      </c>
      <c r="AY218" s="195" t="s">
        <v>134</v>
      </c>
    </row>
    <row r="219" s="14" customFormat="1">
      <c r="A219" s="14"/>
      <c r="B219" s="194"/>
      <c r="C219" s="14"/>
      <c r="D219" s="187" t="s">
        <v>144</v>
      </c>
      <c r="E219" s="195" t="s">
        <v>3</v>
      </c>
      <c r="F219" s="196" t="s">
        <v>847</v>
      </c>
      <c r="G219" s="14"/>
      <c r="H219" s="197">
        <v>1</v>
      </c>
      <c r="I219" s="198"/>
      <c r="J219" s="14"/>
      <c r="K219" s="14"/>
      <c r="L219" s="194"/>
      <c r="M219" s="199"/>
      <c r="N219" s="200"/>
      <c r="O219" s="200"/>
      <c r="P219" s="200"/>
      <c r="Q219" s="200"/>
      <c r="R219" s="200"/>
      <c r="S219" s="200"/>
      <c r="T219" s="20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5" t="s">
        <v>144</v>
      </c>
      <c r="AU219" s="195" t="s">
        <v>85</v>
      </c>
      <c r="AV219" s="14" t="s">
        <v>85</v>
      </c>
      <c r="AW219" s="14" t="s">
        <v>39</v>
      </c>
      <c r="AX219" s="14" t="s">
        <v>77</v>
      </c>
      <c r="AY219" s="195" t="s">
        <v>134</v>
      </c>
    </row>
    <row r="220" s="15" customFormat="1">
      <c r="A220" s="15"/>
      <c r="B220" s="202"/>
      <c r="C220" s="15"/>
      <c r="D220" s="187" t="s">
        <v>144</v>
      </c>
      <c r="E220" s="203" t="s">
        <v>3</v>
      </c>
      <c r="F220" s="204" t="s">
        <v>180</v>
      </c>
      <c r="G220" s="15"/>
      <c r="H220" s="205">
        <v>4</v>
      </c>
      <c r="I220" s="206"/>
      <c r="J220" s="15"/>
      <c r="K220" s="15"/>
      <c r="L220" s="202"/>
      <c r="M220" s="207"/>
      <c r="N220" s="208"/>
      <c r="O220" s="208"/>
      <c r="P220" s="208"/>
      <c r="Q220" s="208"/>
      <c r="R220" s="208"/>
      <c r="S220" s="208"/>
      <c r="T220" s="209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03" t="s">
        <v>144</v>
      </c>
      <c r="AU220" s="203" t="s">
        <v>85</v>
      </c>
      <c r="AV220" s="15" t="s">
        <v>133</v>
      </c>
      <c r="AW220" s="15" t="s">
        <v>39</v>
      </c>
      <c r="AX220" s="15" t="s">
        <v>83</v>
      </c>
      <c r="AY220" s="203" t="s">
        <v>134</v>
      </c>
    </row>
    <row r="221" s="2" customFormat="1" ht="24.15" customHeight="1">
      <c r="A221" s="38"/>
      <c r="B221" s="172"/>
      <c r="C221" s="173" t="s">
        <v>405</v>
      </c>
      <c r="D221" s="173" t="s">
        <v>137</v>
      </c>
      <c r="E221" s="174" t="s">
        <v>189</v>
      </c>
      <c r="F221" s="175" t="s">
        <v>190</v>
      </c>
      <c r="G221" s="176" t="s">
        <v>140</v>
      </c>
      <c r="H221" s="177">
        <v>1</v>
      </c>
      <c r="I221" s="178"/>
      <c r="J221" s="179">
        <f>ROUND(I221*H221,2)</f>
        <v>0</v>
      </c>
      <c r="K221" s="175" t="s">
        <v>141</v>
      </c>
      <c r="L221" s="39"/>
      <c r="M221" s="180" t="s">
        <v>3</v>
      </c>
      <c r="N221" s="181" t="s">
        <v>48</v>
      </c>
      <c r="O221" s="72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84" t="s">
        <v>142</v>
      </c>
      <c r="AT221" s="184" t="s">
        <v>137</v>
      </c>
      <c r="AU221" s="184" t="s">
        <v>85</v>
      </c>
      <c r="AY221" s="18" t="s">
        <v>134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8" t="s">
        <v>83</v>
      </c>
      <c r="BK221" s="185">
        <f>ROUND(I221*H221,2)</f>
        <v>0</v>
      </c>
      <c r="BL221" s="18" t="s">
        <v>142</v>
      </c>
      <c r="BM221" s="184" t="s">
        <v>848</v>
      </c>
    </row>
    <row r="222" s="13" customFormat="1">
      <c r="A222" s="13"/>
      <c r="B222" s="186"/>
      <c r="C222" s="13"/>
      <c r="D222" s="187" t="s">
        <v>144</v>
      </c>
      <c r="E222" s="188" t="s">
        <v>3</v>
      </c>
      <c r="F222" s="189" t="s">
        <v>295</v>
      </c>
      <c r="G222" s="13"/>
      <c r="H222" s="188" t="s">
        <v>3</v>
      </c>
      <c r="I222" s="190"/>
      <c r="J222" s="13"/>
      <c r="K222" s="13"/>
      <c r="L222" s="186"/>
      <c r="M222" s="191"/>
      <c r="N222" s="192"/>
      <c r="O222" s="192"/>
      <c r="P222" s="192"/>
      <c r="Q222" s="192"/>
      <c r="R222" s="192"/>
      <c r="S222" s="192"/>
      <c r="T222" s="19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8" t="s">
        <v>144</v>
      </c>
      <c r="AU222" s="188" t="s">
        <v>85</v>
      </c>
      <c r="AV222" s="13" t="s">
        <v>83</v>
      </c>
      <c r="AW222" s="13" t="s">
        <v>39</v>
      </c>
      <c r="AX222" s="13" t="s">
        <v>77</v>
      </c>
      <c r="AY222" s="188" t="s">
        <v>134</v>
      </c>
    </row>
    <row r="223" s="14" customFormat="1">
      <c r="A223" s="14"/>
      <c r="B223" s="194"/>
      <c r="C223" s="14"/>
      <c r="D223" s="187" t="s">
        <v>144</v>
      </c>
      <c r="E223" s="195" t="s">
        <v>3</v>
      </c>
      <c r="F223" s="196" t="s">
        <v>194</v>
      </c>
      <c r="G223" s="14"/>
      <c r="H223" s="197">
        <v>1</v>
      </c>
      <c r="I223" s="198"/>
      <c r="J223" s="14"/>
      <c r="K223" s="14"/>
      <c r="L223" s="194"/>
      <c r="M223" s="199"/>
      <c r="N223" s="200"/>
      <c r="O223" s="200"/>
      <c r="P223" s="200"/>
      <c r="Q223" s="200"/>
      <c r="R223" s="200"/>
      <c r="S223" s="200"/>
      <c r="T223" s="20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5" t="s">
        <v>144</v>
      </c>
      <c r="AU223" s="195" t="s">
        <v>85</v>
      </c>
      <c r="AV223" s="14" t="s">
        <v>85</v>
      </c>
      <c r="AW223" s="14" t="s">
        <v>39</v>
      </c>
      <c r="AX223" s="14" t="s">
        <v>83</v>
      </c>
      <c r="AY223" s="195" t="s">
        <v>134</v>
      </c>
    </row>
    <row r="224" s="2" customFormat="1" ht="33" customHeight="1">
      <c r="A224" s="38"/>
      <c r="B224" s="172"/>
      <c r="C224" s="173" t="s">
        <v>409</v>
      </c>
      <c r="D224" s="173" t="s">
        <v>137</v>
      </c>
      <c r="E224" s="174" t="s">
        <v>196</v>
      </c>
      <c r="F224" s="175" t="s">
        <v>197</v>
      </c>
      <c r="G224" s="176" t="s">
        <v>140</v>
      </c>
      <c r="H224" s="177">
        <v>12</v>
      </c>
      <c r="I224" s="178"/>
      <c r="J224" s="179">
        <f>ROUND(I224*H224,2)</f>
        <v>0</v>
      </c>
      <c r="K224" s="175" t="s">
        <v>141</v>
      </c>
      <c r="L224" s="39"/>
      <c r="M224" s="180" t="s">
        <v>3</v>
      </c>
      <c r="N224" s="181" t="s">
        <v>48</v>
      </c>
      <c r="O224" s="72"/>
      <c r="P224" s="182">
        <f>O224*H224</f>
        <v>0</v>
      </c>
      <c r="Q224" s="182">
        <v>0</v>
      </c>
      <c r="R224" s="182">
        <f>Q224*H224</f>
        <v>0</v>
      </c>
      <c r="S224" s="182">
        <v>0</v>
      </c>
      <c r="T224" s="183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84" t="s">
        <v>142</v>
      </c>
      <c r="AT224" s="184" t="s">
        <v>137</v>
      </c>
      <c r="AU224" s="184" t="s">
        <v>85</v>
      </c>
      <c r="AY224" s="18" t="s">
        <v>134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8" t="s">
        <v>83</v>
      </c>
      <c r="BK224" s="185">
        <f>ROUND(I224*H224,2)</f>
        <v>0</v>
      </c>
      <c r="BL224" s="18" t="s">
        <v>142</v>
      </c>
      <c r="BM224" s="184" t="s">
        <v>849</v>
      </c>
    </row>
    <row r="225" s="13" customFormat="1">
      <c r="A225" s="13"/>
      <c r="B225" s="186"/>
      <c r="C225" s="13"/>
      <c r="D225" s="187" t="s">
        <v>144</v>
      </c>
      <c r="E225" s="188" t="s">
        <v>3</v>
      </c>
      <c r="F225" s="189" t="s">
        <v>295</v>
      </c>
      <c r="G225" s="13"/>
      <c r="H225" s="188" t="s">
        <v>3</v>
      </c>
      <c r="I225" s="190"/>
      <c r="J225" s="13"/>
      <c r="K225" s="13"/>
      <c r="L225" s="186"/>
      <c r="M225" s="191"/>
      <c r="N225" s="192"/>
      <c r="O225" s="192"/>
      <c r="P225" s="192"/>
      <c r="Q225" s="192"/>
      <c r="R225" s="192"/>
      <c r="S225" s="192"/>
      <c r="T225" s="19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8" t="s">
        <v>144</v>
      </c>
      <c r="AU225" s="188" t="s">
        <v>85</v>
      </c>
      <c r="AV225" s="13" t="s">
        <v>83</v>
      </c>
      <c r="AW225" s="13" t="s">
        <v>39</v>
      </c>
      <c r="AX225" s="13" t="s">
        <v>77</v>
      </c>
      <c r="AY225" s="188" t="s">
        <v>134</v>
      </c>
    </row>
    <row r="226" s="14" customFormat="1">
      <c r="A226" s="14"/>
      <c r="B226" s="194"/>
      <c r="C226" s="14"/>
      <c r="D226" s="187" t="s">
        <v>144</v>
      </c>
      <c r="E226" s="195" t="s">
        <v>3</v>
      </c>
      <c r="F226" s="196" t="s">
        <v>545</v>
      </c>
      <c r="G226" s="14"/>
      <c r="H226" s="197">
        <v>8</v>
      </c>
      <c r="I226" s="198"/>
      <c r="J226" s="14"/>
      <c r="K226" s="14"/>
      <c r="L226" s="194"/>
      <c r="M226" s="199"/>
      <c r="N226" s="200"/>
      <c r="O226" s="200"/>
      <c r="P226" s="200"/>
      <c r="Q226" s="200"/>
      <c r="R226" s="200"/>
      <c r="S226" s="200"/>
      <c r="T226" s="20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5" t="s">
        <v>144</v>
      </c>
      <c r="AU226" s="195" t="s">
        <v>85</v>
      </c>
      <c r="AV226" s="14" t="s">
        <v>85</v>
      </c>
      <c r="AW226" s="14" t="s">
        <v>39</v>
      </c>
      <c r="AX226" s="14" t="s">
        <v>77</v>
      </c>
      <c r="AY226" s="195" t="s">
        <v>134</v>
      </c>
    </row>
    <row r="227" s="14" customFormat="1">
      <c r="A227" s="14"/>
      <c r="B227" s="194"/>
      <c r="C227" s="14"/>
      <c r="D227" s="187" t="s">
        <v>144</v>
      </c>
      <c r="E227" s="195" t="s">
        <v>3</v>
      </c>
      <c r="F227" s="196" t="s">
        <v>550</v>
      </c>
      <c r="G227" s="14"/>
      <c r="H227" s="197">
        <v>4</v>
      </c>
      <c r="I227" s="198"/>
      <c r="J227" s="14"/>
      <c r="K227" s="14"/>
      <c r="L227" s="194"/>
      <c r="M227" s="199"/>
      <c r="N227" s="200"/>
      <c r="O227" s="200"/>
      <c r="P227" s="200"/>
      <c r="Q227" s="200"/>
      <c r="R227" s="200"/>
      <c r="S227" s="200"/>
      <c r="T227" s="20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5" t="s">
        <v>144</v>
      </c>
      <c r="AU227" s="195" t="s">
        <v>85</v>
      </c>
      <c r="AV227" s="14" t="s">
        <v>85</v>
      </c>
      <c r="AW227" s="14" t="s">
        <v>39</v>
      </c>
      <c r="AX227" s="14" t="s">
        <v>77</v>
      </c>
      <c r="AY227" s="195" t="s">
        <v>134</v>
      </c>
    </row>
    <row r="228" s="15" customFormat="1">
      <c r="A228" s="15"/>
      <c r="B228" s="202"/>
      <c r="C228" s="15"/>
      <c r="D228" s="187" t="s">
        <v>144</v>
      </c>
      <c r="E228" s="203" t="s">
        <v>3</v>
      </c>
      <c r="F228" s="204" t="s">
        <v>180</v>
      </c>
      <c r="G228" s="15"/>
      <c r="H228" s="205">
        <v>12</v>
      </c>
      <c r="I228" s="206"/>
      <c r="J228" s="15"/>
      <c r="K228" s="15"/>
      <c r="L228" s="202"/>
      <c r="M228" s="207"/>
      <c r="N228" s="208"/>
      <c r="O228" s="208"/>
      <c r="P228" s="208"/>
      <c r="Q228" s="208"/>
      <c r="R228" s="208"/>
      <c r="S228" s="208"/>
      <c r="T228" s="209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03" t="s">
        <v>144</v>
      </c>
      <c r="AU228" s="203" t="s">
        <v>85</v>
      </c>
      <c r="AV228" s="15" t="s">
        <v>133</v>
      </c>
      <c r="AW228" s="15" t="s">
        <v>39</v>
      </c>
      <c r="AX228" s="15" t="s">
        <v>83</v>
      </c>
      <c r="AY228" s="203" t="s">
        <v>134</v>
      </c>
    </row>
    <row r="229" s="2" customFormat="1" ht="24.15" customHeight="1">
      <c r="A229" s="38"/>
      <c r="B229" s="172"/>
      <c r="C229" s="173" t="s">
        <v>414</v>
      </c>
      <c r="D229" s="173" t="s">
        <v>137</v>
      </c>
      <c r="E229" s="174" t="s">
        <v>850</v>
      </c>
      <c r="F229" s="175" t="s">
        <v>851</v>
      </c>
      <c r="G229" s="176" t="s">
        <v>140</v>
      </c>
      <c r="H229" s="177">
        <v>1</v>
      </c>
      <c r="I229" s="178"/>
      <c r="J229" s="179">
        <f>ROUND(I229*H229,2)</f>
        <v>0</v>
      </c>
      <c r="K229" s="175" t="s">
        <v>141</v>
      </c>
      <c r="L229" s="39"/>
      <c r="M229" s="180" t="s">
        <v>3</v>
      </c>
      <c r="N229" s="181" t="s">
        <v>48</v>
      </c>
      <c r="O229" s="72"/>
      <c r="P229" s="182">
        <f>O229*H229</f>
        <v>0</v>
      </c>
      <c r="Q229" s="182">
        <v>0</v>
      </c>
      <c r="R229" s="182">
        <f>Q229*H229</f>
        <v>0</v>
      </c>
      <c r="S229" s="182">
        <v>0</v>
      </c>
      <c r="T229" s="183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84" t="s">
        <v>142</v>
      </c>
      <c r="AT229" s="184" t="s">
        <v>137</v>
      </c>
      <c r="AU229" s="184" t="s">
        <v>85</v>
      </c>
      <c r="AY229" s="18" t="s">
        <v>134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8" t="s">
        <v>83</v>
      </c>
      <c r="BK229" s="185">
        <f>ROUND(I229*H229,2)</f>
        <v>0</v>
      </c>
      <c r="BL229" s="18" t="s">
        <v>142</v>
      </c>
      <c r="BM229" s="184" t="s">
        <v>852</v>
      </c>
    </row>
    <row r="230" s="13" customFormat="1">
      <c r="A230" s="13"/>
      <c r="B230" s="186"/>
      <c r="C230" s="13"/>
      <c r="D230" s="187" t="s">
        <v>144</v>
      </c>
      <c r="E230" s="188" t="s">
        <v>3</v>
      </c>
      <c r="F230" s="189" t="s">
        <v>295</v>
      </c>
      <c r="G230" s="13"/>
      <c r="H230" s="188" t="s">
        <v>3</v>
      </c>
      <c r="I230" s="190"/>
      <c r="J230" s="13"/>
      <c r="K230" s="13"/>
      <c r="L230" s="186"/>
      <c r="M230" s="191"/>
      <c r="N230" s="192"/>
      <c r="O230" s="192"/>
      <c r="P230" s="192"/>
      <c r="Q230" s="192"/>
      <c r="R230" s="192"/>
      <c r="S230" s="192"/>
      <c r="T230" s="19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8" t="s">
        <v>144</v>
      </c>
      <c r="AU230" s="188" t="s">
        <v>85</v>
      </c>
      <c r="AV230" s="13" t="s">
        <v>83</v>
      </c>
      <c r="AW230" s="13" t="s">
        <v>39</v>
      </c>
      <c r="AX230" s="13" t="s">
        <v>77</v>
      </c>
      <c r="AY230" s="188" t="s">
        <v>134</v>
      </c>
    </row>
    <row r="231" s="14" customFormat="1">
      <c r="A231" s="14"/>
      <c r="B231" s="194"/>
      <c r="C231" s="14"/>
      <c r="D231" s="187" t="s">
        <v>144</v>
      </c>
      <c r="E231" s="195" t="s">
        <v>3</v>
      </c>
      <c r="F231" s="196" t="s">
        <v>853</v>
      </c>
      <c r="G231" s="14"/>
      <c r="H231" s="197">
        <v>1</v>
      </c>
      <c r="I231" s="198"/>
      <c r="J231" s="14"/>
      <c r="K231" s="14"/>
      <c r="L231" s="194"/>
      <c r="M231" s="199"/>
      <c r="N231" s="200"/>
      <c r="O231" s="200"/>
      <c r="P231" s="200"/>
      <c r="Q231" s="200"/>
      <c r="R231" s="200"/>
      <c r="S231" s="200"/>
      <c r="T231" s="20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95" t="s">
        <v>144</v>
      </c>
      <c r="AU231" s="195" t="s">
        <v>85</v>
      </c>
      <c r="AV231" s="14" t="s">
        <v>85</v>
      </c>
      <c r="AW231" s="14" t="s">
        <v>39</v>
      </c>
      <c r="AX231" s="14" t="s">
        <v>83</v>
      </c>
      <c r="AY231" s="195" t="s">
        <v>134</v>
      </c>
    </row>
    <row r="232" s="2" customFormat="1" ht="24.15" customHeight="1">
      <c r="A232" s="38"/>
      <c r="B232" s="172"/>
      <c r="C232" s="173" t="s">
        <v>417</v>
      </c>
      <c r="D232" s="173" t="s">
        <v>137</v>
      </c>
      <c r="E232" s="174" t="s">
        <v>556</v>
      </c>
      <c r="F232" s="175" t="s">
        <v>557</v>
      </c>
      <c r="G232" s="176" t="s">
        <v>140</v>
      </c>
      <c r="H232" s="177">
        <v>2</v>
      </c>
      <c r="I232" s="178"/>
      <c r="J232" s="179">
        <f>ROUND(I232*H232,2)</f>
        <v>0</v>
      </c>
      <c r="K232" s="175" t="s">
        <v>141</v>
      </c>
      <c r="L232" s="39"/>
      <c r="M232" s="180" t="s">
        <v>3</v>
      </c>
      <c r="N232" s="181" t="s">
        <v>48</v>
      </c>
      <c r="O232" s="72"/>
      <c r="P232" s="182">
        <f>O232*H232</f>
        <v>0</v>
      </c>
      <c r="Q232" s="182">
        <v>0</v>
      </c>
      <c r="R232" s="182">
        <f>Q232*H232</f>
        <v>0</v>
      </c>
      <c r="S232" s="182">
        <v>0</v>
      </c>
      <c r="T232" s="183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84" t="s">
        <v>142</v>
      </c>
      <c r="AT232" s="184" t="s">
        <v>137</v>
      </c>
      <c r="AU232" s="184" t="s">
        <v>85</v>
      </c>
      <c r="AY232" s="18" t="s">
        <v>134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8" t="s">
        <v>83</v>
      </c>
      <c r="BK232" s="185">
        <f>ROUND(I232*H232,2)</f>
        <v>0</v>
      </c>
      <c r="BL232" s="18" t="s">
        <v>142</v>
      </c>
      <c r="BM232" s="184" t="s">
        <v>854</v>
      </c>
    </row>
    <row r="233" s="13" customFormat="1">
      <c r="A233" s="13"/>
      <c r="B233" s="186"/>
      <c r="C233" s="13"/>
      <c r="D233" s="187" t="s">
        <v>144</v>
      </c>
      <c r="E233" s="188" t="s">
        <v>3</v>
      </c>
      <c r="F233" s="189" t="s">
        <v>295</v>
      </c>
      <c r="G233" s="13"/>
      <c r="H233" s="188" t="s">
        <v>3</v>
      </c>
      <c r="I233" s="190"/>
      <c r="J233" s="13"/>
      <c r="K233" s="13"/>
      <c r="L233" s="186"/>
      <c r="M233" s="191"/>
      <c r="N233" s="192"/>
      <c r="O233" s="192"/>
      <c r="P233" s="192"/>
      <c r="Q233" s="192"/>
      <c r="R233" s="192"/>
      <c r="S233" s="192"/>
      <c r="T233" s="19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8" t="s">
        <v>144</v>
      </c>
      <c r="AU233" s="188" t="s">
        <v>85</v>
      </c>
      <c r="AV233" s="13" t="s">
        <v>83</v>
      </c>
      <c r="AW233" s="13" t="s">
        <v>39</v>
      </c>
      <c r="AX233" s="13" t="s">
        <v>77</v>
      </c>
      <c r="AY233" s="188" t="s">
        <v>134</v>
      </c>
    </row>
    <row r="234" s="14" customFormat="1">
      <c r="A234" s="14"/>
      <c r="B234" s="194"/>
      <c r="C234" s="14"/>
      <c r="D234" s="187" t="s">
        <v>144</v>
      </c>
      <c r="E234" s="195" t="s">
        <v>3</v>
      </c>
      <c r="F234" s="196" t="s">
        <v>855</v>
      </c>
      <c r="G234" s="14"/>
      <c r="H234" s="197">
        <v>2</v>
      </c>
      <c r="I234" s="198"/>
      <c r="J234" s="14"/>
      <c r="K234" s="14"/>
      <c r="L234" s="194"/>
      <c r="M234" s="199"/>
      <c r="N234" s="200"/>
      <c r="O234" s="200"/>
      <c r="P234" s="200"/>
      <c r="Q234" s="200"/>
      <c r="R234" s="200"/>
      <c r="S234" s="200"/>
      <c r="T234" s="20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5" t="s">
        <v>144</v>
      </c>
      <c r="AU234" s="195" t="s">
        <v>85</v>
      </c>
      <c r="AV234" s="14" t="s">
        <v>85</v>
      </c>
      <c r="AW234" s="14" t="s">
        <v>39</v>
      </c>
      <c r="AX234" s="14" t="s">
        <v>83</v>
      </c>
      <c r="AY234" s="195" t="s">
        <v>134</v>
      </c>
    </row>
    <row r="235" s="12" customFormat="1" ht="22.8" customHeight="1">
      <c r="A235" s="12"/>
      <c r="B235" s="159"/>
      <c r="C235" s="12"/>
      <c r="D235" s="160" t="s">
        <v>76</v>
      </c>
      <c r="E235" s="170" t="s">
        <v>200</v>
      </c>
      <c r="F235" s="170" t="s">
        <v>201</v>
      </c>
      <c r="G235" s="12"/>
      <c r="H235" s="12"/>
      <c r="I235" s="162"/>
      <c r="J235" s="171">
        <f>BK235</f>
        <v>0</v>
      </c>
      <c r="K235" s="12"/>
      <c r="L235" s="159"/>
      <c r="M235" s="164"/>
      <c r="N235" s="165"/>
      <c r="O235" s="165"/>
      <c r="P235" s="166">
        <f>SUM(P236:P391)</f>
        <v>0</v>
      </c>
      <c r="Q235" s="165"/>
      <c r="R235" s="166">
        <f>SUM(R236:R391)</f>
        <v>0</v>
      </c>
      <c r="S235" s="165"/>
      <c r="T235" s="167">
        <f>SUM(T236:T391)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60" t="s">
        <v>133</v>
      </c>
      <c r="AT235" s="168" t="s">
        <v>76</v>
      </c>
      <c r="AU235" s="168" t="s">
        <v>83</v>
      </c>
      <c r="AY235" s="160" t="s">
        <v>134</v>
      </c>
      <c r="BK235" s="169">
        <f>SUM(BK236:BK391)</f>
        <v>0</v>
      </c>
    </row>
    <row r="236" s="2" customFormat="1" ht="24.15" customHeight="1">
      <c r="A236" s="38"/>
      <c r="B236" s="172"/>
      <c r="C236" s="173" t="s">
        <v>422</v>
      </c>
      <c r="D236" s="173" t="s">
        <v>137</v>
      </c>
      <c r="E236" s="174" t="s">
        <v>203</v>
      </c>
      <c r="F236" s="175" t="s">
        <v>204</v>
      </c>
      <c r="G236" s="176" t="s">
        <v>140</v>
      </c>
      <c r="H236" s="177">
        <v>207</v>
      </c>
      <c r="I236" s="178"/>
      <c r="J236" s="179">
        <f>ROUND(I236*H236,2)</f>
        <v>0</v>
      </c>
      <c r="K236" s="175" t="s">
        <v>141</v>
      </c>
      <c r="L236" s="39"/>
      <c r="M236" s="180" t="s">
        <v>3</v>
      </c>
      <c r="N236" s="181" t="s">
        <v>48</v>
      </c>
      <c r="O236" s="72"/>
      <c r="P236" s="182">
        <f>O236*H236</f>
        <v>0</v>
      </c>
      <c r="Q236" s="182">
        <v>0</v>
      </c>
      <c r="R236" s="182">
        <f>Q236*H236</f>
        <v>0</v>
      </c>
      <c r="S236" s="182">
        <v>0</v>
      </c>
      <c r="T236" s="183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84" t="s">
        <v>142</v>
      </c>
      <c r="AT236" s="184" t="s">
        <v>137</v>
      </c>
      <c r="AU236" s="184" t="s">
        <v>85</v>
      </c>
      <c r="AY236" s="18" t="s">
        <v>134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8" t="s">
        <v>83</v>
      </c>
      <c r="BK236" s="185">
        <f>ROUND(I236*H236,2)</f>
        <v>0</v>
      </c>
      <c r="BL236" s="18" t="s">
        <v>142</v>
      </c>
      <c r="BM236" s="184" t="s">
        <v>856</v>
      </c>
    </row>
    <row r="237" s="13" customFormat="1">
      <c r="A237" s="13"/>
      <c r="B237" s="186"/>
      <c r="C237" s="13"/>
      <c r="D237" s="187" t="s">
        <v>144</v>
      </c>
      <c r="E237" s="188" t="s">
        <v>3</v>
      </c>
      <c r="F237" s="189" t="s">
        <v>295</v>
      </c>
      <c r="G237" s="13"/>
      <c r="H237" s="188" t="s">
        <v>3</v>
      </c>
      <c r="I237" s="190"/>
      <c r="J237" s="13"/>
      <c r="K237" s="13"/>
      <c r="L237" s="186"/>
      <c r="M237" s="191"/>
      <c r="N237" s="192"/>
      <c r="O237" s="192"/>
      <c r="P237" s="192"/>
      <c r="Q237" s="192"/>
      <c r="R237" s="192"/>
      <c r="S237" s="192"/>
      <c r="T237" s="19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88" t="s">
        <v>144</v>
      </c>
      <c r="AU237" s="188" t="s">
        <v>85</v>
      </c>
      <c r="AV237" s="13" t="s">
        <v>83</v>
      </c>
      <c r="AW237" s="13" t="s">
        <v>39</v>
      </c>
      <c r="AX237" s="13" t="s">
        <v>77</v>
      </c>
      <c r="AY237" s="188" t="s">
        <v>134</v>
      </c>
    </row>
    <row r="238" s="14" customFormat="1">
      <c r="A238" s="14"/>
      <c r="B238" s="194"/>
      <c r="C238" s="14"/>
      <c r="D238" s="187" t="s">
        <v>144</v>
      </c>
      <c r="E238" s="195" t="s">
        <v>3</v>
      </c>
      <c r="F238" s="196" t="s">
        <v>206</v>
      </c>
      <c r="G238" s="14"/>
      <c r="H238" s="197">
        <v>3</v>
      </c>
      <c r="I238" s="198"/>
      <c r="J238" s="14"/>
      <c r="K238" s="14"/>
      <c r="L238" s="194"/>
      <c r="M238" s="199"/>
      <c r="N238" s="200"/>
      <c r="O238" s="200"/>
      <c r="P238" s="200"/>
      <c r="Q238" s="200"/>
      <c r="R238" s="200"/>
      <c r="S238" s="200"/>
      <c r="T238" s="20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5" t="s">
        <v>144</v>
      </c>
      <c r="AU238" s="195" t="s">
        <v>85</v>
      </c>
      <c r="AV238" s="14" t="s">
        <v>85</v>
      </c>
      <c r="AW238" s="14" t="s">
        <v>39</v>
      </c>
      <c r="AX238" s="14" t="s">
        <v>77</v>
      </c>
      <c r="AY238" s="195" t="s">
        <v>134</v>
      </c>
    </row>
    <row r="239" s="14" customFormat="1">
      <c r="A239" s="14"/>
      <c r="B239" s="194"/>
      <c r="C239" s="14"/>
      <c r="D239" s="187" t="s">
        <v>144</v>
      </c>
      <c r="E239" s="195" t="s">
        <v>3</v>
      </c>
      <c r="F239" s="196" t="s">
        <v>857</v>
      </c>
      <c r="G239" s="14"/>
      <c r="H239" s="197">
        <v>4</v>
      </c>
      <c r="I239" s="198"/>
      <c r="J239" s="14"/>
      <c r="K239" s="14"/>
      <c r="L239" s="194"/>
      <c r="M239" s="199"/>
      <c r="N239" s="200"/>
      <c r="O239" s="200"/>
      <c r="P239" s="200"/>
      <c r="Q239" s="200"/>
      <c r="R239" s="200"/>
      <c r="S239" s="200"/>
      <c r="T239" s="20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5" t="s">
        <v>144</v>
      </c>
      <c r="AU239" s="195" t="s">
        <v>85</v>
      </c>
      <c r="AV239" s="14" t="s">
        <v>85</v>
      </c>
      <c r="AW239" s="14" t="s">
        <v>39</v>
      </c>
      <c r="AX239" s="14" t="s">
        <v>77</v>
      </c>
      <c r="AY239" s="195" t="s">
        <v>134</v>
      </c>
    </row>
    <row r="240" s="14" customFormat="1">
      <c r="A240" s="14"/>
      <c r="B240" s="194"/>
      <c r="C240" s="14"/>
      <c r="D240" s="187" t="s">
        <v>144</v>
      </c>
      <c r="E240" s="195" t="s">
        <v>3</v>
      </c>
      <c r="F240" s="196" t="s">
        <v>858</v>
      </c>
      <c r="G240" s="14"/>
      <c r="H240" s="197">
        <v>1</v>
      </c>
      <c r="I240" s="198"/>
      <c r="J240" s="14"/>
      <c r="K240" s="14"/>
      <c r="L240" s="194"/>
      <c r="M240" s="199"/>
      <c r="N240" s="200"/>
      <c r="O240" s="200"/>
      <c r="P240" s="200"/>
      <c r="Q240" s="200"/>
      <c r="R240" s="200"/>
      <c r="S240" s="200"/>
      <c r="T240" s="20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5" t="s">
        <v>144</v>
      </c>
      <c r="AU240" s="195" t="s">
        <v>85</v>
      </c>
      <c r="AV240" s="14" t="s">
        <v>85</v>
      </c>
      <c r="AW240" s="14" t="s">
        <v>39</v>
      </c>
      <c r="AX240" s="14" t="s">
        <v>77</v>
      </c>
      <c r="AY240" s="195" t="s">
        <v>134</v>
      </c>
    </row>
    <row r="241" s="14" customFormat="1">
      <c r="A241" s="14"/>
      <c r="B241" s="194"/>
      <c r="C241" s="14"/>
      <c r="D241" s="187" t="s">
        <v>144</v>
      </c>
      <c r="E241" s="195" t="s">
        <v>3</v>
      </c>
      <c r="F241" s="196" t="s">
        <v>859</v>
      </c>
      <c r="G241" s="14"/>
      <c r="H241" s="197">
        <v>120</v>
      </c>
      <c r="I241" s="198"/>
      <c r="J241" s="14"/>
      <c r="K241" s="14"/>
      <c r="L241" s="194"/>
      <c r="M241" s="199"/>
      <c r="N241" s="200"/>
      <c r="O241" s="200"/>
      <c r="P241" s="200"/>
      <c r="Q241" s="200"/>
      <c r="R241" s="200"/>
      <c r="S241" s="200"/>
      <c r="T241" s="20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5" t="s">
        <v>144</v>
      </c>
      <c r="AU241" s="195" t="s">
        <v>85</v>
      </c>
      <c r="AV241" s="14" t="s">
        <v>85</v>
      </c>
      <c r="AW241" s="14" t="s">
        <v>39</v>
      </c>
      <c r="AX241" s="14" t="s">
        <v>77</v>
      </c>
      <c r="AY241" s="195" t="s">
        <v>134</v>
      </c>
    </row>
    <row r="242" s="14" customFormat="1">
      <c r="A242" s="14"/>
      <c r="B242" s="194"/>
      <c r="C242" s="14"/>
      <c r="D242" s="187" t="s">
        <v>144</v>
      </c>
      <c r="E242" s="195" t="s">
        <v>3</v>
      </c>
      <c r="F242" s="196" t="s">
        <v>860</v>
      </c>
      <c r="G242" s="14"/>
      <c r="H242" s="197">
        <v>44</v>
      </c>
      <c r="I242" s="198"/>
      <c r="J242" s="14"/>
      <c r="K242" s="14"/>
      <c r="L242" s="194"/>
      <c r="M242" s="199"/>
      <c r="N242" s="200"/>
      <c r="O242" s="200"/>
      <c r="P242" s="200"/>
      <c r="Q242" s="200"/>
      <c r="R242" s="200"/>
      <c r="S242" s="200"/>
      <c r="T242" s="20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195" t="s">
        <v>144</v>
      </c>
      <c r="AU242" s="195" t="s">
        <v>85</v>
      </c>
      <c r="AV242" s="14" t="s">
        <v>85</v>
      </c>
      <c r="AW242" s="14" t="s">
        <v>39</v>
      </c>
      <c r="AX242" s="14" t="s">
        <v>77</v>
      </c>
      <c r="AY242" s="195" t="s">
        <v>134</v>
      </c>
    </row>
    <row r="243" s="14" customFormat="1">
      <c r="A243" s="14"/>
      <c r="B243" s="194"/>
      <c r="C243" s="14"/>
      <c r="D243" s="187" t="s">
        <v>144</v>
      </c>
      <c r="E243" s="195" t="s">
        <v>3</v>
      </c>
      <c r="F243" s="196" t="s">
        <v>861</v>
      </c>
      <c r="G243" s="14"/>
      <c r="H243" s="197">
        <v>5</v>
      </c>
      <c r="I243" s="198"/>
      <c r="J243" s="14"/>
      <c r="K243" s="14"/>
      <c r="L243" s="194"/>
      <c r="M243" s="199"/>
      <c r="N243" s="200"/>
      <c r="O243" s="200"/>
      <c r="P243" s="200"/>
      <c r="Q243" s="200"/>
      <c r="R243" s="200"/>
      <c r="S243" s="200"/>
      <c r="T243" s="20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5" t="s">
        <v>144</v>
      </c>
      <c r="AU243" s="195" t="s">
        <v>85</v>
      </c>
      <c r="AV243" s="14" t="s">
        <v>85</v>
      </c>
      <c r="AW243" s="14" t="s">
        <v>39</v>
      </c>
      <c r="AX243" s="14" t="s">
        <v>77</v>
      </c>
      <c r="AY243" s="195" t="s">
        <v>134</v>
      </c>
    </row>
    <row r="244" s="14" customFormat="1">
      <c r="A244" s="14"/>
      <c r="B244" s="194"/>
      <c r="C244" s="14"/>
      <c r="D244" s="187" t="s">
        <v>144</v>
      </c>
      <c r="E244" s="195" t="s">
        <v>3</v>
      </c>
      <c r="F244" s="196" t="s">
        <v>373</v>
      </c>
      <c r="G244" s="14"/>
      <c r="H244" s="197">
        <v>1</v>
      </c>
      <c r="I244" s="198"/>
      <c r="J244" s="14"/>
      <c r="K244" s="14"/>
      <c r="L244" s="194"/>
      <c r="M244" s="199"/>
      <c r="N244" s="200"/>
      <c r="O244" s="200"/>
      <c r="P244" s="200"/>
      <c r="Q244" s="200"/>
      <c r="R244" s="200"/>
      <c r="S244" s="200"/>
      <c r="T244" s="20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5" t="s">
        <v>144</v>
      </c>
      <c r="AU244" s="195" t="s">
        <v>85</v>
      </c>
      <c r="AV244" s="14" t="s">
        <v>85</v>
      </c>
      <c r="AW244" s="14" t="s">
        <v>39</v>
      </c>
      <c r="AX244" s="14" t="s">
        <v>77</v>
      </c>
      <c r="AY244" s="195" t="s">
        <v>134</v>
      </c>
    </row>
    <row r="245" s="14" customFormat="1">
      <c r="A245" s="14"/>
      <c r="B245" s="194"/>
      <c r="C245" s="14"/>
      <c r="D245" s="187" t="s">
        <v>144</v>
      </c>
      <c r="E245" s="195" t="s">
        <v>3</v>
      </c>
      <c r="F245" s="196" t="s">
        <v>582</v>
      </c>
      <c r="G245" s="14"/>
      <c r="H245" s="197">
        <v>2</v>
      </c>
      <c r="I245" s="198"/>
      <c r="J245" s="14"/>
      <c r="K245" s="14"/>
      <c r="L245" s="194"/>
      <c r="M245" s="199"/>
      <c r="N245" s="200"/>
      <c r="O245" s="200"/>
      <c r="P245" s="200"/>
      <c r="Q245" s="200"/>
      <c r="R245" s="200"/>
      <c r="S245" s="200"/>
      <c r="T245" s="20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5" t="s">
        <v>144</v>
      </c>
      <c r="AU245" s="195" t="s">
        <v>85</v>
      </c>
      <c r="AV245" s="14" t="s">
        <v>85</v>
      </c>
      <c r="AW245" s="14" t="s">
        <v>39</v>
      </c>
      <c r="AX245" s="14" t="s">
        <v>77</v>
      </c>
      <c r="AY245" s="195" t="s">
        <v>134</v>
      </c>
    </row>
    <row r="246" s="14" customFormat="1">
      <c r="A246" s="14"/>
      <c r="B246" s="194"/>
      <c r="C246" s="14"/>
      <c r="D246" s="187" t="s">
        <v>144</v>
      </c>
      <c r="E246" s="195" t="s">
        <v>3</v>
      </c>
      <c r="F246" s="196" t="s">
        <v>862</v>
      </c>
      <c r="G246" s="14"/>
      <c r="H246" s="197">
        <v>23</v>
      </c>
      <c r="I246" s="198"/>
      <c r="J246" s="14"/>
      <c r="K246" s="14"/>
      <c r="L246" s="194"/>
      <c r="M246" s="199"/>
      <c r="N246" s="200"/>
      <c r="O246" s="200"/>
      <c r="P246" s="200"/>
      <c r="Q246" s="200"/>
      <c r="R246" s="200"/>
      <c r="S246" s="200"/>
      <c r="T246" s="20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195" t="s">
        <v>144</v>
      </c>
      <c r="AU246" s="195" t="s">
        <v>85</v>
      </c>
      <c r="AV246" s="14" t="s">
        <v>85</v>
      </c>
      <c r="AW246" s="14" t="s">
        <v>39</v>
      </c>
      <c r="AX246" s="14" t="s">
        <v>77</v>
      </c>
      <c r="AY246" s="195" t="s">
        <v>134</v>
      </c>
    </row>
    <row r="247" s="14" customFormat="1">
      <c r="A247" s="14"/>
      <c r="B247" s="194"/>
      <c r="C247" s="14"/>
      <c r="D247" s="187" t="s">
        <v>144</v>
      </c>
      <c r="E247" s="195" t="s">
        <v>3</v>
      </c>
      <c r="F247" s="196" t="s">
        <v>863</v>
      </c>
      <c r="G247" s="14"/>
      <c r="H247" s="197">
        <v>2</v>
      </c>
      <c r="I247" s="198"/>
      <c r="J247" s="14"/>
      <c r="K247" s="14"/>
      <c r="L247" s="194"/>
      <c r="M247" s="199"/>
      <c r="N247" s="200"/>
      <c r="O247" s="200"/>
      <c r="P247" s="200"/>
      <c r="Q247" s="200"/>
      <c r="R247" s="200"/>
      <c r="S247" s="200"/>
      <c r="T247" s="20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95" t="s">
        <v>144</v>
      </c>
      <c r="AU247" s="195" t="s">
        <v>85</v>
      </c>
      <c r="AV247" s="14" t="s">
        <v>85</v>
      </c>
      <c r="AW247" s="14" t="s">
        <v>39</v>
      </c>
      <c r="AX247" s="14" t="s">
        <v>77</v>
      </c>
      <c r="AY247" s="195" t="s">
        <v>134</v>
      </c>
    </row>
    <row r="248" s="14" customFormat="1">
      <c r="A248" s="14"/>
      <c r="B248" s="194"/>
      <c r="C248" s="14"/>
      <c r="D248" s="187" t="s">
        <v>144</v>
      </c>
      <c r="E248" s="195" t="s">
        <v>3</v>
      </c>
      <c r="F248" s="196" t="s">
        <v>380</v>
      </c>
      <c r="G248" s="14"/>
      <c r="H248" s="197">
        <v>2</v>
      </c>
      <c r="I248" s="198"/>
      <c r="J248" s="14"/>
      <c r="K248" s="14"/>
      <c r="L248" s="194"/>
      <c r="M248" s="199"/>
      <c r="N248" s="200"/>
      <c r="O248" s="200"/>
      <c r="P248" s="200"/>
      <c r="Q248" s="200"/>
      <c r="R248" s="200"/>
      <c r="S248" s="200"/>
      <c r="T248" s="20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195" t="s">
        <v>144</v>
      </c>
      <c r="AU248" s="195" t="s">
        <v>85</v>
      </c>
      <c r="AV248" s="14" t="s">
        <v>85</v>
      </c>
      <c r="AW248" s="14" t="s">
        <v>39</v>
      </c>
      <c r="AX248" s="14" t="s">
        <v>77</v>
      </c>
      <c r="AY248" s="195" t="s">
        <v>134</v>
      </c>
    </row>
    <row r="249" s="15" customFormat="1">
      <c r="A249" s="15"/>
      <c r="B249" s="202"/>
      <c r="C249" s="15"/>
      <c r="D249" s="187" t="s">
        <v>144</v>
      </c>
      <c r="E249" s="203" t="s">
        <v>3</v>
      </c>
      <c r="F249" s="204" t="s">
        <v>180</v>
      </c>
      <c r="G249" s="15"/>
      <c r="H249" s="205">
        <v>207</v>
      </c>
      <c r="I249" s="206"/>
      <c r="J249" s="15"/>
      <c r="K249" s="15"/>
      <c r="L249" s="202"/>
      <c r="M249" s="207"/>
      <c r="N249" s="208"/>
      <c r="O249" s="208"/>
      <c r="P249" s="208"/>
      <c r="Q249" s="208"/>
      <c r="R249" s="208"/>
      <c r="S249" s="208"/>
      <c r="T249" s="209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03" t="s">
        <v>144</v>
      </c>
      <c r="AU249" s="203" t="s">
        <v>85</v>
      </c>
      <c r="AV249" s="15" t="s">
        <v>133</v>
      </c>
      <c r="AW249" s="15" t="s">
        <v>39</v>
      </c>
      <c r="AX249" s="15" t="s">
        <v>83</v>
      </c>
      <c r="AY249" s="203" t="s">
        <v>134</v>
      </c>
    </row>
    <row r="250" s="2" customFormat="1" ht="33" customHeight="1">
      <c r="A250" s="38"/>
      <c r="B250" s="172"/>
      <c r="C250" s="173" t="s">
        <v>429</v>
      </c>
      <c r="D250" s="173" t="s">
        <v>137</v>
      </c>
      <c r="E250" s="174" t="s">
        <v>864</v>
      </c>
      <c r="F250" s="175" t="s">
        <v>865</v>
      </c>
      <c r="G250" s="176" t="s">
        <v>140</v>
      </c>
      <c r="H250" s="177">
        <v>17</v>
      </c>
      <c r="I250" s="178"/>
      <c r="J250" s="179">
        <f>ROUND(I250*H250,2)</f>
        <v>0</v>
      </c>
      <c r="K250" s="175" t="s">
        <v>141</v>
      </c>
      <c r="L250" s="39"/>
      <c r="M250" s="180" t="s">
        <v>3</v>
      </c>
      <c r="N250" s="181" t="s">
        <v>48</v>
      </c>
      <c r="O250" s="72"/>
      <c r="P250" s="182">
        <f>O250*H250</f>
        <v>0</v>
      </c>
      <c r="Q250" s="182">
        <v>0</v>
      </c>
      <c r="R250" s="182">
        <f>Q250*H250</f>
        <v>0</v>
      </c>
      <c r="S250" s="182">
        <v>0</v>
      </c>
      <c r="T250" s="183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84" t="s">
        <v>142</v>
      </c>
      <c r="AT250" s="184" t="s">
        <v>137</v>
      </c>
      <c r="AU250" s="184" t="s">
        <v>85</v>
      </c>
      <c r="AY250" s="18" t="s">
        <v>134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8" t="s">
        <v>83</v>
      </c>
      <c r="BK250" s="185">
        <f>ROUND(I250*H250,2)</f>
        <v>0</v>
      </c>
      <c r="BL250" s="18" t="s">
        <v>142</v>
      </c>
      <c r="BM250" s="184" t="s">
        <v>866</v>
      </c>
    </row>
    <row r="251" s="13" customFormat="1">
      <c r="A251" s="13"/>
      <c r="B251" s="186"/>
      <c r="C251" s="13"/>
      <c r="D251" s="187" t="s">
        <v>144</v>
      </c>
      <c r="E251" s="188" t="s">
        <v>3</v>
      </c>
      <c r="F251" s="189" t="s">
        <v>295</v>
      </c>
      <c r="G251" s="13"/>
      <c r="H251" s="188" t="s">
        <v>3</v>
      </c>
      <c r="I251" s="190"/>
      <c r="J251" s="13"/>
      <c r="K251" s="13"/>
      <c r="L251" s="186"/>
      <c r="M251" s="191"/>
      <c r="N251" s="192"/>
      <c r="O251" s="192"/>
      <c r="P251" s="192"/>
      <c r="Q251" s="192"/>
      <c r="R251" s="192"/>
      <c r="S251" s="192"/>
      <c r="T251" s="19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8" t="s">
        <v>144</v>
      </c>
      <c r="AU251" s="188" t="s">
        <v>85</v>
      </c>
      <c r="AV251" s="13" t="s">
        <v>83</v>
      </c>
      <c r="AW251" s="13" t="s">
        <v>39</v>
      </c>
      <c r="AX251" s="13" t="s">
        <v>77</v>
      </c>
      <c r="AY251" s="188" t="s">
        <v>134</v>
      </c>
    </row>
    <row r="252" s="14" customFormat="1">
      <c r="A252" s="14"/>
      <c r="B252" s="194"/>
      <c r="C252" s="14"/>
      <c r="D252" s="187" t="s">
        <v>144</v>
      </c>
      <c r="E252" s="195" t="s">
        <v>3</v>
      </c>
      <c r="F252" s="196" t="s">
        <v>363</v>
      </c>
      <c r="G252" s="14"/>
      <c r="H252" s="197">
        <v>1</v>
      </c>
      <c r="I252" s="198"/>
      <c r="J252" s="14"/>
      <c r="K252" s="14"/>
      <c r="L252" s="194"/>
      <c r="M252" s="199"/>
      <c r="N252" s="200"/>
      <c r="O252" s="200"/>
      <c r="P252" s="200"/>
      <c r="Q252" s="200"/>
      <c r="R252" s="200"/>
      <c r="S252" s="200"/>
      <c r="T252" s="20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195" t="s">
        <v>144</v>
      </c>
      <c r="AU252" s="195" t="s">
        <v>85</v>
      </c>
      <c r="AV252" s="14" t="s">
        <v>85</v>
      </c>
      <c r="AW252" s="14" t="s">
        <v>39</v>
      </c>
      <c r="AX252" s="14" t="s">
        <v>77</v>
      </c>
      <c r="AY252" s="195" t="s">
        <v>134</v>
      </c>
    </row>
    <row r="253" s="14" customFormat="1">
      <c r="A253" s="14"/>
      <c r="B253" s="194"/>
      <c r="C253" s="14"/>
      <c r="D253" s="187" t="s">
        <v>144</v>
      </c>
      <c r="E253" s="195" t="s">
        <v>3</v>
      </c>
      <c r="F253" s="196" t="s">
        <v>372</v>
      </c>
      <c r="G253" s="14"/>
      <c r="H253" s="197">
        <v>1</v>
      </c>
      <c r="I253" s="198"/>
      <c r="J253" s="14"/>
      <c r="K253" s="14"/>
      <c r="L253" s="194"/>
      <c r="M253" s="199"/>
      <c r="N253" s="200"/>
      <c r="O253" s="200"/>
      <c r="P253" s="200"/>
      <c r="Q253" s="200"/>
      <c r="R253" s="200"/>
      <c r="S253" s="200"/>
      <c r="T253" s="20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195" t="s">
        <v>144</v>
      </c>
      <c r="AU253" s="195" t="s">
        <v>85</v>
      </c>
      <c r="AV253" s="14" t="s">
        <v>85</v>
      </c>
      <c r="AW253" s="14" t="s">
        <v>39</v>
      </c>
      <c r="AX253" s="14" t="s">
        <v>77</v>
      </c>
      <c r="AY253" s="195" t="s">
        <v>134</v>
      </c>
    </row>
    <row r="254" s="14" customFormat="1">
      <c r="A254" s="14"/>
      <c r="B254" s="194"/>
      <c r="C254" s="14"/>
      <c r="D254" s="187" t="s">
        <v>144</v>
      </c>
      <c r="E254" s="195" t="s">
        <v>3</v>
      </c>
      <c r="F254" s="196" t="s">
        <v>867</v>
      </c>
      <c r="G254" s="14"/>
      <c r="H254" s="197">
        <v>6</v>
      </c>
      <c r="I254" s="198"/>
      <c r="J254" s="14"/>
      <c r="K254" s="14"/>
      <c r="L254" s="194"/>
      <c r="M254" s="199"/>
      <c r="N254" s="200"/>
      <c r="O254" s="200"/>
      <c r="P254" s="200"/>
      <c r="Q254" s="200"/>
      <c r="R254" s="200"/>
      <c r="S254" s="200"/>
      <c r="T254" s="20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95" t="s">
        <v>144</v>
      </c>
      <c r="AU254" s="195" t="s">
        <v>85</v>
      </c>
      <c r="AV254" s="14" t="s">
        <v>85</v>
      </c>
      <c r="AW254" s="14" t="s">
        <v>39</v>
      </c>
      <c r="AX254" s="14" t="s">
        <v>77</v>
      </c>
      <c r="AY254" s="195" t="s">
        <v>134</v>
      </c>
    </row>
    <row r="255" s="14" customFormat="1">
      <c r="A255" s="14"/>
      <c r="B255" s="194"/>
      <c r="C255" s="14"/>
      <c r="D255" s="187" t="s">
        <v>144</v>
      </c>
      <c r="E255" s="195" t="s">
        <v>3</v>
      </c>
      <c r="F255" s="196" t="s">
        <v>868</v>
      </c>
      <c r="G255" s="14"/>
      <c r="H255" s="197">
        <v>5</v>
      </c>
      <c r="I255" s="198"/>
      <c r="J255" s="14"/>
      <c r="K255" s="14"/>
      <c r="L255" s="194"/>
      <c r="M255" s="199"/>
      <c r="N255" s="200"/>
      <c r="O255" s="200"/>
      <c r="P255" s="200"/>
      <c r="Q255" s="200"/>
      <c r="R255" s="200"/>
      <c r="S255" s="200"/>
      <c r="T255" s="20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95" t="s">
        <v>144</v>
      </c>
      <c r="AU255" s="195" t="s">
        <v>85</v>
      </c>
      <c r="AV255" s="14" t="s">
        <v>85</v>
      </c>
      <c r="AW255" s="14" t="s">
        <v>39</v>
      </c>
      <c r="AX255" s="14" t="s">
        <v>77</v>
      </c>
      <c r="AY255" s="195" t="s">
        <v>134</v>
      </c>
    </row>
    <row r="256" s="14" customFormat="1">
      <c r="A256" s="14"/>
      <c r="B256" s="194"/>
      <c r="C256" s="14"/>
      <c r="D256" s="187" t="s">
        <v>144</v>
      </c>
      <c r="E256" s="195" t="s">
        <v>3</v>
      </c>
      <c r="F256" s="196" t="s">
        <v>368</v>
      </c>
      <c r="G256" s="14"/>
      <c r="H256" s="197">
        <v>1</v>
      </c>
      <c r="I256" s="198"/>
      <c r="J256" s="14"/>
      <c r="K256" s="14"/>
      <c r="L256" s="194"/>
      <c r="M256" s="199"/>
      <c r="N256" s="200"/>
      <c r="O256" s="200"/>
      <c r="P256" s="200"/>
      <c r="Q256" s="200"/>
      <c r="R256" s="200"/>
      <c r="S256" s="200"/>
      <c r="T256" s="20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195" t="s">
        <v>144</v>
      </c>
      <c r="AU256" s="195" t="s">
        <v>85</v>
      </c>
      <c r="AV256" s="14" t="s">
        <v>85</v>
      </c>
      <c r="AW256" s="14" t="s">
        <v>39</v>
      </c>
      <c r="AX256" s="14" t="s">
        <v>77</v>
      </c>
      <c r="AY256" s="195" t="s">
        <v>134</v>
      </c>
    </row>
    <row r="257" s="14" customFormat="1">
      <c r="A257" s="14"/>
      <c r="B257" s="194"/>
      <c r="C257" s="14"/>
      <c r="D257" s="187" t="s">
        <v>144</v>
      </c>
      <c r="E257" s="195" t="s">
        <v>3</v>
      </c>
      <c r="F257" s="196" t="s">
        <v>213</v>
      </c>
      <c r="G257" s="14"/>
      <c r="H257" s="197">
        <v>2</v>
      </c>
      <c r="I257" s="198"/>
      <c r="J257" s="14"/>
      <c r="K257" s="14"/>
      <c r="L257" s="194"/>
      <c r="M257" s="199"/>
      <c r="N257" s="200"/>
      <c r="O257" s="200"/>
      <c r="P257" s="200"/>
      <c r="Q257" s="200"/>
      <c r="R257" s="200"/>
      <c r="S257" s="200"/>
      <c r="T257" s="20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5" t="s">
        <v>144</v>
      </c>
      <c r="AU257" s="195" t="s">
        <v>85</v>
      </c>
      <c r="AV257" s="14" t="s">
        <v>85</v>
      </c>
      <c r="AW257" s="14" t="s">
        <v>39</v>
      </c>
      <c r="AX257" s="14" t="s">
        <v>77</v>
      </c>
      <c r="AY257" s="195" t="s">
        <v>134</v>
      </c>
    </row>
    <row r="258" s="14" customFormat="1">
      <c r="A258" s="14"/>
      <c r="B258" s="194"/>
      <c r="C258" s="14"/>
      <c r="D258" s="187" t="s">
        <v>144</v>
      </c>
      <c r="E258" s="195" t="s">
        <v>3</v>
      </c>
      <c r="F258" s="196" t="s">
        <v>869</v>
      </c>
      <c r="G258" s="14"/>
      <c r="H258" s="197">
        <v>1</v>
      </c>
      <c r="I258" s="198"/>
      <c r="J258" s="14"/>
      <c r="K258" s="14"/>
      <c r="L258" s="194"/>
      <c r="M258" s="199"/>
      <c r="N258" s="200"/>
      <c r="O258" s="200"/>
      <c r="P258" s="200"/>
      <c r="Q258" s="200"/>
      <c r="R258" s="200"/>
      <c r="S258" s="200"/>
      <c r="T258" s="20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195" t="s">
        <v>144</v>
      </c>
      <c r="AU258" s="195" t="s">
        <v>85</v>
      </c>
      <c r="AV258" s="14" t="s">
        <v>85</v>
      </c>
      <c r="AW258" s="14" t="s">
        <v>39</v>
      </c>
      <c r="AX258" s="14" t="s">
        <v>77</v>
      </c>
      <c r="AY258" s="195" t="s">
        <v>134</v>
      </c>
    </row>
    <row r="259" s="15" customFormat="1">
      <c r="A259" s="15"/>
      <c r="B259" s="202"/>
      <c r="C259" s="15"/>
      <c r="D259" s="187" t="s">
        <v>144</v>
      </c>
      <c r="E259" s="203" t="s">
        <v>3</v>
      </c>
      <c r="F259" s="204" t="s">
        <v>180</v>
      </c>
      <c r="G259" s="15"/>
      <c r="H259" s="205">
        <v>17</v>
      </c>
      <c r="I259" s="206"/>
      <c r="J259" s="15"/>
      <c r="K259" s="15"/>
      <c r="L259" s="202"/>
      <c r="M259" s="207"/>
      <c r="N259" s="208"/>
      <c r="O259" s="208"/>
      <c r="P259" s="208"/>
      <c r="Q259" s="208"/>
      <c r="R259" s="208"/>
      <c r="S259" s="208"/>
      <c r="T259" s="209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03" t="s">
        <v>144</v>
      </c>
      <c r="AU259" s="203" t="s">
        <v>85</v>
      </c>
      <c r="AV259" s="15" t="s">
        <v>133</v>
      </c>
      <c r="AW259" s="15" t="s">
        <v>39</v>
      </c>
      <c r="AX259" s="15" t="s">
        <v>83</v>
      </c>
      <c r="AY259" s="203" t="s">
        <v>134</v>
      </c>
    </row>
    <row r="260" s="2" customFormat="1" ht="37.8" customHeight="1">
      <c r="A260" s="38"/>
      <c r="B260" s="172"/>
      <c r="C260" s="173" t="s">
        <v>434</v>
      </c>
      <c r="D260" s="173" t="s">
        <v>137</v>
      </c>
      <c r="E260" s="174" t="s">
        <v>216</v>
      </c>
      <c r="F260" s="175" t="s">
        <v>217</v>
      </c>
      <c r="G260" s="176" t="s">
        <v>140</v>
      </c>
      <c r="H260" s="177">
        <v>148</v>
      </c>
      <c r="I260" s="178"/>
      <c r="J260" s="179">
        <f>ROUND(I260*H260,2)</f>
        <v>0</v>
      </c>
      <c r="K260" s="175" t="s">
        <v>141</v>
      </c>
      <c r="L260" s="39"/>
      <c r="M260" s="180" t="s">
        <v>3</v>
      </c>
      <c r="N260" s="181" t="s">
        <v>48</v>
      </c>
      <c r="O260" s="72"/>
      <c r="P260" s="182">
        <f>O260*H260</f>
        <v>0</v>
      </c>
      <c r="Q260" s="182">
        <v>0</v>
      </c>
      <c r="R260" s="182">
        <f>Q260*H260</f>
        <v>0</v>
      </c>
      <c r="S260" s="182">
        <v>0</v>
      </c>
      <c r="T260" s="183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84" t="s">
        <v>142</v>
      </c>
      <c r="AT260" s="184" t="s">
        <v>137</v>
      </c>
      <c r="AU260" s="184" t="s">
        <v>85</v>
      </c>
      <c r="AY260" s="18" t="s">
        <v>134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8" t="s">
        <v>83</v>
      </c>
      <c r="BK260" s="185">
        <f>ROUND(I260*H260,2)</f>
        <v>0</v>
      </c>
      <c r="BL260" s="18" t="s">
        <v>142</v>
      </c>
      <c r="BM260" s="184" t="s">
        <v>870</v>
      </c>
    </row>
    <row r="261" s="13" customFormat="1">
      <c r="A261" s="13"/>
      <c r="B261" s="186"/>
      <c r="C261" s="13"/>
      <c r="D261" s="187" t="s">
        <v>144</v>
      </c>
      <c r="E261" s="188" t="s">
        <v>3</v>
      </c>
      <c r="F261" s="189" t="s">
        <v>295</v>
      </c>
      <c r="G261" s="13"/>
      <c r="H261" s="188" t="s">
        <v>3</v>
      </c>
      <c r="I261" s="190"/>
      <c r="J261" s="13"/>
      <c r="K261" s="13"/>
      <c r="L261" s="186"/>
      <c r="M261" s="191"/>
      <c r="N261" s="192"/>
      <c r="O261" s="192"/>
      <c r="P261" s="192"/>
      <c r="Q261" s="192"/>
      <c r="R261" s="192"/>
      <c r="S261" s="192"/>
      <c r="T261" s="19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8" t="s">
        <v>144</v>
      </c>
      <c r="AU261" s="188" t="s">
        <v>85</v>
      </c>
      <c r="AV261" s="13" t="s">
        <v>83</v>
      </c>
      <c r="AW261" s="13" t="s">
        <v>39</v>
      </c>
      <c r="AX261" s="13" t="s">
        <v>77</v>
      </c>
      <c r="AY261" s="188" t="s">
        <v>134</v>
      </c>
    </row>
    <row r="262" s="14" customFormat="1">
      <c r="A262" s="14"/>
      <c r="B262" s="194"/>
      <c r="C262" s="14"/>
      <c r="D262" s="187" t="s">
        <v>144</v>
      </c>
      <c r="E262" s="195" t="s">
        <v>3</v>
      </c>
      <c r="F262" s="196" t="s">
        <v>577</v>
      </c>
      <c r="G262" s="14"/>
      <c r="H262" s="197">
        <v>2</v>
      </c>
      <c r="I262" s="198"/>
      <c r="J262" s="14"/>
      <c r="K262" s="14"/>
      <c r="L262" s="194"/>
      <c r="M262" s="199"/>
      <c r="N262" s="200"/>
      <c r="O262" s="200"/>
      <c r="P262" s="200"/>
      <c r="Q262" s="200"/>
      <c r="R262" s="200"/>
      <c r="S262" s="200"/>
      <c r="T262" s="20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195" t="s">
        <v>144</v>
      </c>
      <c r="AU262" s="195" t="s">
        <v>85</v>
      </c>
      <c r="AV262" s="14" t="s">
        <v>85</v>
      </c>
      <c r="AW262" s="14" t="s">
        <v>39</v>
      </c>
      <c r="AX262" s="14" t="s">
        <v>77</v>
      </c>
      <c r="AY262" s="195" t="s">
        <v>134</v>
      </c>
    </row>
    <row r="263" s="14" customFormat="1">
      <c r="A263" s="14"/>
      <c r="B263" s="194"/>
      <c r="C263" s="14"/>
      <c r="D263" s="187" t="s">
        <v>144</v>
      </c>
      <c r="E263" s="195" t="s">
        <v>3</v>
      </c>
      <c r="F263" s="196" t="s">
        <v>871</v>
      </c>
      <c r="G263" s="14"/>
      <c r="H263" s="197">
        <v>1</v>
      </c>
      <c r="I263" s="198"/>
      <c r="J263" s="14"/>
      <c r="K263" s="14"/>
      <c r="L263" s="194"/>
      <c r="M263" s="199"/>
      <c r="N263" s="200"/>
      <c r="O263" s="200"/>
      <c r="P263" s="200"/>
      <c r="Q263" s="200"/>
      <c r="R263" s="200"/>
      <c r="S263" s="200"/>
      <c r="T263" s="20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5" t="s">
        <v>144</v>
      </c>
      <c r="AU263" s="195" t="s">
        <v>85</v>
      </c>
      <c r="AV263" s="14" t="s">
        <v>85</v>
      </c>
      <c r="AW263" s="14" t="s">
        <v>39</v>
      </c>
      <c r="AX263" s="14" t="s">
        <v>77</v>
      </c>
      <c r="AY263" s="195" t="s">
        <v>134</v>
      </c>
    </row>
    <row r="264" s="14" customFormat="1">
      <c r="A264" s="14"/>
      <c r="B264" s="194"/>
      <c r="C264" s="14"/>
      <c r="D264" s="187" t="s">
        <v>144</v>
      </c>
      <c r="E264" s="195" t="s">
        <v>3</v>
      </c>
      <c r="F264" s="196" t="s">
        <v>872</v>
      </c>
      <c r="G264" s="14"/>
      <c r="H264" s="197">
        <v>4</v>
      </c>
      <c r="I264" s="198"/>
      <c r="J264" s="14"/>
      <c r="K264" s="14"/>
      <c r="L264" s="194"/>
      <c r="M264" s="199"/>
      <c r="N264" s="200"/>
      <c r="O264" s="200"/>
      <c r="P264" s="200"/>
      <c r="Q264" s="200"/>
      <c r="R264" s="200"/>
      <c r="S264" s="200"/>
      <c r="T264" s="20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95" t="s">
        <v>144</v>
      </c>
      <c r="AU264" s="195" t="s">
        <v>85</v>
      </c>
      <c r="AV264" s="14" t="s">
        <v>85</v>
      </c>
      <c r="AW264" s="14" t="s">
        <v>39</v>
      </c>
      <c r="AX264" s="14" t="s">
        <v>77</v>
      </c>
      <c r="AY264" s="195" t="s">
        <v>134</v>
      </c>
    </row>
    <row r="265" s="14" customFormat="1">
      <c r="A265" s="14"/>
      <c r="B265" s="194"/>
      <c r="C265" s="14"/>
      <c r="D265" s="187" t="s">
        <v>144</v>
      </c>
      <c r="E265" s="195" t="s">
        <v>3</v>
      </c>
      <c r="F265" s="196" t="s">
        <v>873</v>
      </c>
      <c r="G265" s="14"/>
      <c r="H265" s="197">
        <v>15</v>
      </c>
      <c r="I265" s="198"/>
      <c r="J265" s="14"/>
      <c r="K265" s="14"/>
      <c r="L265" s="194"/>
      <c r="M265" s="199"/>
      <c r="N265" s="200"/>
      <c r="O265" s="200"/>
      <c r="P265" s="200"/>
      <c r="Q265" s="200"/>
      <c r="R265" s="200"/>
      <c r="S265" s="200"/>
      <c r="T265" s="20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5" t="s">
        <v>144</v>
      </c>
      <c r="AU265" s="195" t="s">
        <v>85</v>
      </c>
      <c r="AV265" s="14" t="s">
        <v>85</v>
      </c>
      <c r="AW265" s="14" t="s">
        <v>39</v>
      </c>
      <c r="AX265" s="14" t="s">
        <v>77</v>
      </c>
      <c r="AY265" s="195" t="s">
        <v>134</v>
      </c>
    </row>
    <row r="266" s="14" customFormat="1">
      <c r="A266" s="14"/>
      <c r="B266" s="194"/>
      <c r="C266" s="14"/>
      <c r="D266" s="187" t="s">
        <v>144</v>
      </c>
      <c r="E266" s="195" t="s">
        <v>3</v>
      </c>
      <c r="F266" s="196" t="s">
        <v>874</v>
      </c>
      <c r="G266" s="14"/>
      <c r="H266" s="197">
        <v>22</v>
      </c>
      <c r="I266" s="198"/>
      <c r="J266" s="14"/>
      <c r="K266" s="14"/>
      <c r="L266" s="194"/>
      <c r="M266" s="199"/>
      <c r="N266" s="200"/>
      <c r="O266" s="200"/>
      <c r="P266" s="200"/>
      <c r="Q266" s="200"/>
      <c r="R266" s="200"/>
      <c r="S266" s="200"/>
      <c r="T266" s="20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95" t="s">
        <v>144</v>
      </c>
      <c r="AU266" s="195" t="s">
        <v>85</v>
      </c>
      <c r="AV266" s="14" t="s">
        <v>85</v>
      </c>
      <c r="AW266" s="14" t="s">
        <v>39</v>
      </c>
      <c r="AX266" s="14" t="s">
        <v>77</v>
      </c>
      <c r="AY266" s="195" t="s">
        <v>134</v>
      </c>
    </row>
    <row r="267" s="14" customFormat="1">
      <c r="A267" s="14"/>
      <c r="B267" s="194"/>
      <c r="C267" s="14"/>
      <c r="D267" s="187" t="s">
        <v>144</v>
      </c>
      <c r="E267" s="195" t="s">
        <v>3</v>
      </c>
      <c r="F267" s="196" t="s">
        <v>875</v>
      </c>
      <c r="G267" s="14"/>
      <c r="H267" s="197">
        <v>47</v>
      </c>
      <c r="I267" s="198"/>
      <c r="J267" s="14"/>
      <c r="K267" s="14"/>
      <c r="L267" s="194"/>
      <c r="M267" s="199"/>
      <c r="N267" s="200"/>
      <c r="O267" s="200"/>
      <c r="P267" s="200"/>
      <c r="Q267" s="200"/>
      <c r="R267" s="200"/>
      <c r="S267" s="200"/>
      <c r="T267" s="20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195" t="s">
        <v>144</v>
      </c>
      <c r="AU267" s="195" t="s">
        <v>85</v>
      </c>
      <c r="AV267" s="14" t="s">
        <v>85</v>
      </c>
      <c r="AW267" s="14" t="s">
        <v>39</v>
      </c>
      <c r="AX267" s="14" t="s">
        <v>77</v>
      </c>
      <c r="AY267" s="195" t="s">
        <v>134</v>
      </c>
    </row>
    <row r="268" s="14" customFormat="1">
      <c r="A268" s="14"/>
      <c r="B268" s="194"/>
      <c r="C268" s="14"/>
      <c r="D268" s="187" t="s">
        <v>144</v>
      </c>
      <c r="E268" s="195" t="s">
        <v>3</v>
      </c>
      <c r="F268" s="196" t="s">
        <v>364</v>
      </c>
      <c r="G268" s="14"/>
      <c r="H268" s="197">
        <v>1</v>
      </c>
      <c r="I268" s="198"/>
      <c r="J268" s="14"/>
      <c r="K268" s="14"/>
      <c r="L268" s="194"/>
      <c r="M268" s="199"/>
      <c r="N268" s="200"/>
      <c r="O268" s="200"/>
      <c r="P268" s="200"/>
      <c r="Q268" s="200"/>
      <c r="R268" s="200"/>
      <c r="S268" s="200"/>
      <c r="T268" s="20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5" t="s">
        <v>144</v>
      </c>
      <c r="AU268" s="195" t="s">
        <v>85</v>
      </c>
      <c r="AV268" s="14" t="s">
        <v>85</v>
      </c>
      <c r="AW268" s="14" t="s">
        <v>39</v>
      </c>
      <c r="AX268" s="14" t="s">
        <v>77</v>
      </c>
      <c r="AY268" s="195" t="s">
        <v>134</v>
      </c>
    </row>
    <row r="269" s="14" customFormat="1">
      <c r="A269" s="14"/>
      <c r="B269" s="194"/>
      <c r="C269" s="14"/>
      <c r="D269" s="187" t="s">
        <v>144</v>
      </c>
      <c r="E269" s="195" t="s">
        <v>3</v>
      </c>
      <c r="F269" s="196" t="s">
        <v>876</v>
      </c>
      <c r="G269" s="14"/>
      <c r="H269" s="197">
        <v>1</v>
      </c>
      <c r="I269" s="198"/>
      <c r="J269" s="14"/>
      <c r="K269" s="14"/>
      <c r="L269" s="194"/>
      <c r="M269" s="199"/>
      <c r="N269" s="200"/>
      <c r="O269" s="200"/>
      <c r="P269" s="200"/>
      <c r="Q269" s="200"/>
      <c r="R269" s="200"/>
      <c r="S269" s="200"/>
      <c r="T269" s="20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95" t="s">
        <v>144</v>
      </c>
      <c r="AU269" s="195" t="s">
        <v>85</v>
      </c>
      <c r="AV269" s="14" t="s">
        <v>85</v>
      </c>
      <c r="AW269" s="14" t="s">
        <v>39</v>
      </c>
      <c r="AX269" s="14" t="s">
        <v>77</v>
      </c>
      <c r="AY269" s="195" t="s">
        <v>134</v>
      </c>
    </row>
    <row r="270" s="14" customFormat="1">
      <c r="A270" s="14"/>
      <c r="B270" s="194"/>
      <c r="C270" s="14"/>
      <c r="D270" s="187" t="s">
        <v>144</v>
      </c>
      <c r="E270" s="195" t="s">
        <v>3</v>
      </c>
      <c r="F270" s="196" t="s">
        <v>570</v>
      </c>
      <c r="G270" s="14"/>
      <c r="H270" s="197">
        <v>1</v>
      </c>
      <c r="I270" s="198"/>
      <c r="J270" s="14"/>
      <c r="K270" s="14"/>
      <c r="L270" s="194"/>
      <c r="M270" s="199"/>
      <c r="N270" s="200"/>
      <c r="O270" s="200"/>
      <c r="P270" s="200"/>
      <c r="Q270" s="200"/>
      <c r="R270" s="200"/>
      <c r="S270" s="200"/>
      <c r="T270" s="20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195" t="s">
        <v>144</v>
      </c>
      <c r="AU270" s="195" t="s">
        <v>85</v>
      </c>
      <c r="AV270" s="14" t="s">
        <v>85</v>
      </c>
      <c r="AW270" s="14" t="s">
        <v>39</v>
      </c>
      <c r="AX270" s="14" t="s">
        <v>77</v>
      </c>
      <c r="AY270" s="195" t="s">
        <v>134</v>
      </c>
    </row>
    <row r="271" s="14" customFormat="1">
      <c r="A271" s="14"/>
      <c r="B271" s="194"/>
      <c r="C271" s="14"/>
      <c r="D271" s="187" t="s">
        <v>144</v>
      </c>
      <c r="E271" s="195" t="s">
        <v>3</v>
      </c>
      <c r="F271" s="196" t="s">
        <v>582</v>
      </c>
      <c r="G271" s="14"/>
      <c r="H271" s="197">
        <v>2</v>
      </c>
      <c r="I271" s="198"/>
      <c r="J271" s="14"/>
      <c r="K271" s="14"/>
      <c r="L271" s="194"/>
      <c r="M271" s="199"/>
      <c r="N271" s="200"/>
      <c r="O271" s="200"/>
      <c r="P271" s="200"/>
      <c r="Q271" s="200"/>
      <c r="R271" s="200"/>
      <c r="S271" s="200"/>
      <c r="T271" s="20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195" t="s">
        <v>144</v>
      </c>
      <c r="AU271" s="195" t="s">
        <v>85</v>
      </c>
      <c r="AV271" s="14" t="s">
        <v>85</v>
      </c>
      <c r="AW271" s="14" t="s">
        <v>39</v>
      </c>
      <c r="AX271" s="14" t="s">
        <v>77</v>
      </c>
      <c r="AY271" s="195" t="s">
        <v>134</v>
      </c>
    </row>
    <row r="272" s="14" customFormat="1">
      <c r="A272" s="14"/>
      <c r="B272" s="194"/>
      <c r="C272" s="14"/>
      <c r="D272" s="187" t="s">
        <v>144</v>
      </c>
      <c r="E272" s="195" t="s">
        <v>3</v>
      </c>
      <c r="F272" s="196" t="s">
        <v>212</v>
      </c>
      <c r="G272" s="14"/>
      <c r="H272" s="197">
        <v>1</v>
      </c>
      <c r="I272" s="198"/>
      <c r="J272" s="14"/>
      <c r="K272" s="14"/>
      <c r="L272" s="194"/>
      <c r="M272" s="199"/>
      <c r="N272" s="200"/>
      <c r="O272" s="200"/>
      <c r="P272" s="200"/>
      <c r="Q272" s="200"/>
      <c r="R272" s="200"/>
      <c r="S272" s="200"/>
      <c r="T272" s="20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95" t="s">
        <v>144</v>
      </c>
      <c r="AU272" s="195" t="s">
        <v>85</v>
      </c>
      <c r="AV272" s="14" t="s">
        <v>85</v>
      </c>
      <c r="AW272" s="14" t="s">
        <v>39</v>
      </c>
      <c r="AX272" s="14" t="s">
        <v>77</v>
      </c>
      <c r="AY272" s="195" t="s">
        <v>134</v>
      </c>
    </row>
    <row r="273" s="14" customFormat="1">
      <c r="A273" s="14"/>
      <c r="B273" s="194"/>
      <c r="C273" s="14"/>
      <c r="D273" s="187" t="s">
        <v>144</v>
      </c>
      <c r="E273" s="195" t="s">
        <v>3</v>
      </c>
      <c r="F273" s="196" t="s">
        <v>877</v>
      </c>
      <c r="G273" s="14"/>
      <c r="H273" s="197">
        <v>1</v>
      </c>
      <c r="I273" s="198"/>
      <c r="J273" s="14"/>
      <c r="K273" s="14"/>
      <c r="L273" s="194"/>
      <c r="M273" s="199"/>
      <c r="N273" s="200"/>
      <c r="O273" s="200"/>
      <c r="P273" s="200"/>
      <c r="Q273" s="200"/>
      <c r="R273" s="200"/>
      <c r="S273" s="200"/>
      <c r="T273" s="20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95" t="s">
        <v>144</v>
      </c>
      <c r="AU273" s="195" t="s">
        <v>85</v>
      </c>
      <c r="AV273" s="14" t="s">
        <v>85</v>
      </c>
      <c r="AW273" s="14" t="s">
        <v>39</v>
      </c>
      <c r="AX273" s="14" t="s">
        <v>77</v>
      </c>
      <c r="AY273" s="195" t="s">
        <v>134</v>
      </c>
    </row>
    <row r="274" s="14" customFormat="1">
      <c r="A274" s="14"/>
      <c r="B274" s="194"/>
      <c r="C274" s="14"/>
      <c r="D274" s="187" t="s">
        <v>144</v>
      </c>
      <c r="E274" s="195" t="s">
        <v>3</v>
      </c>
      <c r="F274" s="196" t="s">
        <v>878</v>
      </c>
      <c r="G274" s="14"/>
      <c r="H274" s="197">
        <v>1</v>
      </c>
      <c r="I274" s="198"/>
      <c r="J274" s="14"/>
      <c r="K274" s="14"/>
      <c r="L274" s="194"/>
      <c r="M274" s="199"/>
      <c r="N274" s="200"/>
      <c r="O274" s="200"/>
      <c r="P274" s="200"/>
      <c r="Q274" s="200"/>
      <c r="R274" s="200"/>
      <c r="S274" s="200"/>
      <c r="T274" s="20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95" t="s">
        <v>144</v>
      </c>
      <c r="AU274" s="195" t="s">
        <v>85</v>
      </c>
      <c r="AV274" s="14" t="s">
        <v>85</v>
      </c>
      <c r="AW274" s="14" t="s">
        <v>39</v>
      </c>
      <c r="AX274" s="14" t="s">
        <v>77</v>
      </c>
      <c r="AY274" s="195" t="s">
        <v>134</v>
      </c>
    </row>
    <row r="275" s="14" customFormat="1">
      <c r="A275" s="14"/>
      <c r="B275" s="194"/>
      <c r="C275" s="14"/>
      <c r="D275" s="187" t="s">
        <v>144</v>
      </c>
      <c r="E275" s="195" t="s">
        <v>3</v>
      </c>
      <c r="F275" s="196" t="s">
        <v>879</v>
      </c>
      <c r="G275" s="14"/>
      <c r="H275" s="197">
        <v>7</v>
      </c>
      <c r="I275" s="198"/>
      <c r="J275" s="14"/>
      <c r="K275" s="14"/>
      <c r="L275" s="194"/>
      <c r="M275" s="199"/>
      <c r="N275" s="200"/>
      <c r="O275" s="200"/>
      <c r="P275" s="200"/>
      <c r="Q275" s="200"/>
      <c r="R275" s="200"/>
      <c r="S275" s="200"/>
      <c r="T275" s="20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195" t="s">
        <v>144</v>
      </c>
      <c r="AU275" s="195" t="s">
        <v>85</v>
      </c>
      <c r="AV275" s="14" t="s">
        <v>85</v>
      </c>
      <c r="AW275" s="14" t="s">
        <v>39</v>
      </c>
      <c r="AX275" s="14" t="s">
        <v>77</v>
      </c>
      <c r="AY275" s="195" t="s">
        <v>134</v>
      </c>
    </row>
    <row r="276" s="14" customFormat="1">
      <c r="A276" s="14"/>
      <c r="B276" s="194"/>
      <c r="C276" s="14"/>
      <c r="D276" s="187" t="s">
        <v>144</v>
      </c>
      <c r="E276" s="195" t="s">
        <v>3</v>
      </c>
      <c r="F276" s="196" t="s">
        <v>880</v>
      </c>
      <c r="G276" s="14"/>
      <c r="H276" s="197">
        <v>13</v>
      </c>
      <c r="I276" s="198"/>
      <c r="J276" s="14"/>
      <c r="K276" s="14"/>
      <c r="L276" s="194"/>
      <c r="M276" s="199"/>
      <c r="N276" s="200"/>
      <c r="O276" s="200"/>
      <c r="P276" s="200"/>
      <c r="Q276" s="200"/>
      <c r="R276" s="200"/>
      <c r="S276" s="200"/>
      <c r="T276" s="20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5" t="s">
        <v>144</v>
      </c>
      <c r="AU276" s="195" t="s">
        <v>85</v>
      </c>
      <c r="AV276" s="14" t="s">
        <v>85</v>
      </c>
      <c r="AW276" s="14" t="s">
        <v>39</v>
      </c>
      <c r="AX276" s="14" t="s">
        <v>77</v>
      </c>
      <c r="AY276" s="195" t="s">
        <v>134</v>
      </c>
    </row>
    <row r="277" s="14" customFormat="1">
      <c r="A277" s="14"/>
      <c r="B277" s="194"/>
      <c r="C277" s="14"/>
      <c r="D277" s="187" t="s">
        <v>144</v>
      </c>
      <c r="E277" s="195" t="s">
        <v>3</v>
      </c>
      <c r="F277" s="196" t="s">
        <v>881</v>
      </c>
      <c r="G277" s="14"/>
      <c r="H277" s="197">
        <v>29</v>
      </c>
      <c r="I277" s="198"/>
      <c r="J277" s="14"/>
      <c r="K277" s="14"/>
      <c r="L277" s="194"/>
      <c r="M277" s="199"/>
      <c r="N277" s="200"/>
      <c r="O277" s="200"/>
      <c r="P277" s="200"/>
      <c r="Q277" s="200"/>
      <c r="R277" s="200"/>
      <c r="S277" s="200"/>
      <c r="T277" s="20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195" t="s">
        <v>144</v>
      </c>
      <c r="AU277" s="195" t="s">
        <v>85</v>
      </c>
      <c r="AV277" s="14" t="s">
        <v>85</v>
      </c>
      <c r="AW277" s="14" t="s">
        <v>39</v>
      </c>
      <c r="AX277" s="14" t="s">
        <v>77</v>
      </c>
      <c r="AY277" s="195" t="s">
        <v>134</v>
      </c>
    </row>
    <row r="278" s="15" customFormat="1">
      <c r="A278" s="15"/>
      <c r="B278" s="202"/>
      <c r="C278" s="15"/>
      <c r="D278" s="187" t="s">
        <v>144</v>
      </c>
      <c r="E278" s="203" t="s">
        <v>3</v>
      </c>
      <c r="F278" s="204" t="s">
        <v>180</v>
      </c>
      <c r="G278" s="15"/>
      <c r="H278" s="205">
        <v>148</v>
      </c>
      <c r="I278" s="206"/>
      <c r="J278" s="15"/>
      <c r="K278" s="15"/>
      <c r="L278" s="202"/>
      <c r="M278" s="207"/>
      <c r="N278" s="208"/>
      <c r="O278" s="208"/>
      <c r="P278" s="208"/>
      <c r="Q278" s="208"/>
      <c r="R278" s="208"/>
      <c r="S278" s="208"/>
      <c r="T278" s="209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03" t="s">
        <v>144</v>
      </c>
      <c r="AU278" s="203" t="s">
        <v>85</v>
      </c>
      <c r="AV278" s="15" t="s">
        <v>133</v>
      </c>
      <c r="AW278" s="15" t="s">
        <v>39</v>
      </c>
      <c r="AX278" s="15" t="s">
        <v>83</v>
      </c>
      <c r="AY278" s="203" t="s">
        <v>134</v>
      </c>
    </row>
    <row r="279" s="2" customFormat="1" ht="33" customHeight="1">
      <c r="A279" s="38"/>
      <c r="B279" s="172"/>
      <c r="C279" s="173" t="s">
        <v>438</v>
      </c>
      <c r="D279" s="173" t="s">
        <v>137</v>
      </c>
      <c r="E279" s="174" t="s">
        <v>376</v>
      </c>
      <c r="F279" s="175" t="s">
        <v>377</v>
      </c>
      <c r="G279" s="176" t="s">
        <v>140</v>
      </c>
      <c r="H279" s="177">
        <v>26</v>
      </c>
      <c r="I279" s="178"/>
      <c r="J279" s="179">
        <f>ROUND(I279*H279,2)</f>
        <v>0</v>
      </c>
      <c r="K279" s="175" t="s">
        <v>141</v>
      </c>
      <c r="L279" s="39"/>
      <c r="M279" s="180" t="s">
        <v>3</v>
      </c>
      <c r="N279" s="181" t="s">
        <v>48</v>
      </c>
      <c r="O279" s="72"/>
      <c r="P279" s="182">
        <f>O279*H279</f>
        <v>0</v>
      </c>
      <c r="Q279" s="182">
        <v>0</v>
      </c>
      <c r="R279" s="182">
        <f>Q279*H279</f>
        <v>0</v>
      </c>
      <c r="S279" s="182">
        <v>0</v>
      </c>
      <c r="T279" s="183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84" t="s">
        <v>142</v>
      </c>
      <c r="AT279" s="184" t="s">
        <v>137</v>
      </c>
      <c r="AU279" s="184" t="s">
        <v>85</v>
      </c>
      <c r="AY279" s="18" t="s">
        <v>134</v>
      </c>
      <c r="BE279" s="185">
        <f>IF(N279="základní",J279,0)</f>
        <v>0</v>
      </c>
      <c r="BF279" s="185">
        <f>IF(N279="snížená",J279,0)</f>
        <v>0</v>
      </c>
      <c r="BG279" s="185">
        <f>IF(N279="zákl. přenesená",J279,0)</f>
        <v>0</v>
      </c>
      <c r="BH279" s="185">
        <f>IF(N279="sníž. přenesená",J279,0)</f>
        <v>0</v>
      </c>
      <c r="BI279" s="185">
        <f>IF(N279="nulová",J279,0)</f>
        <v>0</v>
      </c>
      <c r="BJ279" s="18" t="s">
        <v>83</v>
      </c>
      <c r="BK279" s="185">
        <f>ROUND(I279*H279,2)</f>
        <v>0</v>
      </c>
      <c r="BL279" s="18" t="s">
        <v>142</v>
      </c>
      <c r="BM279" s="184" t="s">
        <v>882</v>
      </c>
    </row>
    <row r="280" s="13" customFormat="1">
      <c r="A280" s="13"/>
      <c r="B280" s="186"/>
      <c r="C280" s="13"/>
      <c r="D280" s="187" t="s">
        <v>144</v>
      </c>
      <c r="E280" s="188" t="s">
        <v>3</v>
      </c>
      <c r="F280" s="189" t="s">
        <v>295</v>
      </c>
      <c r="G280" s="13"/>
      <c r="H280" s="188" t="s">
        <v>3</v>
      </c>
      <c r="I280" s="190"/>
      <c r="J280" s="13"/>
      <c r="K280" s="13"/>
      <c r="L280" s="186"/>
      <c r="M280" s="191"/>
      <c r="N280" s="192"/>
      <c r="O280" s="192"/>
      <c r="P280" s="192"/>
      <c r="Q280" s="192"/>
      <c r="R280" s="192"/>
      <c r="S280" s="192"/>
      <c r="T280" s="19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88" t="s">
        <v>144</v>
      </c>
      <c r="AU280" s="188" t="s">
        <v>85</v>
      </c>
      <c r="AV280" s="13" t="s">
        <v>83</v>
      </c>
      <c r="AW280" s="13" t="s">
        <v>39</v>
      </c>
      <c r="AX280" s="13" t="s">
        <v>77</v>
      </c>
      <c r="AY280" s="188" t="s">
        <v>134</v>
      </c>
    </row>
    <row r="281" s="14" customFormat="1">
      <c r="A281" s="14"/>
      <c r="B281" s="194"/>
      <c r="C281" s="14"/>
      <c r="D281" s="187" t="s">
        <v>144</v>
      </c>
      <c r="E281" s="195" t="s">
        <v>3</v>
      </c>
      <c r="F281" s="196" t="s">
        <v>363</v>
      </c>
      <c r="G281" s="14"/>
      <c r="H281" s="197">
        <v>1</v>
      </c>
      <c r="I281" s="198"/>
      <c r="J281" s="14"/>
      <c r="K281" s="14"/>
      <c r="L281" s="194"/>
      <c r="M281" s="199"/>
      <c r="N281" s="200"/>
      <c r="O281" s="200"/>
      <c r="P281" s="200"/>
      <c r="Q281" s="200"/>
      <c r="R281" s="200"/>
      <c r="S281" s="200"/>
      <c r="T281" s="20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195" t="s">
        <v>144</v>
      </c>
      <c r="AU281" s="195" t="s">
        <v>85</v>
      </c>
      <c r="AV281" s="14" t="s">
        <v>85</v>
      </c>
      <c r="AW281" s="14" t="s">
        <v>39</v>
      </c>
      <c r="AX281" s="14" t="s">
        <v>77</v>
      </c>
      <c r="AY281" s="195" t="s">
        <v>134</v>
      </c>
    </row>
    <row r="282" s="14" customFormat="1">
      <c r="A282" s="14"/>
      <c r="B282" s="194"/>
      <c r="C282" s="14"/>
      <c r="D282" s="187" t="s">
        <v>144</v>
      </c>
      <c r="E282" s="195" t="s">
        <v>3</v>
      </c>
      <c r="F282" s="196" t="s">
        <v>372</v>
      </c>
      <c r="G282" s="14"/>
      <c r="H282" s="197">
        <v>1</v>
      </c>
      <c r="I282" s="198"/>
      <c r="J282" s="14"/>
      <c r="K282" s="14"/>
      <c r="L282" s="194"/>
      <c r="M282" s="199"/>
      <c r="N282" s="200"/>
      <c r="O282" s="200"/>
      <c r="P282" s="200"/>
      <c r="Q282" s="200"/>
      <c r="R282" s="200"/>
      <c r="S282" s="200"/>
      <c r="T282" s="20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195" t="s">
        <v>144</v>
      </c>
      <c r="AU282" s="195" t="s">
        <v>85</v>
      </c>
      <c r="AV282" s="14" t="s">
        <v>85</v>
      </c>
      <c r="AW282" s="14" t="s">
        <v>39</v>
      </c>
      <c r="AX282" s="14" t="s">
        <v>77</v>
      </c>
      <c r="AY282" s="195" t="s">
        <v>134</v>
      </c>
    </row>
    <row r="283" s="14" customFormat="1">
      <c r="A283" s="14"/>
      <c r="B283" s="194"/>
      <c r="C283" s="14"/>
      <c r="D283" s="187" t="s">
        <v>144</v>
      </c>
      <c r="E283" s="195" t="s">
        <v>3</v>
      </c>
      <c r="F283" s="196" t="s">
        <v>883</v>
      </c>
      <c r="G283" s="14"/>
      <c r="H283" s="197">
        <v>11</v>
      </c>
      <c r="I283" s="198"/>
      <c r="J283" s="14"/>
      <c r="K283" s="14"/>
      <c r="L283" s="194"/>
      <c r="M283" s="199"/>
      <c r="N283" s="200"/>
      <c r="O283" s="200"/>
      <c r="P283" s="200"/>
      <c r="Q283" s="200"/>
      <c r="R283" s="200"/>
      <c r="S283" s="200"/>
      <c r="T283" s="20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195" t="s">
        <v>144</v>
      </c>
      <c r="AU283" s="195" t="s">
        <v>85</v>
      </c>
      <c r="AV283" s="14" t="s">
        <v>85</v>
      </c>
      <c r="AW283" s="14" t="s">
        <v>39</v>
      </c>
      <c r="AX283" s="14" t="s">
        <v>77</v>
      </c>
      <c r="AY283" s="195" t="s">
        <v>134</v>
      </c>
    </row>
    <row r="284" s="14" customFormat="1">
      <c r="A284" s="14"/>
      <c r="B284" s="194"/>
      <c r="C284" s="14"/>
      <c r="D284" s="187" t="s">
        <v>144</v>
      </c>
      <c r="E284" s="195" t="s">
        <v>3</v>
      </c>
      <c r="F284" s="196" t="s">
        <v>884</v>
      </c>
      <c r="G284" s="14"/>
      <c r="H284" s="197">
        <v>4</v>
      </c>
      <c r="I284" s="198"/>
      <c r="J284" s="14"/>
      <c r="K284" s="14"/>
      <c r="L284" s="194"/>
      <c r="M284" s="199"/>
      <c r="N284" s="200"/>
      <c r="O284" s="200"/>
      <c r="P284" s="200"/>
      <c r="Q284" s="200"/>
      <c r="R284" s="200"/>
      <c r="S284" s="200"/>
      <c r="T284" s="20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5" t="s">
        <v>144</v>
      </c>
      <c r="AU284" s="195" t="s">
        <v>85</v>
      </c>
      <c r="AV284" s="14" t="s">
        <v>85</v>
      </c>
      <c r="AW284" s="14" t="s">
        <v>39</v>
      </c>
      <c r="AX284" s="14" t="s">
        <v>77</v>
      </c>
      <c r="AY284" s="195" t="s">
        <v>134</v>
      </c>
    </row>
    <row r="285" s="14" customFormat="1">
      <c r="A285" s="14"/>
      <c r="B285" s="194"/>
      <c r="C285" s="14"/>
      <c r="D285" s="187" t="s">
        <v>144</v>
      </c>
      <c r="E285" s="195" t="s">
        <v>3</v>
      </c>
      <c r="F285" s="196" t="s">
        <v>885</v>
      </c>
      <c r="G285" s="14"/>
      <c r="H285" s="197">
        <v>1</v>
      </c>
      <c r="I285" s="198"/>
      <c r="J285" s="14"/>
      <c r="K285" s="14"/>
      <c r="L285" s="194"/>
      <c r="M285" s="199"/>
      <c r="N285" s="200"/>
      <c r="O285" s="200"/>
      <c r="P285" s="200"/>
      <c r="Q285" s="200"/>
      <c r="R285" s="200"/>
      <c r="S285" s="200"/>
      <c r="T285" s="20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195" t="s">
        <v>144</v>
      </c>
      <c r="AU285" s="195" t="s">
        <v>85</v>
      </c>
      <c r="AV285" s="14" t="s">
        <v>85</v>
      </c>
      <c r="AW285" s="14" t="s">
        <v>39</v>
      </c>
      <c r="AX285" s="14" t="s">
        <v>77</v>
      </c>
      <c r="AY285" s="195" t="s">
        <v>134</v>
      </c>
    </row>
    <row r="286" s="14" customFormat="1">
      <c r="A286" s="14"/>
      <c r="B286" s="194"/>
      <c r="C286" s="14"/>
      <c r="D286" s="187" t="s">
        <v>144</v>
      </c>
      <c r="E286" s="195" t="s">
        <v>3</v>
      </c>
      <c r="F286" s="196" t="s">
        <v>368</v>
      </c>
      <c r="G286" s="14"/>
      <c r="H286" s="197">
        <v>1</v>
      </c>
      <c r="I286" s="198"/>
      <c r="J286" s="14"/>
      <c r="K286" s="14"/>
      <c r="L286" s="194"/>
      <c r="M286" s="199"/>
      <c r="N286" s="200"/>
      <c r="O286" s="200"/>
      <c r="P286" s="200"/>
      <c r="Q286" s="200"/>
      <c r="R286" s="200"/>
      <c r="S286" s="200"/>
      <c r="T286" s="20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95" t="s">
        <v>144</v>
      </c>
      <c r="AU286" s="195" t="s">
        <v>85</v>
      </c>
      <c r="AV286" s="14" t="s">
        <v>85</v>
      </c>
      <c r="AW286" s="14" t="s">
        <v>39</v>
      </c>
      <c r="AX286" s="14" t="s">
        <v>77</v>
      </c>
      <c r="AY286" s="195" t="s">
        <v>134</v>
      </c>
    </row>
    <row r="287" s="14" customFormat="1">
      <c r="A287" s="14"/>
      <c r="B287" s="194"/>
      <c r="C287" s="14"/>
      <c r="D287" s="187" t="s">
        <v>144</v>
      </c>
      <c r="E287" s="195" t="s">
        <v>3</v>
      </c>
      <c r="F287" s="196" t="s">
        <v>886</v>
      </c>
      <c r="G287" s="14"/>
      <c r="H287" s="197">
        <v>4</v>
      </c>
      <c r="I287" s="198"/>
      <c r="J287" s="14"/>
      <c r="K287" s="14"/>
      <c r="L287" s="194"/>
      <c r="M287" s="199"/>
      <c r="N287" s="200"/>
      <c r="O287" s="200"/>
      <c r="P287" s="200"/>
      <c r="Q287" s="200"/>
      <c r="R287" s="200"/>
      <c r="S287" s="200"/>
      <c r="T287" s="20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195" t="s">
        <v>144</v>
      </c>
      <c r="AU287" s="195" t="s">
        <v>85</v>
      </c>
      <c r="AV287" s="14" t="s">
        <v>85</v>
      </c>
      <c r="AW287" s="14" t="s">
        <v>39</v>
      </c>
      <c r="AX287" s="14" t="s">
        <v>77</v>
      </c>
      <c r="AY287" s="195" t="s">
        <v>134</v>
      </c>
    </row>
    <row r="288" s="14" customFormat="1">
      <c r="A288" s="14"/>
      <c r="B288" s="194"/>
      <c r="C288" s="14"/>
      <c r="D288" s="187" t="s">
        <v>144</v>
      </c>
      <c r="E288" s="195" t="s">
        <v>3</v>
      </c>
      <c r="F288" s="196" t="s">
        <v>863</v>
      </c>
      <c r="G288" s="14"/>
      <c r="H288" s="197">
        <v>2</v>
      </c>
      <c r="I288" s="198"/>
      <c r="J288" s="14"/>
      <c r="K288" s="14"/>
      <c r="L288" s="194"/>
      <c r="M288" s="199"/>
      <c r="N288" s="200"/>
      <c r="O288" s="200"/>
      <c r="P288" s="200"/>
      <c r="Q288" s="200"/>
      <c r="R288" s="200"/>
      <c r="S288" s="200"/>
      <c r="T288" s="20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95" t="s">
        <v>144</v>
      </c>
      <c r="AU288" s="195" t="s">
        <v>85</v>
      </c>
      <c r="AV288" s="14" t="s">
        <v>85</v>
      </c>
      <c r="AW288" s="14" t="s">
        <v>39</v>
      </c>
      <c r="AX288" s="14" t="s">
        <v>77</v>
      </c>
      <c r="AY288" s="195" t="s">
        <v>134</v>
      </c>
    </row>
    <row r="289" s="14" customFormat="1">
      <c r="A289" s="14"/>
      <c r="B289" s="194"/>
      <c r="C289" s="14"/>
      <c r="D289" s="187" t="s">
        <v>144</v>
      </c>
      <c r="E289" s="195" t="s">
        <v>3</v>
      </c>
      <c r="F289" s="196" t="s">
        <v>887</v>
      </c>
      <c r="G289" s="14"/>
      <c r="H289" s="197">
        <v>1</v>
      </c>
      <c r="I289" s="198"/>
      <c r="J289" s="14"/>
      <c r="K289" s="14"/>
      <c r="L289" s="194"/>
      <c r="M289" s="199"/>
      <c r="N289" s="200"/>
      <c r="O289" s="200"/>
      <c r="P289" s="200"/>
      <c r="Q289" s="200"/>
      <c r="R289" s="200"/>
      <c r="S289" s="200"/>
      <c r="T289" s="20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195" t="s">
        <v>144</v>
      </c>
      <c r="AU289" s="195" t="s">
        <v>85</v>
      </c>
      <c r="AV289" s="14" t="s">
        <v>85</v>
      </c>
      <c r="AW289" s="14" t="s">
        <v>39</v>
      </c>
      <c r="AX289" s="14" t="s">
        <v>77</v>
      </c>
      <c r="AY289" s="195" t="s">
        <v>134</v>
      </c>
    </row>
    <row r="290" s="15" customFormat="1">
      <c r="A290" s="15"/>
      <c r="B290" s="202"/>
      <c r="C290" s="15"/>
      <c r="D290" s="187" t="s">
        <v>144</v>
      </c>
      <c r="E290" s="203" t="s">
        <v>3</v>
      </c>
      <c r="F290" s="204" t="s">
        <v>180</v>
      </c>
      <c r="G290" s="15"/>
      <c r="H290" s="205">
        <v>26</v>
      </c>
      <c r="I290" s="206"/>
      <c r="J290" s="15"/>
      <c r="K290" s="15"/>
      <c r="L290" s="202"/>
      <c r="M290" s="207"/>
      <c r="N290" s="208"/>
      <c r="O290" s="208"/>
      <c r="P290" s="208"/>
      <c r="Q290" s="208"/>
      <c r="R290" s="208"/>
      <c r="S290" s="208"/>
      <c r="T290" s="209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03" t="s">
        <v>144</v>
      </c>
      <c r="AU290" s="203" t="s">
        <v>85</v>
      </c>
      <c r="AV290" s="15" t="s">
        <v>133</v>
      </c>
      <c r="AW290" s="15" t="s">
        <v>39</v>
      </c>
      <c r="AX290" s="15" t="s">
        <v>83</v>
      </c>
      <c r="AY290" s="203" t="s">
        <v>134</v>
      </c>
    </row>
    <row r="291" s="2" customFormat="1" ht="37.8" customHeight="1">
      <c r="A291" s="38"/>
      <c r="B291" s="172"/>
      <c r="C291" s="173" t="s">
        <v>442</v>
      </c>
      <c r="D291" s="173" t="s">
        <v>137</v>
      </c>
      <c r="E291" s="174" t="s">
        <v>226</v>
      </c>
      <c r="F291" s="175" t="s">
        <v>227</v>
      </c>
      <c r="G291" s="176" t="s">
        <v>140</v>
      </c>
      <c r="H291" s="177">
        <v>51</v>
      </c>
      <c r="I291" s="178"/>
      <c r="J291" s="179">
        <f>ROUND(I291*H291,2)</f>
        <v>0</v>
      </c>
      <c r="K291" s="175" t="s">
        <v>141</v>
      </c>
      <c r="L291" s="39"/>
      <c r="M291" s="180" t="s">
        <v>3</v>
      </c>
      <c r="N291" s="181" t="s">
        <v>48</v>
      </c>
      <c r="O291" s="72"/>
      <c r="P291" s="182">
        <f>O291*H291</f>
        <v>0</v>
      </c>
      <c r="Q291" s="182">
        <v>0</v>
      </c>
      <c r="R291" s="182">
        <f>Q291*H291</f>
        <v>0</v>
      </c>
      <c r="S291" s="182">
        <v>0</v>
      </c>
      <c r="T291" s="183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184" t="s">
        <v>142</v>
      </c>
      <c r="AT291" s="184" t="s">
        <v>137</v>
      </c>
      <c r="AU291" s="184" t="s">
        <v>85</v>
      </c>
      <c r="AY291" s="18" t="s">
        <v>134</v>
      </c>
      <c r="BE291" s="185">
        <f>IF(N291="základní",J291,0)</f>
        <v>0</v>
      </c>
      <c r="BF291" s="185">
        <f>IF(N291="snížená",J291,0)</f>
        <v>0</v>
      </c>
      <c r="BG291" s="185">
        <f>IF(N291="zákl. přenesená",J291,0)</f>
        <v>0</v>
      </c>
      <c r="BH291" s="185">
        <f>IF(N291="sníž. přenesená",J291,0)</f>
        <v>0</v>
      </c>
      <c r="BI291" s="185">
        <f>IF(N291="nulová",J291,0)</f>
        <v>0</v>
      </c>
      <c r="BJ291" s="18" t="s">
        <v>83</v>
      </c>
      <c r="BK291" s="185">
        <f>ROUND(I291*H291,2)</f>
        <v>0</v>
      </c>
      <c r="BL291" s="18" t="s">
        <v>142</v>
      </c>
      <c r="BM291" s="184" t="s">
        <v>888</v>
      </c>
    </row>
    <row r="292" s="13" customFormat="1">
      <c r="A292" s="13"/>
      <c r="B292" s="186"/>
      <c r="C292" s="13"/>
      <c r="D292" s="187" t="s">
        <v>144</v>
      </c>
      <c r="E292" s="188" t="s">
        <v>3</v>
      </c>
      <c r="F292" s="189" t="s">
        <v>295</v>
      </c>
      <c r="G292" s="13"/>
      <c r="H292" s="188" t="s">
        <v>3</v>
      </c>
      <c r="I292" s="190"/>
      <c r="J292" s="13"/>
      <c r="K292" s="13"/>
      <c r="L292" s="186"/>
      <c r="M292" s="191"/>
      <c r="N292" s="192"/>
      <c r="O292" s="192"/>
      <c r="P292" s="192"/>
      <c r="Q292" s="192"/>
      <c r="R292" s="192"/>
      <c r="S292" s="192"/>
      <c r="T292" s="19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8" t="s">
        <v>144</v>
      </c>
      <c r="AU292" s="188" t="s">
        <v>85</v>
      </c>
      <c r="AV292" s="13" t="s">
        <v>83</v>
      </c>
      <c r="AW292" s="13" t="s">
        <v>39</v>
      </c>
      <c r="AX292" s="13" t="s">
        <v>77</v>
      </c>
      <c r="AY292" s="188" t="s">
        <v>134</v>
      </c>
    </row>
    <row r="293" s="14" customFormat="1">
      <c r="A293" s="14"/>
      <c r="B293" s="194"/>
      <c r="C293" s="14"/>
      <c r="D293" s="187" t="s">
        <v>144</v>
      </c>
      <c r="E293" s="195" t="s">
        <v>3</v>
      </c>
      <c r="F293" s="196" t="s">
        <v>889</v>
      </c>
      <c r="G293" s="14"/>
      <c r="H293" s="197">
        <v>14</v>
      </c>
      <c r="I293" s="198"/>
      <c r="J293" s="14"/>
      <c r="K293" s="14"/>
      <c r="L293" s="194"/>
      <c r="M293" s="199"/>
      <c r="N293" s="200"/>
      <c r="O293" s="200"/>
      <c r="P293" s="200"/>
      <c r="Q293" s="200"/>
      <c r="R293" s="200"/>
      <c r="S293" s="200"/>
      <c r="T293" s="20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195" t="s">
        <v>144</v>
      </c>
      <c r="AU293" s="195" t="s">
        <v>85</v>
      </c>
      <c r="AV293" s="14" t="s">
        <v>85</v>
      </c>
      <c r="AW293" s="14" t="s">
        <v>39</v>
      </c>
      <c r="AX293" s="14" t="s">
        <v>77</v>
      </c>
      <c r="AY293" s="195" t="s">
        <v>134</v>
      </c>
    </row>
    <row r="294" s="14" customFormat="1">
      <c r="A294" s="14"/>
      <c r="B294" s="194"/>
      <c r="C294" s="14"/>
      <c r="D294" s="187" t="s">
        <v>144</v>
      </c>
      <c r="E294" s="195" t="s">
        <v>3</v>
      </c>
      <c r="F294" s="196" t="s">
        <v>890</v>
      </c>
      <c r="G294" s="14"/>
      <c r="H294" s="197">
        <v>11</v>
      </c>
      <c r="I294" s="198"/>
      <c r="J294" s="14"/>
      <c r="K294" s="14"/>
      <c r="L294" s="194"/>
      <c r="M294" s="199"/>
      <c r="N294" s="200"/>
      <c r="O294" s="200"/>
      <c r="P294" s="200"/>
      <c r="Q294" s="200"/>
      <c r="R294" s="200"/>
      <c r="S294" s="200"/>
      <c r="T294" s="20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95" t="s">
        <v>144</v>
      </c>
      <c r="AU294" s="195" t="s">
        <v>85</v>
      </c>
      <c r="AV294" s="14" t="s">
        <v>85</v>
      </c>
      <c r="AW294" s="14" t="s">
        <v>39</v>
      </c>
      <c r="AX294" s="14" t="s">
        <v>77</v>
      </c>
      <c r="AY294" s="195" t="s">
        <v>134</v>
      </c>
    </row>
    <row r="295" s="14" customFormat="1">
      <c r="A295" s="14"/>
      <c r="B295" s="194"/>
      <c r="C295" s="14"/>
      <c r="D295" s="187" t="s">
        <v>144</v>
      </c>
      <c r="E295" s="195" t="s">
        <v>3</v>
      </c>
      <c r="F295" s="196" t="s">
        <v>598</v>
      </c>
      <c r="G295" s="14"/>
      <c r="H295" s="197">
        <v>1</v>
      </c>
      <c r="I295" s="198"/>
      <c r="J295" s="14"/>
      <c r="K295" s="14"/>
      <c r="L295" s="194"/>
      <c r="M295" s="199"/>
      <c r="N295" s="200"/>
      <c r="O295" s="200"/>
      <c r="P295" s="200"/>
      <c r="Q295" s="200"/>
      <c r="R295" s="200"/>
      <c r="S295" s="200"/>
      <c r="T295" s="20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195" t="s">
        <v>144</v>
      </c>
      <c r="AU295" s="195" t="s">
        <v>85</v>
      </c>
      <c r="AV295" s="14" t="s">
        <v>85</v>
      </c>
      <c r="AW295" s="14" t="s">
        <v>39</v>
      </c>
      <c r="AX295" s="14" t="s">
        <v>77</v>
      </c>
      <c r="AY295" s="195" t="s">
        <v>134</v>
      </c>
    </row>
    <row r="296" s="14" customFormat="1">
      <c r="A296" s="14"/>
      <c r="B296" s="194"/>
      <c r="C296" s="14"/>
      <c r="D296" s="187" t="s">
        <v>144</v>
      </c>
      <c r="E296" s="195" t="s">
        <v>3</v>
      </c>
      <c r="F296" s="196" t="s">
        <v>599</v>
      </c>
      <c r="G296" s="14"/>
      <c r="H296" s="197">
        <v>17</v>
      </c>
      <c r="I296" s="198"/>
      <c r="J296" s="14"/>
      <c r="K296" s="14"/>
      <c r="L296" s="194"/>
      <c r="M296" s="199"/>
      <c r="N296" s="200"/>
      <c r="O296" s="200"/>
      <c r="P296" s="200"/>
      <c r="Q296" s="200"/>
      <c r="R296" s="200"/>
      <c r="S296" s="200"/>
      <c r="T296" s="20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195" t="s">
        <v>144</v>
      </c>
      <c r="AU296" s="195" t="s">
        <v>85</v>
      </c>
      <c r="AV296" s="14" t="s">
        <v>85</v>
      </c>
      <c r="AW296" s="14" t="s">
        <v>39</v>
      </c>
      <c r="AX296" s="14" t="s">
        <v>77</v>
      </c>
      <c r="AY296" s="195" t="s">
        <v>134</v>
      </c>
    </row>
    <row r="297" s="14" customFormat="1">
      <c r="A297" s="14"/>
      <c r="B297" s="194"/>
      <c r="C297" s="14"/>
      <c r="D297" s="187" t="s">
        <v>144</v>
      </c>
      <c r="E297" s="195" t="s">
        <v>3</v>
      </c>
      <c r="F297" s="196" t="s">
        <v>891</v>
      </c>
      <c r="G297" s="14"/>
      <c r="H297" s="197">
        <v>5</v>
      </c>
      <c r="I297" s="198"/>
      <c r="J297" s="14"/>
      <c r="K297" s="14"/>
      <c r="L297" s="194"/>
      <c r="M297" s="199"/>
      <c r="N297" s="200"/>
      <c r="O297" s="200"/>
      <c r="P297" s="200"/>
      <c r="Q297" s="200"/>
      <c r="R297" s="200"/>
      <c r="S297" s="200"/>
      <c r="T297" s="20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195" t="s">
        <v>144</v>
      </c>
      <c r="AU297" s="195" t="s">
        <v>85</v>
      </c>
      <c r="AV297" s="14" t="s">
        <v>85</v>
      </c>
      <c r="AW297" s="14" t="s">
        <v>39</v>
      </c>
      <c r="AX297" s="14" t="s">
        <v>77</v>
      </c>
      <c r="AY297" s="195" t="s">
        <v>134</v>
      </c>
    </row>
    <row r="298" s="14" customFormat="1">
      <c r="A298" s="14"/>
      <c r="B298" s="194"/>
      <c r="C298" s="14"/>
      <c r="D298" s="187" t="s">
        <v>144</v>
      </c>
      <c r="E298" s="195" t="s">
        <v>3</v>
      </c>
      <c r="F298" s="196" t="s">
        <v>892</v>
      </c>
      <c r="G298" s="14"/>
      <c r="H298" s="197">
        <v>1</v>
      </c>
      <c r="I298" s="198"/>
      <c r="J298" s="14"/>
      <c r="K298" s="14"/>
      <c r="L298" s="194"/>
      <c r="M298" s="199"/>
      <c r="N298" s="200"/>
      <c r="O298" s="200"/>
      <c r="P298" s="200"/>
      <c r="Q298" s="200"/>
      <c r="R298" s="200"/>
      <c r="S298" s="200"/>
      <c r="T298" s="20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195" t="s">
        <v>144</v>
      </c>
      <c r="AU298" s="195" t="s">
        <v>85</v>
      </c>
      <c r="AV298" s="14" t="s">
        <v>85</v>
      </c>
      <c r="AW298" s="14" t="s">
        <v>39</v>
      </c>
      <c r="AX298" s="14" t="s">
        <v>77</v>
      </c>
      <c r="AY298" s="195" t="s">
        <v>134</v>
      </c>
    </row>
    <row r="299" s="14" customFormat="1">
      <c r="A299" s="14"/>
      <c r="B299" s="194"/>
      <c r="C299" s="14"/>
      <c r="D299" s="187" t="s">
        <v>144</v>
      </c>
      <c r="E299" s="195" t="s">
        <v>3</v>
      </c>
      <c r="F299" s="196" t="s">
        <v>388</v>
      </c>
      <c r="G299" s="14"/>
      <c r="H299" s="197">
        <v>1</v>
      </c>
      <c r="I299" s="198"/>
      <c r="J299" s="14"/>
      <c r="K299" s="14"/>
      <c r="L299" s="194"/>
      <c r="M299" s="199"/>
      <c r="N299" s="200"/>
      <c r="O299" s="200"/>
      <c r="P299" s="200"/>
      <c r="Q299" s="200"/>
      <c r="R299" s="200"/>
      <c r="S299" s="200"/>
      <c r="T299" s="20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195" t="s">
        <v>144</v>
      </c>
      <c r="AU299" s="195" t="s">
        <v>85</v>
      </c>
      <c r="AV299" s="14" t="s">
        <v>85</v>
      </c>
      <c r="AW299" s="14" t="s">
        <v>39</v>
      </c>
      <c r="AX299" s="14" t="s">
        <v>77</v>
      </c>
      <c r="AY299" s="195" t="s">
        <v>134</v>
      </c>
    </row>
    <row r="300" s="14" customFormat="1">
      <c r="A300" s="14"/>
      <c r="B300" s="194"/>
      <c r="C300" s="14"/>
      <c r="D300" s="187" t="s">
        <v>144</v>
      </c>
      <c r="E300" s="195" t="s">
        <v>3</v>
      </c>
      <c r="F300" s="196" t="s">
        <v>893</v>
      </c>
      <c r="G300" s="14"/>
      <c r="H300" s="197">
        <v>1</v>
      </c>
      <c r="I300" s="198"/>
      <c r="J300" s="14"/>
      <c r="K300" s="14"/>
      <c r="L300" s="194"/>
      <c r="M300" s="199"/>
      <c r="N300" s="200"/>
      <c r="O300" s="200"/>
      <c r="P300" s="200"/>
      <c r="Q300" s="200"/>
      <c r="R300" s="200"/>
      <c r="S300" s="200"/>
      <c r="T300" s="20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195" t="s">
        <v>144</v>
      </c>
      <c r="AU300" s="195" t="s">
        <v>85</v>
      </c>
      <c r="AV300" s="14" t="s">
        <v>85</v>
      </c>
      <c r="AW300" s="14" t="s">
        <v>39</v>
      </c>
      <c r="AX300" s="14" t="s">
        <v>77</v>
      </c>
      <c r="AY300" s="195" t="s">
        <v>134</v>
      </c>
    </row>
    <row r="301" s="15" customFormat="1">
      <c r="A301" s="15"/>
      <c r="B301" s="202"/>
      <c r="C301" s="15"/>
      <c r="D301" s="187" t="s">
        <v>144</v>
      </c>
      <c r="E301" s="203" t="s">
        <v>3</v>
      </c>
      <c r="F301" s="204" t="s">
        <v>180</v>
      </c>
      <c r="G301" s="15"/>
      <c r="H301" s="205">
        <v>51</v>
      </c>
      <c r="I301" s="206"/>
      <c r="J301" s="15"/>
      <c r="K301" s="15"/>
      <c r="L301" s="202"/>
      <c r="M301" s="207"/>
      <c r="N301" s="208"/>
      <c r="O301" s="208"/>
      <c r="P301" s="208"/>
      <c r="Q301" s="208"/>
      <c r="R301" s="208"/>
      <c r="S301" s="208"/>
      <c r="T301" s="209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03" t="s">
        <v>144</v>
      </c>
      <c r="AU301" s="203" t="s">
        <v>85</v>
      </c>
      <c r="AV301" s="15" t="s">
        <v>133</v>
      </c>
      <c r="AW301" s="15" t="s">
        <v>39</v>
      </c>
      <c r="AX301" s="15" t="s">
        <v>83</v>
      </c>
      <c r="AY301" s="203" t="s">
        <v>134</v>
      </c>
    </row>
    <row r="302" s="2" customFormat="1" ht="37.8" customHeight="1">
      <c r="A302" s="38"/>
      <c r="B302" s="172"/>
      <c r="C302" s="173" t="s">
        <v>446</v>
      </c>
      <c r="D302" s="173" t="s">
        <v>137</v>
      </c>
      <c r="E302" s="174" t="s">
        <v>894</v>
      </c>
      <c r="F302" s="175" t="s">
        <v>895</v>
      </c>
      <c r="G302" s="176" t="s">
        <v>140</v>
      </c>
      <c r="H302" s="177">
        <v>6</v>
      </c>
      <c r="I302" s="178"/>
      <c r="J302" s="179">
        <f>ROUND(I302*H302,2)</f>
        <v>0</v>
      </c>
      <c r="K302" s="175" t="s">
        <v>141</v>
      </c>
      <c r="L302" s="39"/>
      <c r="M302" s="180" t="s">
        <v>3</v>
      </c>
      <c r="N302" s="181" t="s">
        <v>48</v>
      </c>
      <c r="O302" s="72"/>
      <c r="P302" s="182">
        <f>O302*H302</f>
        <v>0</v>
      </c>
      <c r="Q302" s="182">
        <v>0</v>
      </c>
      <c r="R302" s="182">
        <f>Q302*H302</f>
        <v>0</v>
      </c>
      <c r="S302" s="182">
        <v>0</v>
      </c>
      <c r="T302" s="183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84" t="s">
        <v>142</v>
      </c>
      <c r="AT302" s="184" t="s">
        <v>137</v>
      </c>
      <c r="AU302" s="184" t="s">
        <v>85</v>
      </c>
      <c r="AY302" s="18" t="s">
        <v>134</v>
      </c>
      <c r="BE302" s="185">
        <f>IF(N302="základní",J302,0)</f>
        <v>0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18" t="s">
        <v>83</v>
      </c>
      <c r="BK302" s="185">
        <f>ROUND(I302*H302,2)</f>
        <v>0</v>
      </c>
      <c r="BL302" s="18" t="s">
        <v>142</v>
      </c>
      <c r="BM302" s="184" t="s">
        <v>896</v>
      </c>
    </row>
    <row r="303" s="13" customFormat="1">
      <c r="A303" s="13"/>
      <c r="B303" s="186"/>
      <c r="C303" s="13"/>
      <c r="D303" s="187" t="s">
        <v>144</v>
      </c>
      <c r="E303" s="188" t="s">
        <v>3</v>
      </c>
      <c r="F303" s="189" t="s">
        <v>295</v>
      </c>
      <c r="G303" s="13"/>
      <c r="H303" s="188" t="s">
        <v>3</v>
      </c>
      <c r="I303" s="190"/>
      <c r="J303" s="13"/>
      <c r="K303" s="13"/>
      <c r="L303" s="186"/>
      <c r="M303" s="191"/>
      <c r="N303" s="192"/>
      <c r="O303" s="192"/>
      <c r="P303" s="192"/>
      <c r="Q303" s="192"/>
      <c r="R303" s="192"/>
      <c r="S303" s="192"/>
      <c r="T303" s="19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8" t="s">
        <v>144</v>
      </c>
      <c r="AU303" s="188" t="s">
        <v>85</v>
      </c>
      <c r="AV303" s="13" t="s">
        <v>83</v>
      </c>
      <c r="AW303" s="13" t="s">
        <v>39</v>
      </c>
      <c r="AX303" s="13" t="s">
        <v>77</v>
      </c>
      <c r="AY303" s="188" t="s">
        <v>134</v>
      </c>
    </row>
    <row r="304" s="14" customFormat="1">
      <c r="A304" s="14"/>
      <c r="B304" s="194"/>
      <c r="C304" s="14"/>
      <c r="D304" s="187" t="s">
        <v>144</v>
      </c>
      <c r="E304" s="195" t="s">
        <v>3</v>
      </c>
      <c r="F304" s="196" t="s">
        <v>897</v>
      </c>
      <c r="G304" s="14"/>
      <c r="H304" s="197">
        <v>2</v>
      </c>
      <c r="I304" s="198"/>
      <c r="J304" s="14"/>
      <c r="K304" s="14"/>
      <c r="L304" s="194"/>
      <c r="M304" s="199"/>
      <c r="N304" s="200"/>
      <c r="O304" s="200"/>
      <c r="P304" s="200"/>
      <c r="Q304" s="200"/>
      <c r="R304" s="200"/>
      <c r="S304" s="200"/>
      <c r="T304" s="20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195" t="s">
        <v>144</v>
      </c>
      <c r="AU304" s="195" t="s">
        <v>85</v>
      </c>
      <c r="AV304" s="14" t="s">
        <v>85</v>
      </c>
      <c r="AW304" s="14" t="s">
        <v>39</v>
      </c>
      <c r="AX304" s="14" t="s">
        <v>77</v>
      </c>
      <c r="AY304" s="195" t="s">
        <v>134</v>
      </c>
    </row>
    <row r="305" s="14" customFormat="1">
      <c r="A305" s="14"/>
      <c r="B305" s="194"/>
      <c r="C305" s="14"/>
      <c r="D305" s="187" t="s">
        <v>144</v>
      </c>
      <c r="E305" s="195" t="s">
        <v>3</v>
      </c>
      <c r="F305" s="196" t="s">
        <v>236</v>
      </c>
      <c r="G305" s="14"/>
      <c r="H305" s="197">
        <v>2</v>
      </c>
      <c r="I305" s="198"/>
      <c r="J305" s="14"/>
      <c r="K305" s="14"/>
      <c r="L305" s="194"/>
      <c r="M305" s="199"/>
      <c r="N305" s="200"/>
      <c r="O305" s="200"/>
      <c r="P305" s="200"/>
      <c r="Q305" s="200"/>
      <c r="R305" s="200"/>
      <c r="S305" s="200"/>
      <c r="T305" s="20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195" t="s">
        <v>144</v>
      </c>
      <c r="AU305" s="195" t="s">
        <v>85</v>
      </c>
      <c r="AV305" s="14" t="s">
        <v>85</v>
      </c>
      <c r="AW305" s="14" t="s">
        <v>39</v>
      </c>
      <c r="AX305" s="14" t="s">
        <v>77</v>
      </c>
      <c r="AY305" s="195" t="s">
        <v>134</v>
      </c>
    </row>
    <row r="306" s="14" customFormat="1">
      <c r="A306" s="14"/>
      <c r="B306" s="194"/>
      <c r="C306" s="14"/>
      <c r="D306" s="187" t="s">
        <v>144</v>
      </c>
      <c r="E306" s="195" t="s">
        <v>3</v>
      </c>
      <c r="F306" s="196" t="s">
        <v>385</v>
      </c>
      <c r="G306" s="14"/>
      <c r="H306" s="197">
        <v>1</v>
      </c>
      <c r="I306" s="198"/>
      <c r="J306" s="14"/>
      <c r="K306" s="14"/>
      <c r="L306" s="194"/>
      <c r="M306" s="199"/>
      <c r="N306" s="200"/>
      <c r="O306" s="200"/>
      <c r="P306" s="200"/>
      <c r="Q306" s="200"/>
      <c r="R306" s="200"/>
      <c r="S306" s="200"/>
      <c r="T306" s="20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195" t="s">
        <v>144</v>
      </c>
      <c r="AU306" s="195" t="s">
        <v>85</v>
      </c>
      <c r="AV306" s="14" t="s">
        <v>85</v>
      </c>
      <c r="AW306" s="14" t="s">
        <v>39</v>
      </c>
      <c r="AX306" s="14" t="s">
        <v>77</v>
      </c>
      <c r="AY306" s="195" t="s">
        <v>134</v>
      </c>
    </row>
    <row r="307" s="14" customFormat="1">
      <c r="A307" s="14"/>
      <c r="B307" s="194"/>
      <c r="C307" s="14"/>
      <c r="D307" s="187" t="s">
        <v>144</v>
      </c>
      <c r="E307" s="195" t="s">
        <v>3</v>
      </c>
      <c r="F307" s="196" t="s">
        <v>388</v>
      </c>
      <c r="G307" s="14"/>
      <c r="H307" s="197">
        <v>1</v>
      </c>
      <c r="I307" s="198"/>
      <c r="J307" s="14"/>
      <c r="K307" s="14"/>
      <c r="L307" s="194"/>
      <c r="M307" s="199"/>
      <c r="N307" s="200"/>
      <c r="O307" s="200"/>
      <c r="P307" s="200"/>
      <c r="Q307" s="200"/>
      <c r="R307" s="200"/>
      <c r="S307" s="200"/>
      <c r="T307" s="20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195" t="s">
        <v>144</v>
      </c>
      <c r="AU307" s="195" t="s">
        <v>85</v>
      </c>
      <c r="AV307" s="14" t="s">
        <v>85</v>
      </c>
      <c r="AW307" s="14" t="s">
        <v>39</v>
      </c>
      <c r="AX307" s="14" t="s">
        <v>77</v>
      </c>
      <c r="AY307" s="195" t="s">
        <v>134</v>
      </c>
    </row>
    <row r="308" s="15" customFormat="1">
      <c r="A308" s="15"/>
      <c r="B308" s="202"/>
      <c r="C308" s="15"/>
      <c r="D308" s="187" t="s">
        <v>144</v>
      </c>
      <c r="E308" s="203" t="s">
        <v>3</v>
      </c>
      <c r="F308" s="204" t="s">
        <v>180</v>
      </c>
      <c r="G308" s="15"/>
      <c r="H308" s="205">
        <v>6</v>
      </c>
      <c r="I308" s="206"/>
      <c r="J308" s="15"/>
      <c r="K308" s="15"/>
      <c r="L308" s="202"/>
      <c r="M308" s="207"/>
      <c r="N308" s="208"/>
      <c r="O308" s="208"/>
      <c r="P308" s="208"/>
      <c r="Q308" s="208"/>
      <c r="R308" s="208"/>
      <c r="S308" s="208"/>
      <c r="T308" s="209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03" t="s">
        <v>144</v>
      </c>
      <c r="AU308" s="203" t="s">
        <v>85</v>
      </c>
      <c r="AV308" s="15" t="s">
        <v>133</v>
      </c>
      <c r="AW308" s="15" t="s">
        <v>39</v>
      </c>
      <c r="AX308" s="15" t="s">
        <v>83</v>
      </c>
      <c r="AY308" s="203" t="s">
        <v>134</v>
      </c>
    </row>
    <row r="309" s="2" customFormat="1" ht="37.8" customHeight="1">
      <c r="A309" s="38"/>
      <c r="B309" s="172"/>
      <c r="C309" s="173" t="s">
        <v>450</v>
      </c>
      <c r="D309" s="173" t="s">
        <v>137</v>
      </c>
      <c r="E309" s="174" t="s">
        <v>233</v>
      </c>
      <c r="F309" s="175" t="s">
        <v>234</v>
      </c>
      <c r="G309" s="176" t="s">
        <v>140</v>
      </c>
      <c r="H309" s="177">
        <v>20</v>
      </c>
      <c r="I309" s="178"/>
      <c r="J309" s="179">
        <f>ROUND(I309*H309,2)</f>
        <v>0</v>
      </c>
      <c r="K309" s="175" t="s">
        <v>141</v>
      </c>
      <c r="L309" s="39"/>
      <c r="M309" s="180" t="s">
        <v>3</v>
      </c>
      <c r="N309" s="181" t="s">
        <v>48</v>
      </c>
      <c r="O309" s="72"/>
      <c r="P309" s="182">
        <f>O309*H309</f>
        <v>0</v>
      </c>
      <c r="Q309" s="182">
        <v>0</v>
      </c>
      <c r="R309" s="182">
        <f>Q309*H309</f>
        <v>0</v>
      </c>
      <c r="S309" s="182">
        <v>0</v>
      </c>
      <c r="T309" s="183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184" t="s">
        <v>142</v>
      </c>
      <c r="AT309" s="184" t="s">
        <v>137</v>
      </c>
      <c r="AU309" s="184" t="s">
        <v>85</v>
      </c>
      <c r="AY309" s="18" t="s">
        <v>134</v>
      </c>
      <c r="BE309" s="185">
        <f>IF(N309="základní",J309,0)</f>
        <v>0</v>
      </c>
      <c r="BF309" s="185">
        <f>IF(N309="snížená",J309,0)</f>
        <v>0</v>
      </c>
      <c r="BG309" s="185">
        <f>IF(N309="zákl. přenesená",J309,0)</f>
        <v>0</v>
      </c>
      <c r="BH309" s="185">
        <f>IF(N309="sníž. přenesená",J309,0)</f>
        <v>0</v>
      </c>
      <c r="BI309" s="185">
        <f>IF(N309="nulová",J309,0)</f>
        <v>0</v>
      </c>
      <c r="BJ309" s="18" t="s">
        <v>83</v>
      </c>
      <c r="BK309" s="185">
        <f>ROUND(I309*H309,2)</f>
        <v>0</v>
      </c>
      <c r="BL309" s="18" t="s">
        <v>142</v>
      </c>
      <c r="BM309" s="184" t="s">
        <v>898</v>
      </c>
    </row>
    <row r="310" s="13" customFormat="1">
      <c r="A310" s="13"/>
      <c r="B310" s="186"/>
      <c r="C310" s="13"/>
      <c r="D310" s="187" t="s">
        <v>144</v>
      </c>
      <c r="E310" s="188" t="s">
        <v>3</v>
      </c>
      <c r="F310" s="189" t="s">
        <v>295</v>
      </c>
      <c r="G310" s="13"/>
      <c r="H310" s="188" t="s">
        <v>3</v>
      </c>
      <c r="I310" s="190"/>
      <c r="J310" s="13"/>
      <c r="K310" s="13"/>
      <c r="L310" s="186"/>
      <c r="M310" s="191"/>
      <c r="N310" s="192"/>
      <c r="O310" s="192"/>
      <c r="P310" s="192"/>
      <c r="Q310" s="192"/>
      <c r="R310" s="192"/>
      <c r="S310" s="192"/>
      <c r="T310" s="19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88" t="s">
        <v>144</v>
      </c>
      <c r="AU310" s="188" t="s">
        <v>85</v>
      </c>
      <c r="AV310" s="13" t="s">
        <v>83</v>
      </c>
      <c r="AW310" s="13" t="s">
        <v>39</v>
      </c>
      <c r="AX310" s="13" t="s">
        <v>77</v>
      </c>
      <c r="AY310" s="188" t="s">
        <v>134</v>
      </c>
    </row>
    <row r="311" s="14" customFormat="1">
      <c r="A311" s="14"/>
      <c r="B311" s="194"/>
      <c r="C311" s="14"/>
      <c r="D311" s="187" t="s">
        <v>144</v>
      </c>
      <c r="E311" s="195" t="s">
        <v>3</v>
      </c>
      <c r="F311" s="196" t="s">
        <v>899</v>
      </c>
      <c r="G311" s="14"/>
      <c r="H311" s="197">
        <v>5</v>
      </c>
      <c r="I311" s="198"/>
      <c r="J311" s="14"/>
      <c r="K311" s="14"/>
      <c r="L311" s="194"/>
      <c r="M311" s="199"/>
      <c r="N311" s="200"/>
      <c r="O311" s="200"/>
      <c r="P311" s="200"/>
      <c r="Q311" s="200"/>
      <c r="R311" s="200"/>
      <c r="S311" s="200"/>
      <c r="T311" s="20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195" t="s">
        <v>144</v>
      </c>
      <c r="AU311" s="195" t="s">
        <v>85</v>
      </c>
      <c r="AV311" s="14" t="s">
        <v>85</v>
      </c>
      <c r="AW311" s="14" t="s">
        <v>39</v>
      </c>
      <c r="AX311" s="14" t="s">
        <v>77</v>
      </c>
      <c r="AY311" s="195" t="s">
        <v>134</v>
      </c>
    </row>
    <row r="312" s="14" customFormat="1">
      <c r="A312" s="14"/>
      <c r="B312" s="194"/>
      <c r="C312" s="14"/>
      <c r="D312" s="187" t="s">
        <v>144</v>
      </c>
      <c r="E312" s="195" t="s">
        <v>3</v>
      </c>
      <c r="F312" s="196" t="s">
        <v>900</v>
      </c>
      <c r="G312" s="14"/>
      <c r="H312" s="197">
        <v>7</v>
      </c>
      <c r="I312" s="198"/>
      <c r="J312" s="14"/>
      <c r="K312" s="14"/>
      <c r="L312" s="194"/>
      <c r="M312" s="199"/>
      <c r="N312" s="200"/>
      <c r="O312" s="200"/>
      <c r="P312" s="200"/>
      <c r="Q312" s="200"/>
      <c r="R312" s="200"/>
      <c r="S312" s="200"/>
      <c r="T312" s="20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195" t="s">
        <v>144</v>
      </c>
      <c r="AU312" s="195" t="s">
        <v>85</v>
      </c>
      <c r="AV312" s="14" t="s">
        <v>85</v>
      </c>
      <c r="AW312" s="14" t="s">
        <v>39</v>
      </c>
      <c r="AX312" s="14" t="s">
        <v>77</v>
      </c>
      <c r="AY312" s="195" t="s">
        <v>134</v>
      </c>
    </row>
    <row r="313" s="14" customFormat="1">
      <c r="A313" s="14"/>
      <c r="B313" s="194"/>
      <c r="C313" s="14"/>
      <c r="D313" s="187" t="s">
        <v>144</v>
      </c>
      <c r="E313" s="195" t="s">
        <v>3</v>
      </c>
      <c r="F313" s="196" t="s">
        <v>598</v>
      </c>
      <c r="G313" s="14"/>
      <c r="H313" s="197">
        <v>1</v>
      </c>
      <c r="I313" s="198"/>
      <c r="J313" s="14"/>
      <c r="K313" s="14"/>
      <c r="L313" s="194"/>
      <c r="M313" s="199"/>
      <c r="N313" s="200"/>
      <c r="O313" s="200"/>
      <c r="P313" s="200"/>
      <c r="Q313" s="200"/>
      <c r="R313" s="200"/>
      <c r="S313" s="200"/>
      <c r="T313" s="20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195" t="s">
        <v>144</v>
      </c>
      <c r="AU313" s="195" t="s">
        <v>85</v>
      </c>
      <c r="AV313" s="14" t="s">
        <v>85</v>
      </c>
      <c r="AW313" s="14" t="s">
        <v>39</v>
      </c>
      <c r="AX313" s="14" t="s">
        <v>77</v>
      </c>
      <c r="AY313" s="195" t="s">
        <v>134</v>
      </c>
    </row>
    <row r="314" s="14" customFormat="1">
      <c r="A314" s="14"/>
      <c r="B314" s="194"/>
      <c r="C314" s="14"/>
      <c r="D314" s="187" t="s">
        <v>144</v>
      </c>
      <c r="E314" s="195" t="s">
        <v>3</v>
      </c>
      <c r="F314" s="196" t="s">
        <v>901</v>
      </c>
      <c r="G314" s="14"/>
      <c r="H314" s="197">
        <v>4</v>
      </c>
      <c r="I314" s="198"/>
      <c r="J314" s="14"/>
      <c r="K314" s="14"/>
      <c r="L314" s="194"/>
      <c r="M314" s="199"/>
      <c r="N314" s="200"/>
      <c r="O314" s="200"/>
      <c r="P314" s="200"/>
      <c r="Q314" s="200"/>
      <c r="R314" s="200"/>
      <c r="S314" s="200"/>
      <c r="T314" s="20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195" t="s">
        <v>144</v>
      </c>
      <c r="AU314" s="195" t="s">
        <v>85</v>
      </c>
      <c r="AV314" s="14" t="s">
        <v>85</v>
      </c>
      <c r="AW314" s="14" t="s">
        <v>39</v>
      </c>
      <c r="AX314" s="14" t="s">
        <v>77</v>
      </c>
      <c r="AY314" s="195" t="s">
        <v>134</v>
      </c>
    </row>
    <row r="315" s="14" customFormat="1">
      <c r="A315" s="14"/>
      <c r="B315" s="194"/>
      <c r="C315" s="14"/>
      <c r="D315" s="187" t="s">
        <v>144</v>
      </c>
      <c r="E315" s="195" t="s">
        <v>3</v>
      </c>
      <c r="F315" s="196" t="s">
        <v>385</v>
      </c>
      <c r="G315" s="14"/>
      <c r="H315" s="197">
        <v>1</v>
      </c>
      <c r="I315" s="198"/>
      <c r="J315" s="14"/>
      <c r="K315" s="14"/>
      <c r="L315" s="194"/>
      <c r="M315" s="199"/>
      <c r="N315" s="200"/>
      <c r="O315" s="200"/>
      <c r="P315" s="200"/>
      <c r="Q315" s="200"/>
      <c r="R315" s="200"/>
      <c r="S315" s="200"/>
      <c r="T315" s="20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95" t="s">
        <v>144</v>
      </c>
      <c r="AU315" s="195" t="s">
        <v>85</v>
      </c>
      <c r="AV315" s="14" t="s">
        <v>85</v>
      </c>
      <c r="AW315" s="14" t="s">
        <v>39</v>
      </c>
      <c r="AX315" s="14" t="s">
        <v>77</v>
      </c>
      <c r="AY315" s="195" t="s">
        <v>134</v>
      </c>
    </row>
    <row r="316" s="14" customFormat="1">
      <c r="A316" s="14"/>
      <c r="B316" s="194"/>
      <c r="C316" s="14"/>
      <c r="D316" s="187" t="s">
        <v>144</v>
      </c>
      <c r="E316" s="195" t="s">
        <v>3</v>
      </c>
      <c r="F316" s="196" t="s">
        <v>892</v>
      </c>
      <c r="G316" s="14"/>
      <c r="H316" s="197">
        <v>1</v>
      </c>
      <c r="I316" s="198"/>
      <c r="J316" s="14"/>
      <c r="K316" s="14"/>
      <c r="L316" s="194"/>
      <c r="M316" s="199"/>
      <c r="N316" s="200"/>
      <c r="O316" s="200"/>
      <c r="P316" s="200"/>
      <c r="Q316" s="200"/>
      <c r="R316" s="200"/>
      <c r="S316" s="200"/>
      <c r="T316" s="20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195" t="s">
        <v>144</v>
      </c>
      <c r="AU316" s="195" t="s">
        <v>85</v>
      </c>
      <c r="AV316" s="14" t="s">
        <v>85</v>
      </c>
      <c r="AW316" s="14" t="s">
        <v>39</v>
      </c>
      <c r="AX316" s="14" t="s">
        <v>77</v>
      </c>
      <c r="AY316" s="195" t="s">
        <v>134</v>
      </c>
    </row>
    <row r="317" s="14" customFormat="1">
      <c r="A317" s="14"/>
      <c r="B317" s="194"/>
      <c r="C317" s="14"/>
      <c r="D317" s="187" t="s">
        <v>144</v>
      </c>
      <c r="E317" s="195" t="s">
        <v>3</v>
      </c>
      <c r="F317" s="196" t="s">
        <v>388</v>
      </c>
      <c r="G317" s="14"/>
      <c r="H317" s="197">
        <v>1</v>
      </c>
      <c r="I317" s="198"/>
      <c r="J317" s="14"/>
      <c r="K317" s="14"/>
      <c r="L317" s="194"/>
      <c r="M317" s="199"/>
      <c r="N317" s="200"/>
      <c r="O317" s="200"/>
      <c r="P317" s="200"/>
      <c r="Q317" s="200"/>
      <c r="R317" s="200"/>
      <c r="S317" s="200"/>
      <c r="T317" s="20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195" t="s">
        <v>144</v>
      </c>
      <c r="AU317" s="195" t="s">
        <v>85</v>
      </c>
      <c r="AV317" s="14" t="s">
        <v>85</v>
      </c>
      <c r="AW317" s="14" t="s">
        <v>39</v>
      </c>
      <c r="AX317" s="14" t="s">
        <v>77</v>
      </c>
      <c r="AY317" s="195" t="s">
        <v>134</v>
      </c>
    </row>
    <row r="318" s="15" customFormat="1">
      <c r="A318" s="15"/>
      <c r="B318" s="202"/>
      <c r="C318" s="15"/>
      <c r="D318" s="187" t="s">
        <v>144</v>
      </c>
      <c r="E318" s="203" t="s">
        <v>3</v>
      </c>
      <c r="F318" s="204" t="s">
        <v>180</v>
      </c>
      <c r="G318" s="15"/>
      <c r="H318" s="205">
        <v>20</v>
      </c>
      <c r="I318" s="206"/>
      <c r="J318" s="15"/>
      <c r="K318" s="15"/>
      <c r="L318" s="202"/>
      <c r="M318" s="207"/>
      <c r="N318" s="208"/>
      <c r="O318" s="208"/>
      <c r="P318" s="208"/>
      <c r="Q318" s="208"/>
      <c r="R318" s="208"/>
      <c r="S318" s="208"/>
      <c r="T318" s="209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03" t="s">
        <v>144</v>
      </c>
      <c r="AU318" s="203" t="s">
        <v>85</v>
      </c>
      <c r="AV318" s="15" t="s">
        <v>133</v>
      </c>
      <c r="AW318" s="15" t="s">
        <v>39</v>
      </c>
      <c r="AX318" s="15" t="s">
        <v>83</v>
      </c>
      <c r="AY318" s="203" t="s">
        <v>134</v>
      </c>
    </row>
    <row r="319" s="2" customFormat="1" ht="37.8" customHeight="1">
      <c r="A319" s="38"/>
      <c r="B319" s="172"/>
      <c r="C319" s="173" t="s">
        <v>456</v>
      </c>
      <c r="D319" s="173" t="s">
        <v>137</v>
      </c>
      <c r="E319" s="174" t="s">
        <v>902</v>
      </c>
      <c r="F319" s="175" t="s">
        <v>903</v>
      </c>
      <c r="G319" s="176" t="s">
        <v>140</v>
      </c>
      <c r="H319" s="177">
        <v>7</v>
      </c>
      <c r="I319" s="178"/>
      <c r="J319" s="179">
        <f>ROUND(I319*H319,2)</f>
        <v>0</v>
      </c>
      <c r="K319" s="175" t="s">
        <v>141</v>
      </c>
      <c r="L319" s="39"/>
      <c r="M319" s="180" t="s">
        <v>3</v>
      </c>
      <c r="N319" s="181" t="s">
        <v>48</v>
      </c>
      <c r="O319" s="72"/>
      <c r="P319" s="182">
        <f>O319*H319</f>
        <v>0</v>
      </c>
      <c r="Q319" s="182">
        <v>0</v>
      </c>
      <c r="R319" s="182">
        <f>Q319*H319</f>
        <v>0</v>
      </c>
      <c r="S319" s="182">
        <v>0</v>
      </c>
      <c r="T319" s="183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184" t="s">
        <v>142</v>
      </c>
      <c r="AT319" s="184" t="s">
        <v>137</v>
      </c>
      <c r="AU319" s="184" t="s">
        <v>85</v>
      </c>
      <c r="AY319" s="18" t="s">
        <v>134</v>
      </c>
      <c r="BE319" s="185">
        <f>IF(N319="základní",J319,0)</f>
        <v>0</v>
      </c>
      <c r="BF319" s="185">
        <f>IF(N319="snížená",J319,0)</f>
        <v>0</v>
      </c>
      <c r="BG319" s="185">
        <f>IF(N319="zákl. přenesená",J319,0)</f>
        <v>0</v>
      </c>
      <c r="BH319" s="185">
        <f>IF(N319="sníž. přenesená",J319,0)</f>
        <v>0</v>
      </c>
      <c r="BI319" s="185">
        <f>IF(N319="nulová",J319,0)</f>
        <v>0</v>
      </c>
      <c r="BJ319" s="18" t="s">
        <v>83</v>
      </c>
      <c r="BK319" s="185">
        <f>ROUND(I319*H319,2)</f>
        <v>0</v>
      </c>
      <c r="BL319" s="18" t="s">
        <v>142</v>
      </c>
      <c r="BM319" s="184" t="s">
        <v>904</v>
      </c>
    </row>
    <row r="320" s="13" customFormat="1">
      <c r="A320" s="13"/>
      <c r="B320" s="186"/>
      <c r="C320" s="13"/>
      <c r="D320" s="187" t="s">
        <v>144</v>
      </c>
      <c r="E320" s="188" t="s">
        <v>3</v>
      </c>
      <c r="F320" s="189" t="s">
        <v>295</v>
      </c>
      <c r="G320" s="13"/>
      <c r="H320" s="188" t="s">
        <v>3</v>
      </c>
      <c r="I320" s="190"/>
      <c r="J320" s="13"/>
      <c r="K320" s="13"/>
      <c r="L320" s="186"/>
      <c r="M320" s="191"/>
      <c r="N320" s="192"/>
      <c r="O320" s="192"/>
      <c r="P320" s="192"/>
      <c r="Q320" s="192"/>
      <c r="R320" s="192"/>
      <c r="S320" s="192"/>
      <c r="T320" s="19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8" t="s">
        <v>144</v>
      </c>
      <c r="AU320" s="188" t="s">
        <v>85</v>
      </c>
      <c r="AV320" s="13" t="s">
        <v>83</v>
      </c>
      <c r="AW320" s="13" t="s">
        <v>39</v>
      </c>
      <c r="AX320" s="13" t="s">
        <v>77</v>
      </c>
      <c r="AY320" s="188" t="s">
        <v>134</v>
      </c>
    </row>
    <row r="321" s="14" customFormat="1">
      <c r="A321" s="14"/>
      <c r="B321" s="194"/>
      <c r="C321" s="14"/>
      <c r="D321" s="187" t="s">
        <v>144</v>
      </c>
      <c r="E321" s="195" t="s">
        <v>3</v>
      </c>
      <c r="F321" s="196" t="s">
        <v>897</v>
      </c>
      <c r="G321" s="14"/>
      <c r="H321" s="197">
        <v>2</v>
      </c>
      <c r="I321" s="198"/>
      <c r="J321" s="14"/>
      <c r="K321" s="14"/>
      <c r="L321" s="194"/>
      <c r="M321" s="199"/>
      <c r="N321" s="200"/>
      <c r="O321" s="200"/>
      <c r="P321" s="200"/>
      <c r="Q321" s="200"/>
      <c r="R321" s="200"/>
      <c r="S321" s="200"/>
      <c r="T321" s="20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195" t="s">
        <v>144</v>
      </c>
      <c r="AU321" s="195" t="s">
        <v>85</v>
      </c>
      <c r="AV321" s="14" t="s">
        <v>85</v>
      </c>
      <c r="AW321" s="14" t="s">
        <v>39</v>
      </c>
      <c r="AX321" s="14" t="s">
        <v>77</v>
      </c>
      <c r="AY321" s="195" t="s">
        <v>134</v>
      </c>
    </row>
    <row r="322" s="14" customFormat="1">
      <c r="A322" s="14"/>
      <c r="B322" s="194"/>
      <c r="C322" s="14"/>
      <c r="D322" s="187" t="s">
        <v>144</v>
      </c>
      <c r="E322" s="195" t="s">
        <v>3</v>
      </c>
      <c r="F322" s="196" t="s">
        <v>236</v>
      </c>
      <c r="G322" s="14"/>
      <c r="H322" s="197">
        <v>2</v>
      </c>
      <c r="I322" s="198"/>
      <c r="J322" s="14"/>
      <c r="K322" s="14"/>
      <c r="L322" s="194"/>
      <c r="M322" s="199"/>
      <c r="N322" s="200"/>
      <c r="O322" s="200"/>
      <c r="P322" s="200"/>
      <c r="Q322" s="200"/>
      <c r="R322" s="200"/>
      <c r="S322" s="200"/>
      <c r="T322" s="201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195" t="s">
        <v>144</v>
      </c>
      <c r="AU322" s="195" t="s">
        <v>85</v>
      </c>
      <c r="AV322" s="14" t="s">
        <v>85</v>
      </c>
      <c r="AW322" s="14" t="s">
        <v>39</v>
      </c>
      <c r="AX322" s="14" t="s">
        <v>77</v>
      </c>
      <c r="AY322" s="195" t="s">
        <v>134</v>
      </c>
    </row>
    <row r="323" s="14" customFormat="1">
      <c r="A323" s="14"/>
      <c r="B323" s="194"/>
      <c r="C323" s="14"/>
      <c r="D323" s="187" t="s">
        <v>144</v>
      </c>
      <c r="E323" s="195" t="s">
        <v>3</v>
      </c>
      <c r="F323" s="196" t="s">
        <v>384</v>
      </c>
      <c r="G323" s="14"/>
      <c r="H323" s="197">
        <v>1</v>
      </c>
      <c r="I323" s="198"/>
      <c r="J323" s="14"/>
      <c r="K323" s="14"/>
      <c r="L323" s="194"/>
      <c r="M323" s="199"/>
      <c r="N323" s="200"/>
      <c r="O323" s="200"/>
      <c r="P323" s="200"/>
      <c r="Q323" s="200"/>
      <c r="R323" s="200"/>
      <c r="S323" s="200"/>
      <c r="T323" s="20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195" t="s">
        <v>144</v>
      </c>
      <c r="AU323" s="195" t="s">
        <v>85</v>
      </c>
      <c r="AV323" s="14" t="s">
        <v>85</v>
      </c>
      <c r="AW323" s="14" t="s">
        <v>39</v>
      </c>
      <c r="AX323" s="14" t="s">
        <v>77</v>
      </c>
      <c r="AY323" s="195" t="s">
        <v>134</v>
      </c>
    </row>
    <row r="324" s="14" customFormat="1">
      <c r="A324" s="14"/>
      <c r="B324" s="194"/>
      <c r="C324" s="14"/>
      <c r="D324" s="187" t="s">
        <v>144</v>
      </c>
      <c r="E324" s="195" t="s">
        <v>3</v>
      </c>
      <c r="F324" s="196" t="s">
        <v>385</v>
      </c>
      <c r="G324" s="14"/>
      <c r="H324" s="197">
        <v>1</v>
      </c>
      <c r="I324" s="198"/>
      <c r="J324" s="14"/>
      <c r="K324" s="14"/>
      <c r="L324" s="194"/>
      <c r="M324" s="199"/>
      <c r="N324" s="200"/>
      <c r="O324" s="200"/>
      <c r="P324" s="200"/>
      <c r="Q324" s="200"/>
      <c r="R324" s="200"/>
      <c r="S324" s="200"/>
      <c r="T324" s="20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195" t="s">
        <v>144</v>
      </c>
      <c r="AU324" s="195" t="s">
        <v>85</v>
      </c>
      <c r="AV324" s="14" t="s">
        <v>85</v>
      </c>
      <c r="AW324" s="14" t="s">
        <v>39</v>
      </c>
      <c r="AX324" s="14" t="s">
        <v>77</v>
      </c>
      <c r="AY324" s="195" t="s">
        <v>134</v>
      </c>
    </row>
    <row r="325" s="14" customFormat="1">
      <c r="A325" s="14"/>
      <c r="B325" s="194"/>
      <c r="C325" s="14"/>
      <c r="D325" s="187" t="s">
        <v>144</v>
      </c>
      <c r="E325" s="195" t="s">
        <v>3</v>
      </c>
      <c r="F325" s="196" t="s">
        <v>388</v>
      </c>
      <c r="G325" s="14"/>
      <c r="H325" s="197">
        <v>1</v>
      </c>
      <c r="I325" s="198"/>
      <c r="J325" s="14"/>
      <c r="K325" s="14"/>
      <c r="L325" s="194"/>
      <c r="M325" s="199"/>
      <c r="N325" s="200"/>
      <c r="O325" s="200"/>
      <c r="P325" s="200"/>
      <c r="Q325" s="200"/>
      <c r="R325" s="200"/>
      <c r="S325" s="200"/>
      <c r="T325" s="20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195" t="s">
        <v>144</v>
      </c>
      <c r="AU325" s="195" t="s">
        <v>85</v>
      </c>
      <c r="AV325" s="14" t="s">
        <v>85</v>
      </c>
      <c r="AW325" s="14" t="s">
        <v>39</v>
      </c>
      <c r="AX325" s="14" t="s">
        <v>77</v>
      </c>
      <c r="AY325" s="195" t="s">
        <v>134</v>
      </c>
    </row>
    <row r="326" s="15" customFormat="1">
      <c r="A326" s="15"/>
      <c r="B326" s="202"/>
      <c r="C326" s="15"/>
      <c r="D326" s="187" t="s">
        <v>144</v>
      </c>
      <c r="E326" s="203" t="s">
        <v>3</v>
      </c>
      <c r="F326" s="204" t="s">
        <v>180</v>
      </c>
      <c r="G326" s="15"/>
      <c r="H326" s="205">
        <v>7</v>
      </c>
      <c r="I326" s="206"/>
      <c r="J326" s="15"/>
      <c r="K326" s="15"/>
      <c r="L326" s="202"/>
      <c r="M326" s="207"/>
      <c r="N326" s="208"/>
      <c r="O326" s="208"/>
      <c r="P326" s="208"/>
      <c r="Q326" s="208"/>
      <c r="R326" s="208"/>
      <c r="S326" s="208"/>
      <c r="T326" s="209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03" t="s">
        <v>144</v>
      </c>
      <c r="AU326" s="203" t="s">
        <v>85</v>
      </c>
      <c r="AV326" s="15" t="s">
        <v>133</v>
      </c>
      <c r="AW326" s="15" t="s">
        <v>39</v>
      </c>
      <c r="AX326" s="15" t="s">
        <v>83</v>
      </c>
      <c r="AY326" s="203" t="s">
        <v>134</v>
      </c>
    </row>
    <row r="327" s="2" customFormat="1" ht="24.15" customHeight="1">
      <c r="A327" s="38"/>
      <c r="B327" s="172"/>
      <c r="C327" s="173" t="s">
        <v>463</v>
      </c>
      <c r="D327" s="173" t="s">
        <v>137</v>
      </c>
      <c r="E327" s="174" t="s">
        <v>390</v>
      </c>
      <c r="F327" s="175" t="s">
        <v>391</v>
      </c>
      <c r="G327" s="176" t="s">
        <v>140</v>
      </c>
      <c r="H327" s="177">
        <v>4</v>
      </c>
      <c r="I327" s="178"/>
      <c r="J327" s="179">
        <f>ROUND(I327*H327,2)</f>
        <v>0</v>
      </c>
      <c r="K327" s="175" t="s">
        <v>141</v>
      </c>
      <c r="L327" s="39"/>
      <c r="M327" s="180" t="s">
        <v>3</v>
      </c>
      <c r="N327" s="181" t="s">
        <v>48</v>
      </c>
      <c r="O327" s="72"/>
      <c r="P327" s="182">
        <f>O327*H327</f>
        <v>0</v>
      </c>
      <c r="Q327" s="182">
        <v>0</v>
      </c>
      <c r="R327" s="182">
        <f>Q327*H327</f>
        <v>0</v>
      </c>
      <c r="S327" s="182">
        <v>0</v>
      </c>
      <c r="T327" s="183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84" t="s">
        <v>142</v>
      </c>
      <c r="AT327" s="184" t="s">
        <v>137</v>
      </c>
      <c r="AU327" s="184" t="s">
        <v>85</v>
      </c>
      <c r="AY327" s="18" t="s">
        <v>134</v>
      </c>
      <c r="BE327" s="185">
        <f>IF(N327="základní",J327,0)</f>
        <v>0</v>
      </c>
      <c r="BF327" s="185">
        <f>IF(N327="snížená",J327,0)</f>
        <v>0</v>
      </c>
      <c r="BG327" s="185">
        <f>IF(N327="zákl. přenesená",J327,0)</f>
        <v>0</v>
      </c>
      <c r="BH327" s="185">
        <f>IF(N327="sníž. přenesená",J327,0)</f>
        <v>0</v>
      </c>
      <c r="BI327" s="185">
        <f>IF(N327="nulová",J327,0)</f>
        <v>0</v>
      </c>
      <c r="BJ327" s="18" t="s">
        <v>83</v>
      </c>
      <c r="BK327" s="185">
        <f>ROUND(I327*H327,2)</f>
        <v>0</v>
      </c>
      <c r="BL327" s="18" t="s">
        <v>142</v>
      </c>
      <c r="BM327" s="184" t="s">
        <v>905</v>
      </c>
    </row>
    <row r="328" s="13" customFormat="1">
      <c r="A328" s="13"/>
      <c r="B328" s="186"/>
      <c r="C328" s="13"/>
      <c r="D328" s="187" t="s">
        <v>144</v>
      </c>
      <c r="E328" s="188" t="s">
        <v>3</v>
      </c>
      <c r="F328" s="189" t="s">
        <v>295</v>
      </c>
      <c r="G328" s="13"/>
      <c r="H328" s="188" t="s">
        <v>3</v>
      </c>
      <c r="I328" s="190"/>
      <c r="J328" s="13"/>
      <c r="K328" s="13"/>
      <c r="L328" s="186"/>
      <c r="M328" s="191"/>
      <c r="N328" s="192"/>
      <c r="O328" s="192"/>
      <c r="P328" s="192"/>
      <c r="Q328" s="192"/>
      <c r="R328" s="192"/>
      <c r="S328" s="192"/>
      <c r="T328" s="19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8" t="s">
        <v>144</v>
      </c>
      <c r="AU328" s="188" t="s">
        <v>85</v>
      </c>
      <c r="AV328" s="13" t="s">
        <v>83</v>
      </c>
      <c r="AW328" s="13" t="s">
        <v>39</v>
      </c>
      <c r="AX328" s="13" t="s">
        <v>77</v>
      </c>
      <c r="AY328" s="188" t="s">
        <v>134</v>
      </c>
    </row>
    <row r="329" s="14" customFormat="1">
      <c r="A329" s="14"/>
      <c r="B329" s="194"/>
      <c r="C329" s="14"/>
      <c r="D329" s="187" t="s">
        <v>144</v>
      </c>
      <c r="E329" s="195" t="s">
        <v>3</v>
      </c>
      <c r="F329" s="196" t="s">
        <v>906</v>
      </c>
      <c r="G329" s="14"/>
      <c r="H329" s="197">
        <v>4</v>
      </c>
      <c r="I329" s="198"/>
      <c r="J329" s="14"/>
      <c r="K329" s="14"/>
      <c r="L329" s="194"/>
      <c r="M329" s="199"/>
      <c r="N329" s="200"/>
      <c r="O329" s="200"/>
      <c r="P329" s="200"/>
      <c r="Q329" s="200"/>
      <c r="R329" s="200"/>
      <c r="S329" s="200"/>
      <c r="T329" s="20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195" t="s">
        <v>144</v>
      </c>
      <c r="AU329" s="195" t="s">
        <v>85</v>
      </c>
      <c r="AV329" s="14" t="s">
        <v>85</v>
      </c>
      <c r="AW329" s="14" t="s">
        <v>39</v>
      </c>
      <c r="AX329" s="14" t="s">
        <v>83</v>
      </c>
      <c r="AY329" s="195" t="s">
        <v>134</v>
      </c>
    </row>
    <row r="330" s="2" customFormat="1" ht="33" customHeight="1">
      <c r="A330" s="38"/>
      <c r="B330" s="172"/>
      <c r="C330" s="173" t="s">
        <v>467</v>
      </c>
      <c r="D330" s="173" t="s">
        <v>137</v>
      </c>
      <c r="E330" s="174" t="s">
        <v>239</v>
      </c>
      <c r="F330" s="175" t="s">
        <v>240</v>
      </c>
      <c r="G330" s="176" t="s">
        <v>140</v>
      </c>
      <c r="H330" s="177">
        <v>5</v>
      </c>
      <c r="I330" s="178"/>
      <c r="J330" s="179">
        <f>ROUND(I330*H330,2)</f>
        <v>0</v>
      </c>
      <c r="K330" s="175" t="s">
        <v>141</v>
      </c>
      <c r="L330" s="39"/>
      <c r="M330" s="180" t="s">
        <v>3</v>
      </c>
      <c r="N330" s="181" t="s">
        <v>48</v>
      </c>
      <c r="O330" s="72"/>
      <c r="P330" s="182">
        <f>O330*H330</f>
        <v>0</v>
      </c>
      <c r="Q330" s="182">
        <v>0</v>
      </c>
      <c r="R330" s="182">
        <f>Q330*H330</f>
        <v>0</v>
      </c>
      <c r="S330" s="182">
        <v>0</v>
      </c>
      <c r="T330" s="183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184" t="s">
        <v>142</v>
      </c>
      <c r="AT330" s="184" t="s">
        <v>137</v>
      </c>
      <c r="AU330" s="184" t="s">
        <v>85</v>
      </c>
      <c r="AY330" s="18" t="s">
        <v>134</v>
      </c>
      <c r="BE330" s="185">
        <f>IF(N330="základní",J330,0)</f>
        <v>0</v>
      </c>
      <c r="BF330" s="185">
        <f>IF(N330="snížená",J330,0)</f>
        <v>0</v>
      </c>
      <c r="BG330" s="185">
        <f>IF(N330="zákl. přenesená",J330,0)</f>
        <v>0</v>
      </c>
      <c r="BH330" s="185">
        <f>IF(N330="sníž. přenesená",J330,0)</f>
        <v>0</v>
      </c>
      <c r="BI330" s="185">
        <f>IF(N330="nulová",J330,0)</f>
        <v>0</v>
      </c>
      <c r="BJ330" s="18" t="s">
        <v>83</v>
      </c>
      <c r="BK330" s="185">
        <f>ROUND(I330*H330,2)</f>
        <v>0</v>
      </c>
      <c r="BL330" s="18" t="s">
        <v>142</v>
      </c>
      <c r="BM330" s="184" t="s">
        <v>907</v>
      </c>
    </row>
    <row r="331" s="13" customFormat="1">
      <c r="A331" s="13"/>
      <c r="B331" s="186"/>
      <c r="C331" s="13"/>
      <c r="D331" s="187" t="s">
        <v>144</v>
      </c>
      <c r="E331" s="188" t="s">
        <v>3</v>
      </c>
      <c r="F331" s="189" t="s">
        <v>295</v>
      </c>
      <c r="G331" s="13"/>
      <c r="H331" s="188" t="s">
        <v>3</v>
      </c>
      <c r="I331" s="190"/>
      <c r="J331" s="13"/>
      <c r="K331" s="13"/>
      <c r="L331" s="186"/>
      <c r="M331" s="191"/>
      <c r="N331" s="192"/>
      <c r="O331" s="192"/>
      <c r="P331" s="192"/>
      <c r="Q331" s="192"/>
      <c r="R331" s="192"/>
      <c r="S331" s="192"/>
      <c r="T331" s="19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88" t="s">
        <v>144</v>
      </c>
      <c r="AU331" s="188" t="s">
        <v>85</v>
      </c>
      <c r="AV331" s="13" t="s">
        <v>83</v>
      </c>
      <c r="AW331" s="13" t="s">
        <v>39</v>
      </c>
      <c r="AX331" s="13" t="s">
        <v>77</v>
      </c>
      <c r="AY331" s="188" t="s">
        <v>134</v>
      </c>
    </row>
    <row r="332" s="14" customFormat="1">
      <c r="A332" s="14"/>
      <c r="B332" s="194"/>
      <c r="C332" s="14"/>
      <c r="D332" s="187" t="s">
        <v>144</v>
      </c>
      <c r="E332" s="195" t="s">
        <v>3</v>
      </c>
      <c r="F332" s="196" t="s">
        <v>908</v>
      </c>
      <c r="G332" s="14"/>
      <c r="H332" s="197">
        <v>4</v>
      </c>
      <c r="I332" s="198"/>
      <c r="J332" s="14"/>
      <c r="K332" s="14"/>
      <c r="L332" s="194"/>
      <c r="M332" s="199"/>
      <c r="N332" s="200"/>
      <c r="O332" s="200"/>
      <c r="P332" s="200"/>
      <c r="Q332" s="200"/>
      <c r="R332" s="200"/>
      <c r="S332" s="200"/>
      <c r="T332" s="20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195" t="s">
        <v>144</v>
      </c>
      <c r="AU332" s="195" t="s">
        <v>85</v>
      </c>
      <c r="AV332" s="14" t="s">
        <v>85</v>
      </c>
      <c r="AW332" s="14" t="s">
        <v>39</v>
      </c>
      <c r="AX332" s="14" t="s">
        <v>77</v>
      </c>
      <c r="AY332" s="195" t="s">
        <v>134</v>
      </c>
    </row>
    <row r="333" s="14" customFormat="1">
      <c r="A333" s="14"/>
      <c r="B333" s="194"/>
      <c r="C333" s="14"/>
      <c r="D333" s="187" t="s">
        <v>144</v>
      </c>
      <c r="E333" s="195" t="s">
        <v>3</v>
      </c>
      <c r="F333" s="196" t="s">
        <v>909</v>
      </c>
      <c r="G333" s="14"/>
      <c r="H333" s="197">
        <v>1</v>
      </c>
      <c r="I333" s="198"/>
      <c r="J333" s="14"/>
      <c r="K333" s="14"/>
      <c r="L333" s="194"/>
      <c r="M333" s="199"/>
      <c r="N333" s="200"/>
      <c r="O333" s="200"/>
      <c r="P333" s="200"/>
      <c r="Q333" s="200"/>
      <c r="R333" s="200"/>
      <c r="S333" s="200"/>
      <c r="T333" s="20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195" t="s">
        <v>144</v>
      </c>
      <c r="AU333" s="195" t="s">
        <v>85</v>
      </c>
      <c r="AV333" s="14" t="s">
        <v>85</v>
      </c>
      <c r="AW333" s="14" t="s">
        <v>39</v>
      </c>
      <c r="AX333" s="14" t="s">
        <v>77</v>
      </c>
      <c r="AY333" s="195" t="s">
        <v>134</v>
      </c>
    </row>
    <row r="334" s="15" customFormat="1">
      <c r="A334" s="15"/>
      <c r="B334" s="202"/>
      <c r="C334" s="15"/>
      <c r="D334" s="187" t="s">
        <v>144</v>
      </c>
      <c r="E334" s="203" t="s">
        <v>3</v>
      </c>
      <c r="F334" s="204" t="s">
        <v>180</v>
      </c>
      <c r="G334" s="15"/>
      <c r="H334" s="205">
        <v>5</v>
      </c>
      <c r="I334" s="206"/>
      <c r="J334" s="15"/>
      <c r="K334" s="15"/>
      <c r="L334" s="202"/>
      <c r="M334" s="207"/>
      <c r="N334" s="208"/>
      <c r="O334" s="208"/>
      <c r="P334" s="208"/>
      <c r="Q334" s="208"/>
      <c r="R334" s="208"/>
      <c r="S334" s="208"/>
      <c r="T334" s="209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03" t="s">
        <v>144</v>
      </c>
      <c r="AU334" s="203" t="s">
        <v>85</v>
      </c>
      <c r="AV334" s="15" t="s">
        <v>133</v>
      </c>
      <c r="AW334" s="15" t="s">
        <v>39</v>
      </c>
      <c r="AX334" s="15" t="s">
        <v>83</v>
      </c>
      <c r="AY334" s="203" t="s">
        <v>134</v>
      </c>
    </row>
    <row r="335" s="2" customFormat="1" ht="33" customHeight="1">
      <c r="A335" s="38"/>
      <c r="B335" s="172"/>
      <c r="C335" s="173" t="s">
        <v>472</v>
      </c>
      <c r="D335" s="173" t="s">
        <v>137</v>
      </c>
      <c r="E335" s="174" t="s">
        <v>910</v>
      </c>
      <c r="F335" s="175" t="s">
        <v>911</v>
      </c>
      <c r="G335" s="176" t="s">
        <v>140</v>
      </c>
      <c r="H335" s="177">
        <v>3</v>
      </c>
      <c r="I335" s="178"/>
      <c r="J335" s="179">
        <f>ROUND(I335*H335,2)</f>
        <v>0</v>
      </c>
      <c r="K335" s="175" t="s">
        <v>141</v>
      </c>
      <c r="L335" s="39"/>
      <c r="M335" s="180" t="s">
        <v>3</v>
      </c>
      <c r="N335" s="181" t="s">
        <v>48</v>
      </c>
      <c r="O335" s="72"/>
      <c r="P335" s="182">
        <f>O335*H335</f>
        <v>0</v>
      </c>
      <c r="Q335" s="182">
        <v>0</v>
      </c>
      <c r="R335" s="182">
        <f>Q335*H335</f>
        <v>0</v>
      </c>
      <c r="S335" s="182">
        <v>0</v>
      </c>
      <c r="T335" s="183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184" t="s">
        <v>142</v>
      </c>
      <c r="AT335" s="184" t="s">
        <v>137</v>
      </c>
      <c r="AU335" s="184" t="s">
        <v>85</v>
      </c>
      <c r="AY335" s="18" t="s">
        <v>134</v>
      </c>
      <c r="BE335" s="185">
        <f>IF(N335="základní",J335,0)</f>
        <v>0</v>
      </c>
      <c r="BF335" s="185">
        <f>IF(N335="snížená",J335,0)</f>
        <v>0</v>
      </c>
      <c r="BG335" s="185">
        <f>IF(N335="zákl. přenesená",J335,0)</f>
        <v>0</v>
      </c>
      <c r="BH335" s="185">
        <f>IF(N335="sníž. přenesená",J335,0)</f>
        <v>0</v>
      </c>
      <c r="BI335" s="185">
        <f>IF(N335="nulová",J335,0)</f>
        <v>0</v>
      </c>
      <c r="BJ335" s="18" t="s">
        <v>83</v>
      </c>
      <c r="BK335" s="185">
        <f>ROUND(I335*H335,2)</f>
        <v>0</v>
      </c>
      <c r="BL335" s="18" t="s">
        <v>142</v>
      </c>
      <c r="BM335" s="184" t="s">
        <v>912</v>
      </c>
    </row>
    <row r="336" s="13" customFormat="1">
      <c r="A336" s="13"/>
      <c r="B336" s="186"/>
      <c r="C336" s="13"/>
      <c r="D336" s="187" t="s">
        <v>144</v>
      </c>
      <c r="E336" s="188" t="s">
        <v>3</v>
      </c>
      <c r="F336" s="189" t="s">
        <v>295</v>
      </c>
      <c r="G336" s="13"/>
      <c r="H336" s="188" t="s">
        <v>3</v>
      </c>
      <c r="I336" s="190"/>
      <c r="J336" s="13"/>
      <c r="K336" s="13"/>
      <c r="L336" s="186"/>
      <c r="M336" s="191"/>
      <c r="N336" s="192"/>
      <c r="O336" s="192"/>
      <c r="P336" s="192"/>
      <c r="Q336" s="192"/>
      <c r="R336" s="192"/>
      <c r="S336" s="192"/>
      <c r="T336" s="19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88" t="s">
        <v>144</v>
      </c>
      <c r="AU336" s="188" t="s">
        <v>85</v>
      </c>
      <c r="AV336" s="13" t="s">
        <v>83</v>
      </c>
      <c r="AW336" s="13" t="s">
        <v>39</v>
      </c>
      <c r="AX336" s="13" t="s">
        <v>77</v>
      </c>
      <c r="AY336" s="188" t="s">
        <v>134</v>
      </c>
    </row>
    <row r="337" s="14" customFormat="1">
      <c r="A337" s="14"/>
      <c r="B337" s="194"/>
      <c r="C337" s="14"/>
      <c r="D337" s="187" t="s">
        <v>144</v>
      </c>
      <c r="E337" s="195" t="s">
        <v>3</v>
      </c>
      <c r="F337" s="196" t="s">
        <v>401</v>
      </c>
      <c r="G337" s="14"/>
      <c r="H337" s="197">
        <v>1</v>
      </c>
      <c r="I337" s="198"/>
      <c r="J337" s="14"/>
      <c r="K337" s="14"/>
      <c r="L337" s="194"/>
      <c r="M337" s="199"/>
      <c r="N337" s="200"/>
      <c r="O337" s="200"/>
      <c r="P337" s="200"/>
      <c r="Q337" s="200"/>
      <c r="R337" s="200"/>
      <c r="S337" s="200"/>
      <c r="T337" s="20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195" t="s">
        <v>144</v>
      </c>
      <c r="AU337" s="195" t="s">
        <v>85</v>
      </c>
      <c r="AV337" s="14" t="s">
        <v>85</v>
      </c>
      <c r="AW337" s="14" t="s">
        <v>39</v>
      </c>
      <c r="AX337" s="14" t="s">
        <v>77</v>
      </c>
      <c r="AY337" s="195" t="s">
        <v>134</v>
      </c>
    </row>
    <row r="338" s="14" customFormat="1">
      <c r="A338" s="14"/>
      <c r="B338" s="194"/>
      <c r="C338" s="14"/>
      <c r="D338" s="187" t="s">
        <v>144</v>
      </c>
      <c r="E338" s="195" t="s">
        <v>3</v>
      </c>
      <c r="F338" s="196" t="s">
        <v>396</v>
      </c>
      <c r="G338" s="14"/>
      <c r="H338" s="197">
        <v>1</v>
      </c>
      <c r="I338" s="198"/>
      <c r="J338" s="14"/>
      <c r="K338" s="14"/>
      <c r="L338" s="194"/>
      <c r="M338" s="199"/>
      <c r="N338" s="200"/>
      <c r="O338" s="200"/>
      <c r="P338" s="200"/>
      <c r="Q338" s="200"/>
      <c r="R338" s="200"/>
      <c r="S338" s="200"/>
      <c r="T338" s="201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195" t="s">
        <v>144</v>
      </c>
      <c r="AU338" s="195" t="s">
        <v>85</v>
      </c>
      <c r="AV338" s="14" t="s">
        <v>85</v>
      </c>
      <c r="AW338" s="14" t="s">
        <v>39</v>
      </c>
      <c r="AX338" s="14" t="s">
        <v>77</v>
      </c>
      <c r="AY338" s="195" t="s">
        <v>134</v>
      </c>
    </row>
    <row r="339" s="14" customFormat="1">
      <c r="A339" s="14"/>
      <c r="B339" s="194"/>
      <c r="C339" s="14"/>
      <c r="D339" s="187" t="s">
        <v>144</v>
      </c>
      <c r="E339" s="195" t="s">
        <v>3</v>
      </c>
      <c r="F339" s="196" t="s">
        <v>909</v>
      </c>
      <c r="G339" s="14"/>
      <c r="H339" s="197">
        <v>1</v>
      </c>
      <c r="I339" s="198"/>
      <c r="J339" s="14"/>
      <c r="K339" s="14"/>
      <c r="L339" s="194"/>
      <c r="M339" s="199"/>
      <c r="N339" s="200"/>
      <c r="O339" s="200"/>
      <c r="P339" s="200"/>
      <c r="Q339" s="200"/>
      <c r="R339" s="200"/>
      <c r="S339" s="200"/>
      <c r="T339" s="20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5" t="s">
        <v>144</v>
      </c>
      <c r="AU339" s="195" t="s">
        <v>85</v>
      </c>
      <c r="AV339" s="14" t="s">
        <v>85</v>
      </c>
      <c r="AW339" s="14" t="s">
        <v>39</v>
      </c>
      <c r="AX339" s="14" t="s">
        <v>77</v>
      </c>
      <c r="AY339" s="195" t="s">
        <v>134</v>
      </c>
    </row>
    <row r="340" s="15" customFormat="1">
      <c r="A340" s="15"/>
      <c r="B340" s="202"/>
      <c r="C340" s="15"/>
      <c r="D340" s="187" t="s">
        <v>144</v>
      </c>
      <c r="E340" s="203" t="s">
        <v>3</v>
      </c>
      <c r="F340" s="204" t="s">
        <v>180</v>
      </c>
      <c r="G340" s="15"/>
      <c r="H340" s="205">
        <v>3</v>
      </c>
      <c r="I340" s="206"/>
      <c r="J340" s="15"/>
      <c r="K340" s="15"/>
      <c r="L340" s="202"/>
      <c r="M340" s="207"/>
      <c r="N340" s="208"/>
      <c r="O340" s="208"/>
      <c r="P340" s="208"/>
      <c r="Q340" s="208"/>
      <c r="R340" s="208"/>
      <c r="S340" s="208"/>
      <c r="T340" s="209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03" t="s">
        <v>144</v>
      </c>
      <c r="AU340" s="203" t="s">
        <v>85</v>
      </c>
      <c r="AV340" s="15" t="s">
        <v>133</v>
      </c>
      <c r="AW340" s="15" t="s">
        <v>39</v>
      </c>
      <c r="AX340" s="15" t="s">
        <v>83</v>
      </c>
      <c r="AY340" s="203" t="s">
        <v>134</v>
      </c>
    </row>
    <row r="341" s="2" customFormat="1" ht="37.8" customHeight="1">
      <c r="A341" s="38"/>
      <c r="B341" s="172"/>
      <c r="C341" s="173" t="s">
        <v>476</v>
      </c>
      <c r="D341" s="173" t="s">
        <v>137</v>
      </c>
      <c r="E341" s="174" t="s">
        <v>398</v>
      </c>
      <c r="F341" s="175" t="s">
        <v>399</v>
      </c>
      <c r="G341" s="176" t="s">
        <v>140</v>
      </c>
      <c r="H341" s="177">
        <v>10</v>
      </c>
      <c r="I341" s="178"/>
      <c r="J341" s="179">
        <f>ROUND(I341*H341,2)</f>
        <v>0</v>
      </c>
      <c r="K341" s="175" t="s">
        <v>141</v>
      </c>
      <c r="L341" s="39"/>
      <c r="M341" s="180" t="s">
        <v>3</v>
      </c>
      <c r="N341" s="181" t="s">
        <v>48</v>
      </c>
      <c r="O341" s="72"/>
      <c r="P341" s="182">
        <f>O341*H341</f>
        <v>0</v>
      </c>
      <c r="Q341" s="182">
        <v>0</v>
      </c>
      <c r="R341" s="182">
        <f>Q341*H341</f>
        <v>0</v>
      </c>
      <c r="S341" s="182">
        <v>0</v>
      </c>
      <c r="T341" s="183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184" t="s">
        <v>142</v>
      </c>
      <c r="AT341" s="184" t="s">
        <v>137</v>
      </c>
      <c r="AU341" s="184" t="s">
        <v>85</v>
      </c>
      <c r="AY341" s="18" t="s">
        <v>134</v>
      </c>
      <c r="BE341" s="185">
        <f>IF(N341="základní",J341,0)</f>
        <v>0</v>
      </c>
      <c r="BF341" s="185">
        <f>IF(N341="snížená",J341,0)</f>
        <v>0</v>
      </c>
      <c r="BG341" s="185">
        <f>IF(N341="zákl. přenesená",J341,0)</f>
        <v>0</v>
      </c>
      <c r="BH341" s="185">
        <f>IF(N341="sníž. přenesená",J341,0)</f>
        <v>0</v>
      </c>
      <c r="BI341" s="185">
        <f>IF(N341="nulová",J341,0)</f>
        <v>0</v>
      </c>
      <c r="BJ341" s="18" t="s">
        <v>83</v>
      </c>
      <c r="BK341" s="185">
        <f>ROUND(I341*H341,2)</f>
        <v>0</v>
      </c>
      <c r="BL341" s="18" t="s">
        <v>142</v>
      </c>
      <c r="BM341" s="184" t="s">
        <v>913</v>
      </c>
    </row>
    <row r="342" s="13" customFormat="1">
      <c r="A342" s="13"/>
      <c r="B342" s="186"/>
      <c r="C342" s="13"/>
      <c r="D342" s="187" t="s">
        <v>144</v>
      </c>
      <c r="E342" s="188" t="s">
        <v>3</v>
      </c>
      <c r="F342" s="189" t="s">
        <v>295</v>
      </c>
      <c r="G342" s="13"/>
      <c r="H342" s="188" t="s">
        <v>3</v>
      </c>
      <c r="I342" s="190"/>
      <c r="J342" s="13"/>
      <c r="K342" s="13"/>
      <c r="L342" s="186"/>
      <c r="M342" s="191"/>
      <c r="N342" s="192"/>
      <c r="O342" s="192"/>
      <c r="P342" s="192"/>
      <c r="Q342" s="192"/>
      <c r="R342" s="192"/>
      <c r="S342" s="192"/>
      <c r="T342" s="19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88" t="s">
        <v>144</v>
      </c>
      <c r="AU342" s="188" t="s">
        <v>85</v>
      </c>
      <c r="AV342" s="13" t="s">
        <v>83</v>
      </c>
      <c r="AW342" s="13" t="s">
        <v>39</v>
      </c>
      <c r="AX342" s="13" t="s">
        <v>77</v>
      </c>
      <c r="AY342" s="188" t="s">
        <v>134</v>
      </c>
    </row>
    <row r="343" s="14" customFormat="1">
      <c r="A343" s="14"/>
      <c r="B343" s="194"/>
      <c r="C343" s="14"/>
      <c r="D343" s="187" t="s">
        <v>144</v>
      </c>
      <c r="E343" s="195" t="s">
        <v>3</v>
      </c>
      <c r="F343" s="196" t="s">
        <v>401</v>
      </c>
      <c r="G343" s="14"/>
      <c r="H343" s="197">
        <v>1</v>
      </c>
      <c r="I343" s="198"/>
      <c r="J343" s="14"/>
      <c r="K343" s="14"/>
      <c r="L343" s="194"/>
      <c r="M343" s="199"/>
      <c r="N343" s="200"/>
      <c r="O343" s="200"/>
      <c r="P343" s="200"/>
      <c r="Q343" s="200"/>
      <c r="R343" s="200"/>
      <c r="S343" s="200"/>
      <c r="T343" s="20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195" t="s">
        <v>144</v>
      </c>
      <c r="AU343" s="195" t="s">
        <v>85</v>
      </c>
      <c r="AV343" s="14" t="s">
        <v>85</v>
      </c>
      <c r="AW343" s="14" t="s">
        <v>39</v>
      </c>
      <c r="AX343" s="14" t="s">
        <v>77</v>
      </c>
      <c r="AY343" s="195" t="s">
        <v>134</v>
      </c>
    </row>
    <row r="344" s="14" customFormat="1">
      <c r="A344" s="14"/>
      <c r="B344" s="194"/>
      <c r="C344" s="14"/>
      <c r="D344" s="187" t="s">
        <v>144</v>
      </c>
      <c r="E344" s="195" t="s">
        <v>3</v>
      </c>
      <c r="F344" s="196" t="s">
        <v>908</v>
      </c>
      <c r="G344" s="14"/>
      <c r="H344" s="197">
        <v>4</v>
      </c>
      <c r="I344" s="198"/>
      <c r="J344" s="14"/>
      <c r="K344" s="14"/>
      <c r="L344" s="194"/>
      <c r="M344" s="199"/>
      <c r="N344" s="200"/>
      <c r="O344" s="200"/>
      <c r="P344" s="200"/>
      <c r="Q344" s="200"/>
      <c r="R344" s="200"/>
      <c r="S344" s="200"/>
      <c r="T344" s="20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195" t="s">
        <v>144</v>
      </c>
      <c r="AU344" s="195" t="s">
        <v>85</v>
      </c>
      <c r="AV344" s="14" t="s">
        <v>85</v>
      </c>
      <c r="AW344" s="14" t="s">
        <v>39</v>
      </c>
      <c r="AX344" s="14" t="s">
        <v>77</v>
      </c>
      <c r="AY344" s="195" t="s">
        <v>134</v>
      </c>
    </row>
    <row r="345" s="14" customFormat="1">
      <c r="A345" s="14"/>
      <c r="B345" s="194"/>
      <c r="C345" s="14"/>
      <c r="D345" s="187" t="s">
        <v>144</v>
      </c>
      <c r="E345" s="195" t="s">
        <v>3</v>
      </c>
      <c r="F345" s="196" t="s">
        <v>608</v>
      </c>
      <c r="G345" s="14"/>
      <c r="H345" s="197">
        <v>1</v>
      </c>
      <c r="I345" s="198"/>
      <c r="J345" s="14"/>
      <c r="K345" s="14"/>
      <c r="L345" s="194"/>
      <c r="M345" s="199"/>
      <c r="N345" s="200"/>
      <c r="O345" s="200"/>
      <c r="P345" s="200"/>
      <c r="Q345" s="200"/>
      <c r="R345" s="200"/>
      <c r="S345" s="200"/>
      <c r="T345" s="20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195" t="s">
        <v>144</v>
      </c>
      <c r="AU345" s="195" t="s">
        <v>85</v>
      </c>
      <c r="AV345" s="14" t="s">
        <v>85</v>
      </c>
      <c r="AW345" s="14" t="s">
        <v>39</v>
      </c>
      <c r="AX345" s="14" t="s">
        <v>77</v>
      </c>
      <c r="AY345" s="195" t="s">
        <v>134</v>
      </c>
    </row>
    <row r="346" s="14" customFormat="1">
      <c r="A346" s="14"/>
      <c r="B346" s="194"/>
      <c r="C346" s="14"/>
      <c r="D346" s="187" t="s">
        <v>144</v>
      </c>
      <c r="E346" s="195" t="s">
        <v>3</v>
      </c>
      <c r="F346" s="196" t="s">
        <v>914</v>
      </c>
      <c r="G346" s="14"/>
      <c r="H346" s="197">
        <v>4</v>
      </c>
      <c r="I346" s="198"/>
      <c r="J346" s="14"/>
      <c r="K346" s="14"/>
      <c r="L346" s="194"/>
      <c r="M346" s="199"/>
      <c r="N346" s="200"/>
      <c r="O346" s="200"/>
      <c r="P346" s="200"/>
      <c r="Q346" s="200"/>
      <c r="R346" s="200"/>
      <c r="S346" s="200"/>
      <c r="T346" s="201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195" t="s">
        <v>144</v>
      </c>
      <c r="AU346" s="195" t="s">
        <v>85</v>
      </c>
      <c r="AV346" s="14" t="s">
        <v>85</v>
      </c>
      <c r="AW346" s="14" t="s">
        <v>39</v>
      </c>
      <c r="AX346" s="14" t="s">
        <v>77</v>
      </c>
      <c r="AY346" s="195" t="s">
        <v>134</v>
      </c>
    </row>
    <row r="347" s="15" customFormat="1">
      <c r="A347" s="15"/>
      <c r="B347" s="202"/>
      <c r="C347" s="15"/>
      <c r="D347" s="187" t="s">
        <v>144</v>
      </c>
      <c r="E347" s="203" t="s">
        <v>3</v>
      </c>
      <c r="F347" s="204" t="s">
        <v>180</v>
      </c>
      <c r="G347" s="15"/>
      <c r="H347" s="205">
        <v>10</v>
      </c>
      <c r="I347" s="206"/>
      <c r="J347" s="15"/>
      <c r="K347" s="15"/>
      <c r="L347" s="202"/>
      <c r="M347" s="207"/>
      <c r="N347" s="208"/>
      <c r="O347" s="208"/>
      <c r="P347" s="208"/>
      <c r="Q347" s="208"/>
      <c r="R347" s="208"/>
      <c r="S347" s="208"/>
      <c r="T347" s="209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03" t="s">
        <v>144</v>
      </c>
      <c r="AU347" s="203" t="s">
        <v>85</v>
      </c>
      <c r="AV347" s="15" t="s">
        <v>133</v>
      </c>
      <c r="AW347" s="15" t="s">
        <v>39</v>
      </c>
      <c r="AX347" s="15" t="s">
        <v>83</v>
      </c>
      <c r="AY347" s="203" t="s">
        <v>134</v>
      </c>
    </row>
    <row r="348" s="2" customFormat="1" ht="33" customHeight="1">
      <c r="A348" s="38"/>
      <c r="B348" s="172"/>
      <c r="C348" s="173" t="s">
        <v>480</v>
      </c>
      <c r="D348" s="173" t="s">
        <v>137</v>
      </c>
      <c r="E348" s="174" t="s">
        <v>915</v>
      </c>
      <c r="F348" s="175" t="s">
        <v>916</v>
      </c>
      <c r="G348" s="176" t="s">
        <v>140</v>
      </c>
      <c r="H348" s="177">
        <v>3</v>
      </c>
      <c r="I348" s="178"/>
      <c r="J348" s="179">
        <f>ROUND(I348*H348,2)</f>
        <v>0</v>
      </c>
      <c r="K348" s="175" t="s">
        <v>141</v>
      </c>
      <c r="L348" s="39"/>
      <c r="M348" s="180" t="s">
        <v>3</v>
      </c>
      <c r="N348" s="181" t="s">
        <v>48</v>
      </c>
      <c r="O348" s="72"/>
      <c r="P348" s="182">
        <f>O348*H348</f>
        <v>0</v>
      </c>
      <c r="Q348" s="182">
        <v>0</v>
      </c>
      <c r="R348" s="182">
        <f>Q348*H348</f>
        <v>0</v>
      </c>
      <c r="S348" s="182">
        <v>0</v>
      </c>
      <c r="T348" s="183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184" t="s">
        <v>142</v>
      </c>
      <c r="AT348" s="184" t="s">
        <v>137</v>
      </c>
      <c r="AU348" s="184" t="s">
        <v>85</v>
      </c>
      <c r="AY348" s="18" t="s">
        <v>134</v>
      </c>
      <c r="BE348" s="185">
        <f>IF(N348="základní",J348,0)</f>
        <v>0</v>
      </c>
      <c r="BF348" s="185">
        <f>IF(N348="snížená",J348,0)</f>
        <v>0</v>
      </c>
      <c r="BG348" s="185">
        <f>IF(N348="zákl. přenesená",J348,0)</f>
        <v>0</v>
      </c>
      <c r="BH348" s="185">
        <f>IF(N348="sníž. přenesená",J348,0)</f>
        <v>0</v>
      </c>
      <c r="BI348" s="185">
        <f>IF(N348="nulová",J348,0)</f>
        <v>0</v>
      </c>
      <c r="BJ348" s="18" t="s">
        <v>83</v>
      </c>
      <c r="BK348" s="185">
        <f>ROUND(I348*H348,2)</f>
        <v>0</v>
      </c>
      <c r="BL348" s="18" t="s">
        <v>142</v>
      </c>
      <c r="BM348" s="184" t="s">
        <v>917</v>
      </c>
    </row>
    <row r="349" s="13" customFormat="1">
      <c r="A349" s="13"/>
      <c r="B349" s="186"/>
      <c r="C349" s="13"/>
      <c r="D349" s="187" t="s">
        <v>144</v>
      </c>
      <c r="E349" s="188" t="s">
        <v>3</v>
      </c>
      <c r="F349" s="189" t="s">
        <v>295</v>
      </c>
      <c r="G349" s="13"/>
      <c r="H349" s="188" t="s">
        <v>3</v>
      </c>
      <c r="I349" s="190"/>
      <c r="J349" s="13"/>
      <c r="K349" s="13"/>
      <c r="L349" s="186"/>
      <c r="M349" s="191"/>
      <c r="N349" s="192"/>
      <c r="O349" s="192"/>
      <c r="P349" s="192"/>
      <c r="Q349" s="192"/>
      <c r="R349" s="192"/>
      <c r="S349" s="192"/>
      <c r="T349" s="19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88" t="s">
        <v>144</v>
      </c>
      <c r="AU349" s="188" t="s">
        <v>85</v>
      </c>
      <c r="AV349" s="13" t="s">
        <v>83</v>
      </c>
      <c r="AW349" s="13" t="s">
        <v>39</v>
      </c>
      <c r="AX349" s="13" t="s">
        <v>77</v>
      </c>
      <c r="AY349" s="188" t="s">
        <v>134</v>
      </c>
    </row>
    <row r="350" s="14" customFormat="1">
      <c r="A350" s="14"/>
      <c r="B350" s="194"/>
      <c r="C350" s="14"/>
      <c r="D350" s="187" t="s">
        <v>144</v>
      </c>
      <c r="E350" s="195" t="s">
        <v>3</v>
      </c>
      <c r="F350" s="196" t="s">
        <v>918</v>
      </c>
      <c r="G350" s="14"/>
      <c r="H350" s="197">
        <v>1</v>
      </c>
      <c r="I350" s="198"/>
      <c r="J350" s="14"/>
      <c r="K350" s="14"/>
      <c r="L350" s="194"/>
      <c r="M350" s="199"/>
      <c r="N350" s="200"/>
      <c r="O350" s="200"/>
      <c r="P350" s="200"/>
      <c r="Q350" s="200"/>
      <c r="R350" s="200"/>
      <c r="S350" s="200"/>
      <c r="T350" s="20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195" t="s">
        <v>144</v>
      </c>
      <c r="AU350" s="195" t="s">
        <v>85</v>
      </c>
      <c r="AV350" s="14" t="s">
        <v>85</v>
      </c>
      <c r="AW350" s="14" t="s">
        <v>39</v>
      </c>
      <c r="AX350" s="14" t="s">
        <v>77</v>
      </c>
      <c r="AY350" s="195" t="s">
        <v>134</v>
      </c>
    </row>
    <row r="351" s="14" customFormat="1">
      <c r="A351" s="14"/>
      <c r="B351" s="194"/>
      <c r="C351" s="14"/>
      <c r="D351" s="187" t="s">
        <v>144</v>
      </c>
      <c r="E351" s="195" t="s">
        <v>3</v>
      </c>
      <c r="F351" s="196" t="s">
        <v>396</v>
      </c>
      <c r="G351" s="14"/>
      <c r="H351" s="197">
        <v>1</v>
      </c>
      <c r="I351" s="198"/>
      <c r="J351" s="14"/>
      <c r="K351" s="14"/>
      <c r="L351" s="194"/>
      <c r="M351" s="199"/>
      <c r="N351" s="200"/>
      <c r="O351" s="200"/>
      <c r="P351" s="200"/>
      <c r="Q351" s="200"/>
      <c r="R351" s="200"/>
      <c r="S351" s="200"/>
      <c r="T351" s="20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195" t="s">
        <v>144</v>
      </c>
      <c r="AU351" s="195" t="s">
        <v>85</v>
      </c>
      <c r="AV351" s="14" t="s">
        <v>85</v>
      </c>
      <c r="AW351" s="14" t="s">
        <v>39</v>
      </c>
      <c r="AX351" s="14" t="s">
        <v>77</v>
      </c>
      <c r="AY351" s="195" t="s">
        <v>134</v>
      </c>
    </row>
    <row r="352" s="14" customFormat="1">
      <c r="A352" s="14"/>
      <c r="B352" s="194"/>
      <c r="C352" s="14"/>
      <c r="D352" s="187" t="s">
        <v>144</v>
      </c>
      <c r="E352" s="195" t="s">
        <v>3</v>
      </c>
      <c r="F352" s="196" t="s">
        <v>608</v>
      </c>
      <c r="G352" s="14"/>
      <c r="H352" s="197">
        <v>1</v>
      </c>
      <c r="I352" s="198"/>
      <c r="J352" s="14"/>
      <c r="K352" s="14"/>
      <c r="L352" s="194"/>
      <c r="M352" s="199"/>
      <c r="N352" s="200"/>
      <c r="O352" s="200"/>
      <c r="P352" s="200"/>
      <c r="Q352" s="200"/>
      <c r="R352" s="200"/>
      <c r="S352" s="200"/>
      <c r="T352" s="20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195" t="s">
        <v>144</v>
      </c>
      <c r="AU352" s="195" t="s">
        <v>85</v>
      </c>
      <c r="AV352" s="14" t="s">
        <v>85</v>
      </c>
      <c r="AW352" s="14" t="s">
        <v>39</v>
      </c>
      <c r="AX352" s="14" t="s">
        <v>77</v>
      </c>
      <c r="AY352" s="195" t="s">
        <v>134</v>
      </c>
    </row>
    <row r="353" s="15" customFormat="1">
      <c r="A353" s="15"/>
      <c r="B353" s="202"/>
      <c r="C353" s="15"/>
      <c r="D353" s="187" t="s">
        <v>144</v>
      </c>
      <c r="E353" s="203" t="s">
        <v>3</v>
      </c>
      <c r="F353" s="204" t="s">
        <v>180</v>
      </c>
      <c r="G353" s="15"/>
      <c r="H353" s="205">
        <v>3</v>
      </c>
      <c r="I353" s="206"/>
      <c r="J353" s="15"/>
      <c r="K353" s="15"/>
      <c r="L353" s="202"/>
      <c r="M353" s="207"/>
      <c r="N353" s="208"/>
      <c r="O353" s="208"/>
      <c r="P353" s="208"/>
      <c r="Q353" s="208"/>
      <c r="R353" s="208"/>
      <c r="S353" s="208"/>
      <c r="T353" s="209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03" t="s">
        <v>144</v>
      </c>
      <c r="AU353" s="203" t="s">
        <v>85</v>
      </c>
      <c r="AV353" s="15" t="s">
        <v>133</v>
      </c>
      <c r="AW353" s="15" t="s">
        <v>39</v>
      </c>
      <c r="AX353" s="15" t="s">
        <v>83</v>
      </c>
      <c r="AY353" s="203" t="s">
        <v>134</v>
      </c>
    </row>
    <row r="354" s="2" customFormat="1" ht="24.15" customHeight="1">
      <c r="A354" s="38"/>
      <c r="B354" s="172"/>
      <c r="C354" s="173" t="s">
        <v>656</v>
      </c>
      <c r="D354" s="173" t="s">
        <v>137</v>
      </c>
      <c r="E354" s="174" t="s">
        <v>919</v>
      </c>
      <c r="F354" s="175" t="s">
        <v>920</v>
      </c>
      <c r="G354" s="176" t="s">
        <v>140</v>
      </c>
      <c r="H354" s="177">
        <v>1</v>
      </c>
      <c r="I354" s="178"/>
      <c r="J354" s="179">
        <f>ROUND(I354*H354,2)</f>
        <v>0</v>
      </c>
      <c r="K354" s="175" t="s">
        <v>141</v>
      </c>
      <c r="L354" s="39"/>
      <c r="M354" s="180" t="s">
        <v>3</v>
      </c>
      <c r="N354" s="181" t="s">
        <v>48</v>
      </c>
      <c r="O354" s="72"/>
      <c r="P354" s="182">
        <f>O354*H354</f>
        <v>0</v>
      </c>
      <c r="Q354" s="182">
        <v>0</v>
      </c>
      <c r="R354" s="182">
        <f>Q354*H354</f>
        <v>0</v>
      </c>
      <c r="S354" s="182">
        <v>0</v>
      </c>
      <c r="T354" s="183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184" t="s">
        <v>142</v>
      </c>
      <c r="AT354" s="184" t="s">
        <v>137</v>
      </c>
      <c r="AU354" s="184" t="s">
        <v>85</v>
      </c>
      <c r="AY354" s="18" t="s">
        <v>134</v>
      </c>
      <c r="BE354" s="185">
        <f>IF(N354="základní",J354,0)</f>
        <v>0</v>
      </c>
      <c r="BF354" s="185">
        <f>IF(N354="snížená",J354,0)</f>
        <v>0</v>
      </c>
      <c r="BG354" s="185">
        <f>IF(N354="zákl. přenesená",J354,0)</f>
        <v>0</v>
      </c>
      <c r="BH354" s="185">
        <f>IF(N354="sníž. přenesená",J354,0)</f>
        <v>0</v>
      </c>
      <c r="BI354" s="185">
        <f>IF(N354="nulová",J354,0)</f>
        <v>0</v>
      </c>
      <c r="BJ354" s="18" t="s">
        <v>83</v>
      </c>
      <c r="BK354" s="185">
        <f>ROUND(I354*H354,2)</f>
        <v>0</v>
      </c>
      <c r="BL354" s="18" t="s">
        <v>142</v>
      </c>
      <c r="BM354" s="184" t="s">
        <v>921</v>
      </c>
    </row>
    <row r="355" s="13" customFormat="1">
      <c r="A355" s="13"/>
      <c r="B355" s="186"/>
      <c r="C355" s="13"/>
      <c r="D355" s="187" t="s">
        <v>144</v>
      </c>
      <c r="E355" s="188" t="s">
        <v>3</v>
      </c>
      <c r="F355" s="189" t="s">
        <v>295</v>
      </c>
      <c r="G355" s="13"/>
      <c r="H355" s="188" t="s">
        <v>3</v>
      </c>
      <c r="I355" s="190"/>
      <c r="J355" s="13"/>
      <c r="K355" s="13"/>
      <c r="L355" s="186"/>
      <c r="M355" s="191"/>
      <c r="N355" s="192"/>
      <c r="O355" s="192"/>
      <c r="P355" s="192"/>
      <c r="Q355" s="192"/>
      <c r="R355" s="192"/>
      <c r="S355" s="192"/>
      <c r="T355" s="19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88" t="s">
        <v>144</v>
      </c>
      <c r="AU355" s="188" t="s">
        <v>85</v>
      </c>
      <c r="AV355" s="13" t="s">
        <v>83</v>
      </c>
      <c r="AW355" s="13" t="s">
        <v>39</v>
      </c>
      <c r="AX355" s="13" t="s">
        <v>77</v>
      </c>
      <c r="AY355" s="188" t="s">
        <v>134</v>
      </c>
    </row>
    <row r="356" s="14" customFormat="1">
      <c r="A356" s="14"/>
      <c r="B356" s="194"/>
      <c r="C356" s="14"/>
      <c r="D356" s="187" t="s">
        <v>144</v>
      </c>
      <c r="E356" s="195" t="s">
        <v>3</v>
      </c>
      <c r="F356" s="196" t="s">
        <v>922</v>
      </c>
      <c r="G356" s="14"/>
      <c r="H356" s="197">
        <v>1</v>
      </c>
      <c r="I356" s="198"/>
      <c r="J356" s="14"/>
      <c r="K356" s="14"/>
      <c r="L356" s="194"/>
      <c r="M356" s="199"/>
      <c r="N356" s="200"/>
      <c r="O356" s="200"/>
      <c r="P356" s="200"/>
      <c r="Q356" s="200"/>
      <c r="R356" s="200"/>
      <c r="S356" s="200"/>
      <c r="T356" s="20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195" t="s">
        <v>144</v>
      </c>
      <c r="AU356" s="195" t="s">
        <v>85</v>
      </c>
      <c r="AV356" s="14" t="s">
        <v>85</v>
      </c>
      <c r="AW356" s="14" t="s">
        <v>39</v>
      </c>
      <c r="AX356" s="14" t="s">
        <v>83</v>
      </c>
      <c r="AY356" s="195" t="s">
        <v>134</v>
      </c>
    </row>
    <row r="357" s="2" customFormat="1" ht="24.15" customHeight="1">
      <c r="A357" s="38"/>
      <c r="B357" s="172"/>
      <c r="C357" s="173" t="s">
        <v>661</v>
      </c>
      <c r="D357" s="173" t="s">
        <v>137</v>
      </c>
      <c r="E357" s="174" t="s">
        <v>244</v>
      </c>
      <c r="F357" s="175" t="s">
        <v>245</v>
      </c>
      <c r="G357" s="176" t="s">
        <v>140</v>
      </c>
      <c r="H357" s="177">
        <v>8</v>
      </c>
      <c r="I357" s="178"/>
      <c r="J357" s="179">
        <f>ROUND(I357*H357,2)</f>
        <v>0</v>
      </c>
      <c r="K357" s="175" t="s">
        <v>141</v>
      </c>
      <c r="L357" s="39"/>
      <c r="M357" s="180" t="s">
        <v>3</v>
      </c>
      <c r="N357" s="181" t="s">
        <v>48</v>
      </c>
      <c r="O357" s="72"/>
      <c r="P357" s="182">
        <f>O357*H357</f>
        <v>0</v>
      </c>
      <c r="Q357" s="182">
        <v>0</v>
      </c>
      <c r="R357" s="182">
        <f>Q357*H357</f>
        <v>0</v>
      </c>
      <c r="S357" s="182">
        <v>0</v>
      </c>
      <c r="T357" s="183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184" t="s">
        <v>142</v>
      </c>
      <c r="AT357" s="184" t="s">
        <v>137</v>
      </c>
      <c r="AU357" s="184" t="s">
        <v>85</v>
      </c>
      <c r="AY357" s="18" t="s">
        <v>134</v>
      </c>
      <c r="BE357" s="185">
        <f>IF(N357="základní",J357,0)</f>
        <v>0</v>
      </c>
      <c r="BF357" s="185">
        <f>IF(N357="snížená",J357,0)</f>
        <v>0</v>
      </c>
      <c r="BG357" s="185">
        <f>IF(N357="zákl. přenesená",J357,0)</f>
        <v>0</v>
      </c>
      <c r="BH357" s="185">
        <f>IF(N357="sníž. přenesená",J357,0)</f>
        <v>0</v>
      </c>
      <c r="BI357" s="185">
        <f>IF(N357="nulová",J357,0)</f>
        <v>0</v>
      </c>
      <c r="BJ357" s="18" t="s">
        <v>83</v>
      </c>
      <c r="BK357" s="185">
        <f>ROUND(I357*H357,2)</f>
        <v>0</v>
      </c>
      <c r="BL357" s="18" t="s">
        <v>142</v>
      </c>
      <c r="BM357" s="184" t="s">
        <v>923</v>
      </c>
    </row>
    <row r="358" s="13" customFormat="1">
      <c r="A358" s="13"/>
      <c r="B358" s="186"/>
      <c r="C358" s="13"/>
      <c r="D358" s="187" t="s">
        <v>144</v>
      </c>
      <c r="E358" s="188" t="s">
        <v>3</v>
      </c>
      <c r="F358" s="189" t="s">
        <v>295</v>
      </c>
      <c r="G358" s="13"/>
      <c r="H358" s="188" t="s">
        <v>3</v>
      </c>
      <c r="I358" s="190"/>
      <c r="J358" s="13"/>
      <c r="K358" s="13"/>
      <c r="L358" s="186"/>
      <c r="M358" s="191"/>
      <c r="N358" s="192"/>
      <c r="O358" s="192"/>
      <c r="P358" s="192"/>
      <c r="Q358" s="192"/>
      <c r="R358" s="192"/>
      <c r="S358" s="192"/>
      <c r="T358" s="19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88" t="s">
        <v>144</v>
      </c>
      <c r="AU358" s="188" t="s">
        <v>85</v>
      </c>
      <c r="AV358" s="13" t="s">
        <v>83</v>
      </c>
      <c r="AW358" s="13" t="s">
        <v>39</v>
      </c>
      <c r="AX358" s="13" t="s">
        <v>77</v>
      </c>
      <c r="AY358" s="188" t="s">
        <v>134</v>
      </c>
    </row>
    <row r="359" s="14" customFormat="1">
      <c r="A359" s="14"/>
      <c r="B359" s="194"/>
      <c r="C359" s="14"/>
      <c r="D359" s="187" t="s">
        <v>144</v>
      </c>
      <c r="E359" s="195" t="s">
        <v>3</v>
      </c>
      <c r="F359" s="196" t="s">
        <v>924</v>
      </c>
      <c r="G359" s="14"/>
      <c r="H359" s="197">
        <v>3</v>
      </c>
      <c r="I359" s="198"/>
      <c r="J359" s="14"/>
      <c r="K359" s="14"/>
      <c r="L359" s="194"/>
      <c r="M359" s="199"/>
      <c r="N359" s="200"/>
      <c r="O359" s="200"/>
      <c r="P359" s="200"/>
      <c r="Q359" s="200"/>
      <c r="R359" s="200"/>
      <c r="S359" s="200"/>
      <c r="T359" s="201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195" t="s">
        <v>144</v>
      </c>
      <c r="AU359" s="195" t="s">
        <v>85</v>
      </c>
      <c r="AV359" s="14" t="s">
        <v>85</v>
      </c>
      <c r="AW359" s="14" t="s">
        <v>39</v>
      </c>
      <c r="AX359" s="14" t="s">
        <v>77</v>
      </c>
      <c r="AY359" s="195" t="s">
        <v>134</v>
      </c>
    </row>
    <row r="360" s="14" customFormat="1">
      <c r="A360" s="14"/>
      <c r="B360" s="194"/>
      <c r="C360" s="14"/>
      <c r="D360" s="187" t="s">
        <v>144</v>
      </c>
      <c r="E360" s="195" t="s">
        <v>3</v>
      </c>
      <c r="F360" s="196" t="s">
        <v>247</v>
      </c>
      <c r="G360" s="14"/>
      <c r="H360" s="197">
        <v>4</v>
      </c>
      <c r="I360" s="198"/>
      <c r="J360" s="14"/>
      <c r="K360" s="14"/>
      <c r="L360" s="194"/>
      <c r="M360" s="199"/>
      <c r="N360" s="200"/>
      <c r="O360" s="200"/>
      <c r="P360" s="200"/>
      <c r="Q360" s="200"/>
      <c r="R360" s="200"/>
      <c r="S360" s="200"/>
      <c r="T360" s="20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195" t="s">
        <v>144</v>
      </c>
      <c r="AU360" s="195" t="s">
        <v>85</v>
      </c>
      <c r="AV360" s="14" t="s">
        <v>85</v>
      </c>
      <c r="AW360" s="14" t="s">
        <v>39</v>
      </c>
      <c r="AX360" s="14" t="s">
        <v>77</v>
      </c>
      <c r="AY360" s="195" t="s">
        <v>134</v>
      </c>
    </row>
    <row r="361" s="14" customFormat="1">
      <c r="A361" s="14"/>
      <c r="B361" s="194"/>
      <c r="C361" s="14"/>
      <c r="D361" s="187" t="s">
        <v>144</v>
      </c>
      <c r="E361" s="195" t="s">
        <v>3</v>
      </c>
      <c r="F361" s="196" t="s">
        <v>408</v>
      </c>
      <c r="G361" s="14"/>
      <c r="H361" s="197">
        <v>1</v>
      </c>
      <c r="I361" s="198"/>
      <c r="J361" s="14"/>
      <c r="K361" s="14"/>
      <c r="L361" s="194"/>
      <c r="M361" s="199"/>
      <c r="N361" s="200"/>
      <c r="O361" s="200"/>
      <c r="P361" s="200"/>
      <c r="Q361" s="200"/>
      <c r="R361" s="200"/>
      <c r="S361" s="200"/>
      <c r="T361" s="201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195" t="s">
        <v>144</v>
      </c>
      <c r="AU361" s="195" t="s">
        <v>85</v>
      </c>
      <c r="AV361" s="14" t="s">
        <v>85</v>
      </c>
      <c r="AW361" s="14" t="s">
        <v>39</v>
      </c>
      <c r="AX361" s="14" t="s">
        <v>77</v>
      </c>
      <c r="AY361" s="195" t="s">
        <v>134</v>
      </c>
    </row>
    <row r="362" s="15" customFormat="1">
      <c r="A362" s="15"/>
      <c r="B362" s="202"/>
      <c r="C362" s="15"/>
      <c r="D362" s="187" t="s">
        <v>144</v>
      </c>
      <c r="E362" s="203" t="s">
        <v>3</v>
      </c>
      <c r="F362" s="204" t="s">
        <v>180</v>
      </c>
      <c r="G362" s="15"/>
      <c r="H362" s="205">
        <v>8</v>
      </c>
      <c r="I362" s="206"/>
      <c r="J362" s="15"/>
      <c r="K362" s="15"/>
      <c r="L362" s="202"/>
      <c r="M362" s="207"/>
      <c r="N362" s="208"/>
      <c r="O362" s="208"/>
      <c r="P362" s="208"/>
      <c r="Q362" s="208"/>
      <c r="R362" s="208"/>
      <c r="S362" s="208"/>
      <c r="T362" s="209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03" t="s">
        <v>144</v>
      </c>
      <c r="AU362" s="203" t="s">
        <v>85</v>
      </c>
      <c r="AV362" s="15" t="s">
        <v>133</v>
      </c>
      <c r="AW362" s="15" t="s">
        <v>39</v>
      </c>
      <c r="AX362" s="15" t="s">
        <v>83</v>
      </c>
      <c r="AY362" s="203" t="s">
        <v>134</v>
      </c>
    </row>
    <row r="363" s="2" customFormat="1" ht="33" customHeight="1">
      <c r="A363" s="38"/>
      <c r="B363" s="172"/>
      <c r="C363" s="173" t="s">
        <v>664</v>
      </c>
      <c r="D363" s="173" t="s">
        <v>137</v>
      </c>
      <c r="E363" s="174" t="s">
        <v>925</v>
      </c>
      <c r="F363" s="175" t="s">
        <v>926</v>
      </c>
      <c r="G363" s="176" t="s">
        <v>140</v>
      </c>
      <c r="H363" s="177">
        <v>3</v>
      </c>
      <c r="I363" s="178"/>
      <c r="J363" s="179">
        <f>ROUND(I363*H363,2)</f>
        <v>0</v>
      </c>
      <c r="K363" s="175" t="s">
        <v>141</v>
      </c>
      <c r="L363" s="39"/>
      <c r="M363" s="180" t="s">
        <v>3</v>
      </c>
      <c r="N363" s="181" t="s">
        <v>48</v>
      </c>
      <c r="O363" s="72"/>
      <c r="P363" s="182">
        <f>O363*H363</f>
        <v>0</v>
      </c>
      <c r="Q363" s="182">
        <v>0</v>
      </c>
      <c r="R363" s="182">
        <f>Q363*H363</f>
        <v>0</v>
      </c>
      <c r="S363" s="182">
        <v>0</v>
      </c>
      <c r="T363" s="183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184" t="s">
        <v>142</v>
      </c>
      <c r="AT363" s="184" t="s">
        <v>137</v>
      </c>
      <c r="AU363" s="184" t="s">
        <v>85</v>
      </c>
      <c r="AY363" s="18" t="s">
        <v>134</v>
      </c>
      <c r="BE363" s="185">
        <f>IF(N363="základní",J363,0)</f>
        <v>0</v>
      </c>
      <c r="BF363" s="185">
        <f>IF(N363="snížená",J363,0)</f>
        <v>0</v>
      </c>
      <c r="BG363" s="185">
        <f>IF(N363="zákl. přenesená",J363,0)</f>
        <v>0</v>
      </c>
      <c r="BH363" s="185">
        <f>IF(N363="sníž. přenesená",J363,0)</f>
        <v>0</v>
      </c>
      <c r="BI363" s="185">
        <f>IF(N363="nulová",J363,0)</f>
        <v>0</v>
      </c>
      <c r="BJ363" s="18" t="s">
        <v>83</v>
      </c>
      <c r="BK363" s="185">
        <f>ROUND(I363*H363,2)</f>
        <v>0</v>
      </c>
      <c r="BL363" s="18" t="s">
        <v>142</v>
      </c>
      <c r="BM363" s="184" t="s">
        <v>927</v>
      </c>
    </row>
    <row r="364" s="13" customFormat="1">
      <c r="A364" s="13"/>
      <c r="B364" s="186"/>
      <c r="C364" s="13"/>
      <c r="D364" s="187" t="s">
        <v>144</v>
      </c>
      <c r="E364" s="188" t="s">
        <v>3</v>
      </c>
      <c r="F364" s="189" t="s">
        <v>295</v>
      </c>
      <c r="G364" s="13"/>
      <c r="H364" s="188" t="s">
        <v>3</v>
      </c>
      <c r="I364" s="190"/>
      <c r="J364" s="13"/>
      <c r="K364" s="13"/>
      <c r="L364" s="186"/>
      <c r="M364" s="191"/>
      <c r="N364" s="192"/>
      <c r="O364" s="192"/>
      <c r="P364" s="192"/>
      <c r="Q364" s="192"/>
      <c r="R364" s="192"/>
      <c r="S364" s="192"/>
      <c r="T364" s="19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88" t="s">
        <v>144</v>
      </c>
      <c r="AU364" s="188" t="s">
        <v>85</v>
      </c>
      <c r="AV364" s="13" t="s">
        <v>83</v>
      </c>
      <c r="AW364" s="13" t="s">
        <v>39</v>
      </c>
      <c r="AX364" s="13" t="s">
        <v>77</v>
      </c>
      <c r="AY364" s="188" t="s">
        <v>134</v>
      </c>
    </row>
    <row r="365" s="14" customFormat="1">
      <c r="A365" s="14"/>
      <c r="B365" s="194"/>
      <c r="C365" s="14"/>
      <c r="D365" s="187" t="s">
        <v>144</v>
      </c>
      <c r="E365" s="195" t="s">
        <v>3</v>
      </c>
      <c r="F365" s="196" t="s">
        <v>404</v>
      </c>
      <c r="G365" s="14"/>
      <c r="H365" s="197">
        <v>1</v>
      </c>
      <c r="I365" s="198"/>
      <c r="J365" s="14"/>
      <c r="K365" s="14"/>
      <c r="L365" s="194"/>
      <c r="M365" s="199"/>
      <c r="N365" s="200"/>
      <c r="O365" s="200"/>
      <c r="P365" s="200"/>
      <c r="Q365" s="200"/>
      <c r="R365" s="200"/>
      <c r="S365" s="200"/>
      <c r="T365" s="20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195" t="s">
        <v>144</v>
      </c>
      <c r="AU365" s="195" t="s">
        <v>85</v>
      </c>
      <c r="AV365" s="14" t="s">
        <v>85</v>
      </c>
      <c r="AW365" s="14" t="s">
        <v>39</v>
      </c>
      <c r="AX365" s="14" t="s">
        <v>77</v>
      </c>
      <c r="AY365" s="195" t="s">
        <v>134</v>
      </c>
    </row>
    <row r="366" s="14" customFormat="1">
      <c r="A366" s="14"/>
      <c r="B366" s="194"/>
      <c r="C366" s="14"/>
      <c r="D366" s="187" t="s">
        <v>144</v>
      </c>
      <c r="E366" s="195" t="s">
        <v>3</v>
      </c>
      <c r="F366" s="196" t="s">
        <v>407</v>
      </c>
      <c r="G366" s="14"/>
      <c r="H366" s="197">
        <v>1</v>
      </c>
      <c r="I366" s="198"/>
      <c r="J366" s="14"/>
      <c r="K366" s="14"/>
      <c r="L366" s="194"/>
      <c r="M366" s="199"/>
      <c r="N366" s="200"/>
      <c r="O366" s="200"/>
      <c r="P366" s="200"/>
      <c r="Q366" s="200"/>
      <c r="R366" s="200"/>
      <c r="S366" s="200"/>
      <c r="T366" s="20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195" t="s">
        <v>144</v>
      </c>
      <c r="AU366" s="195" t="s">
        <v>85</v>
      </c>
      <c r="AV366" s="14" t="s">
        <v>85</v>
      </c>
      <c r="AW366" s="14" t="s">
        <v>39</v>
      </c>
      <c r="AX366" s="14" t="s">
        <v>77</v>
      </c>
      <c r="AY366" s="195" t="s">
        <v>134</v>
      </c>
    </row>
    <row r="367" s="14" customFormat="1">
      <c r="A367" s="14"/>
      <c r="B367" s="194"/>
      <c r="C367" s="14"/>
      <c r="D367" s="187" t="s">
        <v>144</v>
      </c>
      <c r="E367" s="195" t="s">
        <v>3</v>
      </c>
      <c r="F367" s="196" t="s">
        <v>408</v>
      </c>
      <c r="G367" s="14"/>
      <c r="H367" s="197">
        <v>1</v>
      </c>
      <c r="I367" s="198"/>
      <c r="J367" s="14"/>
      <c r="K367" s="14"/>
      <c r="L367" s="194"/>
      <c r="M367" s="199"/>
      <c r="N367" s="200"/>
      <c r="O367" s="200"/>
      <c r="P367" s="200"/>
      <c r="Q367" s="200"/>
      <c r="R367" s="200"/>
      <c r="S367" s="200"/>
      <c r="T367" s="201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195" t="s">
        <v>144</v>
      </c>
      <c r="AU367" s="195" t="s">
        <v>85</v>
      </c>
      <c r="AV367" s="14" t="s">
        <v>85</v>
      </c>
      <c r="AW367" s="14" t="s">
        <v>39</v>
      </c>
      <c r="AX367" s="14" t="s">
        <v>77</v>
      </c>
      <c r="AY367" s="195" t="s">
        <v>134</v>
      </c>
    </row>
    <row r="368" s="15" customFormat="1">
      <c r="A368" s="15"/>
      <c r="B368" s="202"/>
      <c r="C368" s="15"/>
      <c r="D368" s="187" t="s">
        <v>144</v>
      </c>
      <c r="E368" s="203" t="s">
        <v>3</v>
      </c>
      <c r="F368" s="204" t="s">
        <v>180</v>
      </c>
      <c r="G368" s="15"/>
      <c r="H368" s="205">
        <v>3</v>
      </c>
      <c r="I368" s="206"/>
      <c r="J368" s="15"/>
      <c r="K368" s="15"/>
      <c r="L368" s="202"/>
      <c r="M368" s="207"/>
      <c r="N368" s="208"/>
      <c r="O368" s="208"/>
      <c r="P368" s="208"/>
      <c r="Q368" s="208"/>
      <c r="R368" s="208"/>
      <c r="S368" s="208"/>
      <c r="T368" s="209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03" t="s">
        <v>144</v>
      </c>
      <c r="AU368" s="203" t="s">
        <v>85</v>
      </c>
      <c r="AV368" s="15" t="s">
        <v>133</v>
      </c>
      <c r="AW368" s="15" t="s">
        <v>39</v>
      </c>
      <c r="AX368" s="15" t="s">
        <v>83</v>
      </c>
      <c r="AY368" s="203" t="s">
        <v>134</v>
      </c>
    </row>
    <row r="369" s="2" customFormat="1" ht="37.8" customHeight="1">
      <c r="A369" s="38"/>
      <c r="B369" s="172"/>
      <c r="C369" s="173" t="s">
        <v>669</v>
      </c>
      <c r="D369" s="173" t="s">
        <v>137</v>
      </c>
      <c r="E369" s="174" t="s">
        <v>250</v>
      </c>
      <c r="F369" s="175" t="s">
        <v>251</v>
      </c>
      <c r="G369" s="176" t="s">
        <v>140</v>
      </c>
      <c r="H369" s="177">
        <v>6</v>
      </c>
      <c r="I369" s="178"/>
      <c r="J369" s="179">
        <f>ROUND(I369*H369,2)</f>
        <v>0</v>
      </c>
      <c r="K369" s="175" t="s">
        <v>141</v>
      </c>
      <c r="L369" s="39"/>
      <c r="M369" s="180" t="s">
        <v>3</v>
      </c>
      <c r="N369" s="181" t="s">
        <v>48</v>
      </c>
      <c r="O369" s="72"/>
      <c r="P369" s="182">
        <f>O369*H369</f>
        <v>0</v>
      </c>
      <c r="Q369" s="182">
        <v>0</v>
      </c>
      <c r="R369" s="182">
        <f>Q369*H369</f>
        <v>0</v>
      </c>
      <c r="S369" s="182">
        <v>0</v>
      </c>
      <c r="T369" s="183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184" t="s">
        <v>142</v>
      </c>
      <c r="AT369" s="184" t="s">
        <v>137</v>
      </c>
      <c r="AU369" s="184" t="s">
        <v>85</v>
      </c>
      <c r="AY369" s="18" t="s">
        <v>134</v>
      </c>
      <c r="BE369" s="185">
        <f>IF(N369="základní",J369,0)</f>
        <v>0</v>
      </c>
      <c r="BF369" s="185">
        <f>IF(N369="snížená",J369,0)</f>
        <v>0</v>
      </c>
      <c r="BG369" s="185">
        <f>IF(N369="zákl. přenesená",J369,0)</f>
        <v>0</v>
      </c>
      <c r="BH369" s="185">
        <f>IF(N369="sníž. přenesená",J369,0)</f>
        <v>0</v>
      </c>
      <c r="BI369" s="185">
        <f>IF(N369="nulová",J369,0)</f>
        <v>0</v>
      </c>
      <c r="BJ369" s="18" t="s">
        <v>83</v>
      </c>
      <c r="BK369" s="185">
        <f>ROUND(I369*H369,2)</f>
        <v>0</v>
      </c>
      <c r="BL369" s="18" t="s">
        <v>142</v>
      </c>
      <c r="BM369" s="184" t="s">
        <v>928</v>
      </c>
    </row>
    <row r="370" s="13" customFormat="1">
      <c r="A370" s="13"/>
      <c r="B370" s="186"/>
      <c r="C370" s="13"/>
      <c r="D370" s="187" t="s">
        <v>144</v>
      </c>
      <c r="E370" s="188" t="s">
        <v>3</v>
      </c>
      <c r="F370" s="189" t="s">
        <v>295</v>
      </c>
      <c r="G370" s="13"/>
      <c r="H370" s="188" t="s">
        <v>3</v>
      </c>
      <c r="I370" s="190"/>
      <c r="J370" s="13"/>
      <c r="K370" s="13"/>
      <c r="L370" s="186"/>
      <c r="M370" s="191"/>
      <c r="N370" s="192"/>
      <c r="O370" s="192"/>
      <c r="P370" s="192"/>
      <c r="Q370" s="192"/>
      <c r="R370" s="192"/>
      <c r="S370" s="192"/>
      <c r="T370" s="19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88" t="s">
        <v>144</v>
      </c>
      <c r="AU370" s="188" t="s">
        <v>85</v>
      </c>
      <c r="AV370" s="13" t="s">
        <v>83</v>
      </c>
      <c r="AW370" s="13" t="s">
        <v>39</v>
      </c>
      <c r="AX370" s="13" t="s">
        <v>77</v>
      </c>
      <c r="AY370" s="188" t="s">
        <v>134</v>
      </c>
    </row>
    <row r="371" s="14" customFormat="1">
      <c r="A371" s="14"/>
      <c r="B371" s="194"/>
      <c r="C371" s="14"/>
      <c r="D371" s="187" t="s">
        <v>144</v>
      </c>
      <c r="E371" s="195" t="s">
        <v>3</v>
      </c>
      <c r="F371" s="196" t="s">
        <v>929</v>
      </c>
      <c r="G371" s="14"/>
      <c r="H371" s="197">
        <v>2</v>
      </c>
      <c r="I371" s="198"/>
      <c r="J371" s="14"/>
      <c r="K371" s="14"/>
      <c r="L371" s="194"/>
      <c r="M371" s="199"/>
      <c r="N371" s="200"/>
      <c r="O371" s="200"/>
      <c r="P371" s="200"/>
      <c r="Q371" s="200"/>
      <c r="R371" s="200"/>
      <c r="S371" s="200"/>
      <c r="T371" s="201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195" t="s">
        <v>144</v>
      </c>
      <c r="AU371" s="195" t="s">
        <v>85</v>
      </c>
      <c r="AV371" s="14" t="s">
        <v>85</v>
      </c>
      <c r="AW371" s="14" t="s">
        <v>39</v>
      </c>
      <c r="AX371" s="14" t="s">
        <v>77</v>
      </c>
      <c r="AY371" s="195" t="s">
        <v>134</v>
      </c>
    </row>
    <row r="372" s="14" customFormat="1">
      <c r="A372" s="14"/>
      <c r="B372" s="194"/>
      <c r="C372" s="14"/>
      <c r="D372" s="187" t="s">
        <v>144</v>
      </c>
      <c r="E372" s="195" t="s">
        <v>3</v>
      </c>
      <c r="F372" s="196" t="s">
        <v>253</v>
      </c>
      <c r="G372" s="14"/>
      <c r="H372" s="197">
        <v>2</v>
      </c>
      <c r="I372" s="198"/>
      <c r="J372" s="14"/>
      <c r="K372" s="14"/>
      <c r="L372" s="194"/>
      <c r="M372" s="199"/>
      <c r="N372" s="200"/>
      <c r="O372" s="200"/>
      <c r="P372" s="200"/>
      <c r="Q372" s="200"/>
      <c r="R372" s="200"/>
      <c r="S372" s="200"/>
      <c r="T372" s="20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195" t="s">
        <v>144</v>
      </c>
      <c r="AU372" s="195" t="s">
        <v>85</v>
      </c>
      <c r="AV372" s="14" t="s">
        <v>85</v>
      </c>
      <c r="AW372" s="14" t="s">
        <v>39</v>
      </c>
      <c r="AX372" s="14" t="s">
        <v>77</v>
      </c>
      <c r="AY372" s="195" t="s">
        <v>134</v>
      </c>
    </row>
    <row r="373" s="14" customFormat="1">
      <c r="A373" s="14"/>
      <c r="B373" s="194"/>
      <c r="C373" s="14"/>
      <c r="D373" s="187" t="s">
        <v>144</v>
      </c>
      <c r="E373" s="195" t="s">
        <v>3</v>
      </c>
      <c r="F373" s="196" t="s">
        <v>930</v>
      </c>
      <c r="G373" s="14"/>
      <c r="H373" s="197">
        <v>1</v>
      </c>
      <c r="I373" s="198"/>
      <c r="J373" s="14"/>
      <c r="K373" s="14"/>
      <c r="L373" s="194"/>
      <c r="M373" s="199"/>
      <c r="N373" s="200"/>
      <c r="O373" s="200"/>
      <c r="P373" s="200"/>
      <c r="Q373" s="200"/>
      <c r="R373" s="200"/>
      <c r="S373" s="200"/>
      <c r="T373" s="20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195" t="s">
        <v>144</v>
      </c>
      <c r="AU373" s="195" t="s">
        <v>85</v>
      </c>
      <c r="AV373" s="14" t="s">
        <v>85</v>
      </c>
      <c r="AW373" s="14" t="s">
        <v>39</v>
      </c>
      <c r="AX373" s="14" t="s">
        <v>77</v>
      </c>
      <c r="AY373" s="195" t="s">
        <v>134</v>
      </c>
    </row>
    <row r="374" s="14" customFormat="1">
      <c r="A374" s="14"/>
      <c r="B374" s="194"/>
      <c r="C374" s="14"/>
      <c r="D374" s="187" t="s">
        <v>144</v>
      </c>
      <c r="E374" s="195" t="s">
        <v>3</v>
      </c>
      <c r="F374" s="196" t="s">
        <v>408</v>
      </c>
      <c r="G374" s="14"/>
      <c r="H374" s="197">
        <v>1</v>
      </c>
      <c r="I374" s="198"/>
      <c r="J374" s="14"/>
      <c r="K374" s="14"/>
      <c r="L374" s="194"/>
      <c r="M374" s="199"/>
      <c r="N374" s="200"/>
      <c r="O374" s="200"/>
      <c r="P374" s="200"/>
      <c r="Q374" s="200"/>
      <c r="R374" s="200"/>
      <c r="S374" s="200"/>
      <c r="T374" s="20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195" t="s">
        <v>144</v>
      </c>
      <c r="AU374" s="195" t="s">
        <v>85</v>
      </c>
      <c r="AV374" s="14" t="s">
        <v>85</v>
      </c>
      <c r="AW374" s="14" t="s">
        <v>39</v>
      </c>
      <c r="AX374" s="14" t="s">
        <v>77</v>
      </c>
      <c r="AY374" s="195" t="s">
        <v>134</v>
      </c>
    </row>
    <row r="375" s="15" customFormat="1">
      <c r="A375" s="15"/>
      <c r="B375" s="202"/>
      <c r="C375" s="15"/>
      <c r="D375" s="187" t="s">
        <v>144</v>
      </c>
      <c r="E375" s="203" t="s">
        <v>3</v>
      </c>
      <c r="F375" s="204" t="s">
        <v>180</v>
      </c>
      <c r="G375" s="15"/>
      <c r="H375" s="205">
        <v>6</v>
      </c>
      <c r="I375" s="206"/>
      <c r="J375" s="15"/>
      <c r="K375" s="15"/>
      <c r="L375" s="202"/>
      <c r="M375" s="207"/>
      <c r="N375" s="208"/>
      <c r="O375" s="208"/>
      <c r="P375" s="208"/>
      <c r="Q375" s="208"/>
      <c r="R375" s="208"/>
      <c r="S375" s="208"/>
      <c r="T375" s="209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03" t="s">
        <v>144</v>
      </c>
      <c r="AU375" s="203" t="s">
        <v>85</v>
      </c>
      <c r="AV375" s="15" t="s">
        <v>133</v>
      </c>
      <c r="AW375" s="15" t="s">
        <v>39</v>
      </c>
      <c r="AX375" s="15" t="s">
        <v>83</v>
      </c>
      <c r="AY375" s="203" t="s">
        <v>134</v>
      </c>
    </row>
    <row r="376" s="2" customFormat="1" ht="33" customHeight="1">
      <c r="A376" s="38"/>
      <c r="B376" s="172"/>
      <c r="C376" s="173" t="s">
        <v>674</v>
      </c>
      <c r="D376" s="173" t="s">
        <v>137</v>
      </c>
      <c r="E376" s="174" t="s">
        <v>931</v>
      </c>
      <c r="F376" s="175" t="s">
        <v>932</v>
      </c>
      <c r="G376" s="176" t="s">
        <v>140</v>
      </c>
      <c r="H376" s="177">
        <v>2</v>
      </c>
      <c r="I376" s="178"/>
      <c r="J376" s="179">
        <f>ROUND(I376*H376,2)</f>
        <v>0</v>
      </c>
      <c r="K376" s="175" t="s">
        <v>141</v>
      </c>
      <c r="L376" s="39"/>
      <c r="M376" s="180" t="s">
        <v>3</v>
      </c>
      <c r="N376" s="181" t="s">
        <v>48</v>
      </c>
      <c r="O376" s="72"/>
      <c r="P376" s="182">
        <f>O376*H376</f>
        <v>0</v>
      </c>
      <c r="Q376" s="182">
        <v>0</v>
      </c>
      <c r="R376" s="182">
        <f>Q376*H376</f>
        <v>0</v>
      </c>
      <c r="S376" s="182">
        <v>0</v>
      </c>
      <c r="T376" s="183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184" t="s">
        <v>142</v>
      </c>
      <c r="AT376" s="184" t="s">
        <v>137</v>
      </c>
      <c r="AU376" s="184" t="s">
        <v>85</v>
      </c>
      <c r="AY376" s="18" t="s">
        <v>134</v>
      </c>
      <c r="BE376" s="185">
        <f>IF(N376="základní",J376,0)</f>
        <v>0</v>
      </c>
      <c r="BF376" s="185">
        <f>IF(N376="snížená",J376,0)</f>
        <v>0</v>
      </c>
      <c r="BG376" s="185">
        <f>IF(N376="zákl. přenesená",J376,0)</f>
        <v>0</v>
      </c>
      <c r="BH376" s="185">
        <f>IF(N376="sníž. přenesená",J376,0)</f>
        <v>0</v>
      </c>
      <c r="BI376" s="185">
        <f>IF(N376="nulová",J376,0)</f>
        <v>0</v>
      </c>
      <c r="BJ376" s="18" t="s">
        <v>83</v>
      </c>
      <c r="BK376" s="185">
        <f>ROUND(I376*H376,2)</f>
        <v>0</v>
      </c>
      <c r="BL376" s="18" t="s">
        <v>142</v>
      </c>
      <c r="BM376" s="184" t="s">
        <v>933</v>
      </c>
    </row>
    <row r="377" s="13" customFormat="1">
      <c r="A377" s="13"/>
      <c r="B377" s="186"/>
      <c r="C377" s="13"/>
      <c r="D377" s="187" t="s">
        <v>144</v>
      </c>
      <c r="E377" s="188" t="s">
        <v>3</v>
      </c>
      <c r="F377" s="189" t="s">
        <v>295</v>
      </c>
      <c r="G377" s="13"/>
      <c r="H377" s="188" t="s">
        <v>3</v>
      </c>
      <c r="I377" s="190"/>
      <c r="J377" s="13"/>
      <c r="K377" s="13"/>
      <c r="L377" s="186"/>
      <c r="M377" s="191"/>
      <c r="N377" s="192"/>
      <c r="O377" s="192"/>
      <c r="P377" s="192"/>
      <c r="Q377" s="192"/>
      <c r="R377" s="192"/>
      <c r="S377" s="192"/>
      <c r="T377" s="19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88" t="s">
        <v>144</v>
      </c>
      <c r="AU377" s="188" t="s">
        <v>85</v>
      </c>
      <c r="AV377" s="13" t="s">
        <v>83</v>
      </c>
      <c r="AW377" s="13" t="s">
        <v>39</v>
      </c>
      <c r="AX377" s="13" t="s">
        <v>77</v>
      </c>
      <c r="AY377" s="188" t="s">
        <v>134</v>
      </c>
    </row>
    <row r="378" s="14" customFormat="1">
      <c r="A378" s="14"/>
      <c r="B378" s="194"/>
      <c r="C378" s="14"/>
      <c r="D378" s="187" t="s">
        <v>144</v>
      </c>
      <c r="E378" s="195" t="s">
        <v>3</v>
      </c>
      <c r="F378" s="196" t="s">
        <v>407</v>
      </c>
      <c r="G378" s="14"/>
      <c r="H378" s="197">
        <v>1</v>
      </c>
      <c r="I378" s="198"/>
      <c r="J378" s="14"/>
      <c r="K378" s="14"/>
      <c r="L378" s="194"/>
      <c r="M378" s="199"/>
      <c r="N378" s="200"/>
      <c r="O378" s="200"/>
      <c r="P378" s="200"/>
      <c r="Q378" s="200"/>
      <c r="R378" s="200"/>
      <c r="S378" s="200"/>
      <c r="T378" s="20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195" t="s">
        <v>144</v>
      </c>
      <c r="AU378" s="195" t="s">
        <v>85</v>
      </c>
      <c r="AV378" s="14" t="s">
        <v>85</v>
      </c>
      <c r="AW378" s="14" t="s">
        <v>39</v>
      </c>
      <c r="AX378" s="14" t="s">
        <v>77</v>
      </c>
      <c r="AY378" s="195" t="s">
        <v>134</v>
      </c>
    </row>
    <row r="379" s="14" customFormat="1">
      <c r="A379" s="14"/>
      <c r="B379" s="194"/>
      <c r="C379" s="14"/>
      <c r="D379" s="187" t="s">
        <v>144</v>
      </c>
      <c r="E379" s="195" t="s">
        <v>3</v>
      </c>
      <c r="F379" s="196" t="s">
        <v>408</v>
      </c>
      <c r="G379" s="14"/>
      <c r="H379" s="197">
        <v>1</v>
      </c>
      <c r="I379" s="198"/>
      <c r="J379" s="14"/>
      <c r="K379" s="14"/>
      <c r="L379" s="194"/>
      <c r="M379" s="199"/>
      <c r="N379" s="200"/>
      <c r="O379" s="200"/>
      <c r="P379" s="200"/>
      <c r="Q379" s="200"/>
      <c r="R379" s="200"/>
      <c r="S379" s="200"/>
      <c r="T379" s="201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195" t="s">
        <v>144</v>
      </c>
      <c r="AU379" s="195" t="s">
        <v>85</v>
      </c>
      <c r="AV379" s="14" t="s">
        <v>85</v>
      </c>
      <c r="AW379" s="14" t="s">
        <v>39</v>
      </c>
      <c r="AX379" s="14" t="s">
        <v>77</v>
      </c>
      <c r="AY379" s="195" t="s">
        <v>134</v>
      </c>
    </row>
    <row r="380" s="15" customFormat="1">
      <c r="A380" s="15"/>
      <c r="B380" s="202"/>
      <c r="C380" s="15"/>
      <c r="D380" s="187" t="s">
        <v>144</v>
      </c>
      <c r="E380" s="203" t="s">
        <v>3</v>
      </c>
      <c r="F380" s="204" t="s">
        <v>180</v>
      </c>
      <c r="G380" s="15"/>
      <c r="H380" s="205">
        <v>2</v>
      </c>
      <c r="I380" s="206"/>
      <c r="J380" s="15"/>
      <c r="K380" s="15"/>
      <c r="L380" s="202"/>
      <c r="M380" s="207"/>
      <c r="N380" s="208"/>
      <c r="O380" s="208"/>
      <c r="P380" s="208"/>
      <c r="Q380" s="208"/>
      <c r="R380" s="208"/>
      <c r="S380" s="208"/>
      <c r="T380" s="209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03" t="s">
        <v>144</v>
      </c>
      <c r="AU380" s="203" t="s">
        <v>85</v>
      </c>
      <c r="AV380" s="15" t="s">
        <v>133</v>
      </c>
      <c r="AW380" s="15" t="s">
        <v>39</v>
      </c>
      <c r="AX380" s="15" t="s">
        <v>83</v>
      </c>
      <c r="AY380" s="203" t="s">
        <v>134</v>
      </c>
    </row>
    <row r="381" s="2" customFormat="1" ht="33" customHeight="1">
      <c r="A381" s="38"/>
      <c r="B381" s="172"/>
      <c r="C381" s="173" t="s">
        <v>679</v>
      </c>
      <c r="D381" s="173" t="s">
        <v>137</v>
      </c>
      <c r="E381" s="174" t="s">
        <v>934</v>
      </c>
      <c r="F381" s="175" t="s">
        <v>935</v>
      </c>
      <c r="G381" s="176" t="s">
        <v>140</v>
      </c>
      <c r="H381" s="177">
        <v>1</v>
      </c>
      <c r="I381" s="178"/>
      <c r="J381" s="179">
        <f>ROUND(I381*H381,2)</f>
        <v>0</v>
      </c>
      <c r="K381" s="175" t="s">
        <v>3</v>
      </c>
      <c r="L381" s="39"/>
      <c r="M381" s="180" t="s">
        <v>3</v>
      </c>
      <c r="N381" s="181" t="s">
        <v>48</v>
      </c>
      <c r="O381" s="72"/>
      <c r="P381" s="182">
        <f>O381*H381</f>
        <v>0</v>
      </c>
      <c r="Q381" s="182">
        <v>0</v>
      </c>
      <c r="R381" s="182">
        <f>Q381*H381</f>
        <v>0</v>
      </c>
      <c r="S381" s="182">
        <v>0</v>
      </c>
      <c r="T381" s="183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184" t="s">
        <v>142</v>
      </c>
      <c r="AT381" s="184" t="s">
        <v>137</v>
      </c>
      <c r="AU381" s="184" t="s">
        <v>85</v>
      </c>
      <c r="AY381" s="18" t="s">
        <v>134</v>
      </c>
      <c r="BE381" s="185">
        <f>IF(N381="základní",J381,0)</f>
        <v>0</v>
      </c>
      <c r="BF381" s="185">
        <f>IF(N381="snížená",J381,0)</f>
        <v>0</v>
      </c>
      <c r="BG381" s="185">
        <f>IF(N381="zákl. přenesená",J381,0)</f>
        <v>0</v>
      </c>
      <c r="BH381" s="185">
        <f>IF(N381="sníž. přenesená",J381,0)</f>
        <v>0</v>
      </c>
      <c r="BI381" s="185">
        <f>IF(N381="nulová",J381,0)</f>
        <v>0</v>
      </c>
      <c r="BJ381" s="18" t="s">
        <v>83</v>
      </c>
      <c r="BK381" s="185">
        <f>ROUND(I381*H381,2)</f>
        <v>0</v>
      </c>
      <c r="BL381" s="18" t="s">
        <v>142</v>
      </c>
      <c r="BM381" s="184" t="s">
        <v>936</v>
      </c>
    </row>
    <row r="382" s="13" customFormat="1">
      <c r="A382" s="13"/>
      <c r="B382" s="186"/>
      <c r="C382" s="13"/>
      <c r="D382" s="187" t="s">
        <v>144</v>
      </c>
      <c r="E382" s="188" t="s">
        <v>3</v>
      </c>
      <c r="F382" s="189" t="s">
        <v>295</v>
      </c>
      <c r="G382" s="13"/>
      <c r="H382" s="188" t="s">
        <v>3</v>
      </c>
      <c r="I382" s="190"/>
      <c r="J382" s="13"/>
      <c r="K382" s="13"/>
      <c r="L382" s="186"/>
      <c r="M382" s="191"/>
      <c r="N382" s="192"/>
      <c r="O382" s="192"/>
      <c r="P382" s="192"/>
      <c r="Q382" s="192"/>
      <c r="R382" s="192"/>
      <c r="S382" s="192"/>
      <c r="T382" s="19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88" t="s">
        <v>144</v>
      </c>
      <c r="AU382" s="188" t="s">
        <v>85</v>
      </c>
      <c r="AV382" s="13" t="s">
        <v>83</v>
      </c>
      <c r="AW382" s="13" t="s">
        <v>39</v>
      </c>
      <c r="AX382" s="13" t="s">
        <v>77</v>
      </c>
      <c r="AY382" s="188" t="s">
        <v>134</v>
      </c>
    </row>
    <row r="383" s="14" customFormat="1">
      <c r="A383" s="14"/>
      <c r="B383" s="194"/>
      <c r="C383" s="14"/>
      <c r="D383" s="187" t="s">
        <v>144</v>
      </c>
      <c r="E383" s="195" t="s">
        <v>3</v>
      </c>
      <c r="F383" s="196" t="s">
        <v>937</v>
      </c>
      <c r="G383" s="14"/>
      <c r="H383" s="197">
        <v>1</v>
      </c>
      <c r="I383" s="198"/>
      <c r="J383" s="14"/>
      <c r="K383" s="14"/>
      <c r="L383" s="194"/>
      <c r="M383" s="199"/>
      <c r="N383" s="200"/>
      <c r="O383" s="200"/>
      <c r="P383" s="200"/>
      <c r="Q383" s="200"/>
      <c r="R383" s="200"/>
      <c r="S383" s="200"/>
      <c r="T383" s="20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195" t="s">
        <v>144</v>
      </c>
      <c r="AU383" s="195" t="s">
        <v>85</v>
      </c>
      <c r="AV383" s="14" t="s">
        <v>85</v>
      </c>
      <c r="AW383" s="14" t="s">
        <v>39</v>
      </c>
      <c r="AX383" s="14" t="s">
        <v>83</v>
      </c>
      <c r="AY383" s="195" t="s">
        <v>134</v>
      </c>
    </row>
    <row r="384" s="2" customFormat="1" ht="33" customHeight="1">
      <c r="A384" s="38"/>
      <c r="B384" s="172"/>
      <c r="C384" s="173" t="s">
        <v>684</v>
      </c>
      <c r="D384" s="173" t="s">
        <v>137</v>
      </c>
      <c r="E384" s="174" t="s">
        <v>410</v>
      </c>
      <c r="F384" s="175" t="s">
        <v>411</v>
      </c>
      <c r="G384" s="176" t="s">
        <v>140</v>
      </c>
      <c r="H384" s="177">
        <v>1</v>
      </c>
      <c r="I384" s="178"/>
      <c r="J384" s="179">
        <f>ROUND(I384*H384,2)</f>
        <v>0</v>
      </c>
      <c r="K384" s="175" t="s">
        <v>141</v>
      </c>
      <c r="L384" s="39"/>
      <c r="M384" s="180" t="s">
        <v>3</v>
      </c>
      <c r="N384" s="181" t="s">
        <v>48</v>
      </c>
      <c r="O384" s="72"/>
      <c r="P384" s="182">
        <f>O384*H384</f>
        <v>0</v>
      </c>
      <c r="Q384" s="182">
        <v>0</v>
      </c>
      <c r="R384" s="182">
        <f>Q384*H384</f>
        <v>0</v>
      </c>
      <c r="S384" s="182">
        <v>0</v>
      </c>
      <c r="T384" s="183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184" t="s">
        <v>142</v>
      </c>
      <c r="AT384" s="184" t="s">
        <v>137</v>
      </c>
      <c r="AU384" s="184" t="s">
        <v>85</v>
      </c>
      <c r="AY384" s="18" t="s">
        <v>134</v>
      </c>
      <c r="BE384" s="185">
        <f>IF(N384="základní",J384,0)</f>
        <v>0</v>
      </c>
      <c r="BF384" s="185">
        <f>IF(N384="snížená",J384,0)</f>
        <v>0</v>
      </c>
      <c r="BG384" s="185">
        <f>IF(N384="zákl. přenesená",J384,0)</f>
        <v>0</v>
      </c>
      <c r="BH384" s="185">
        <f>IF(N384="sníž. přenesená",J384,0)</f>
        <v>0</v>
      </c>
      <c r="BI384" s="185">
        <f>IF(N384="nulová",J384,0)</f>
        <v>0</v>
      </c>
      <c r="BJ384" s="18" t="s">
        <v>83</v>
      </c>
      <c r="BK384" s="185">
        <f>ROUND(I384*H384,2)</f>
        <v>0</v>
      </c>
      <c r="BL384" s="18" t="s">
        <v>142</v>
      </c>
      <c r="BM384" s="184" t="s">
        <v>938</v>
      </c>
    </row>
    <row r="385" s="13" customFormat="1">
      <c r="A385" s="13"/>
      <c r="B385" s="186"/>
      <c r="C385" s="13"/>
      <c r="D385" s="187" t="s">
        <v>144</v>
      </c>
      <c r="E385" s="188" t="s">
        <v>3</v>
      </c>
      <c r="F385" s="189" t="s">
        <v>295</v>
      </c>
      <c r="G385" s="13"/>
      <c r="H385" s="188" t="s">
        <v>3</v>
      </c>
      <c r="I385" s="190"/>
      <c r="J385" s="13"/>
      <c r="K385" s="13"/>
      <c r="L385" s="186"/>
      <c r="M385" s="191"/>
      <c r="N385" s="192"/>
      <c r="O385" s="192"/>
      <c r="P385" s="192"/>
      <c r="Q385" s="192"/>
      <c r="R385" s="192"/>
      <c r="S385" s="192"/>
      <c r="T385" s="19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88" t="s">
        <v>144</v>
      </c>
      <c r="AU385" s="188" t="s">
        <v>85</v>
      </c>
      <c r="AV385" s="13" t="s">
        <v>83</v>
      </c>
      <c r="AW385" s="13" t="s">
        <v>39</v>
      </c>
      <c r="AX385" s="13" t="s">
        <v>77</v>
      </c>
      <c r="AY385" s="188" t="s">
        <v>134</v>
      </c>
    </row>
    <row r="386" s="14" customFormat="1">
      <c r="A386" s="14"/>
      <c r="B386" s="194"/>
      <c r="C386" s="14"/>
      <c r="D386" s="187" t="s">
        <v>144</v>
      </c>
      <c r="E386" s="195" t="s">
        <v>3</v>
      </c>
      <c r="F386" s="196" t="s">
        <v>413</v>
      </c>
      <c r="G386" s="14"/>
      <c r="H386" s="197">
        <v>1</v>
      </c>
      <c r="I386" s="198"/>
      <c r="J386" s="14"/>
      <c r="K386" s="14"/>
      <c r="L386" s="194"/>
      <c r="M386" s="199"/>
      <c r="N386" s="200"/>
      <c r="O386" s="200"/>
      <c r="P386" s="200"/>
      <c r="Q386" s="200"/>
      <c r="R386" s="200"/>
      <c r="S386" s="200"/>
      <c r="T386" s="20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195" t="s">
        <v>144</v>
      </c>
      <c r="AU386" s="195" t="s">
        <v>85</v>
      </c>
      <c r="AV386" s="14" t="s">
        <v>85</v>
      </c>
      <c r="AW386" s="14" t="s">
        <v>39</v>
      </c>
      <c r="AX386" s="14" t="s">
        <v>83</v>
      </c>
      <c r="AY386" s="195" t="s">
        <v>134</v>
      </c>
    </row>
    <row r="387" s="2" customFormat="1" ht="24.15" customHeight="1">
      <c r="A387" s="38"/>
      <c r="B387" s="172"/>
      <c r="C387" s="173" t="s">
        <v>689</v>
      </c>
      <c r="D387" s="173" t="s">
        <v>137</v>
      </c>
      <c r="E387" s="174" t="s">
        <v>939</v>
      </c>
      <c r="F387" s="175" t="s">
        <v>940</v>
      </c>
      <c r="G387" s="176" t="s">
        <v>140</v>
      </c>
      <c r="H387" s="177">
        <v>10</v>
      </c>
      <c r="I387" s="178"/>
      <c r="J387" s="179">
        <f>ROUND(I387*H387,2)</f>
        <v>0</v>
      </c>
      <c r="K387" s="175" t="s">
        <v>141</v>
      </c>
      <c r="L387" s="39"/>
      <c r="M387" s="180" t="s">
        <v>3</v>
      </c>
      <c r="N387" s="181" t="s">
        <v>48</v>
      </c>
      <c r="O387" s="72"/>
      <c r="P387" s="182">
        <f>O387*H387</f>
        <v>0</v>
      </c>
      <c r="Q387" s="182">
        <v>0</v>
      </c>
      <c r="R387" s="182">
        <f>Q387*H387</f>
        <v>0</v>
      </c>
      <c r="S387" s="182">
        <v>0</v>
      </c>
      <c r="T387" s="183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184" t="s">
        <v>142</v>
      </c>
      <c r="AT387" s="184" t="s">
        <v>137</v>
      </c>
      <c r="AU387" s="184" t="s">
        <v>85</v>
      </c>
      <c r="AY387" s="18" t="s">
        <v>134</v>
      </c>
      <c r="BE387" s="185">
        <f>IF(N387="základní",J387,0)</f>
        <v>0</v>
      </c>
      <c r="BF387" s="185">
        <f>IF(N387="snížená",J387,0)</f>
        <v>0</v>
      </c>
      <c r="BG387" s="185">
        <f>IF(N387="zákl. přenesená",J387,0)</f>
        <v>0</v>
      </c>
      <c r="BH387" s="185">
        <f>IF(N387="sníž. přenesená",J387,0)</f>
        <v>0</v>
      </c>
      <c r="BI387" s="185">
        <f>IF(N387="nulová",J387,0)</f>
        <v>0</v>
      </c>
      <c r="BJ387" s="18" t="s">
        <v>83</v>
      </c>
      <c r="BK387" s="185">
        <f>ROUND(I387*H387,2)</f>
        <v>0</v>
      </c>
      <c r="BL387" s="18" t="s">
        <v>142</v>
      </c>
      <c r="BM387" s="184" t="s">
        <v>941</v>
      </c>
    </row>
    <row r="388" s="13" customFormat="1">
      <c r="A388" s="13"/>
      <c r="B388" s="186"/>
      <c r="C388" s="13"/>
      <c r="D388" s="187" t="s">
        <v>144</v>
      </c>
      <c r="E388" s="188" t="s">
        <v>3</v>
      </c>
      <c r="F388" s="189" t="s">
        <v>295</v>
      </c>
      <c r="G388" s="13"/>
      <c r="H388" s="188" t="s">
        <v>3</v>
      </c>
      <c r="I388" s="190"/>
      <c r="J388" s="13"/>
      <c r="K388" s="13"/>
      <c r="L388" s="186"/>
      <c r="M388" s="191"/>
      <c r="N388" s="192"/>
      <c r="O388" s="192"/>
      <c r="P388" s="192"/>
      <c r="Q388" s="192"/>
      <c r="R388" s="192"/>
      <c r="S388" s="192"/>
      <c r="T388" s="19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88" t="s">
        <v>144</v>
      </c>
      <c r="AU388" s="188" t="s">
        <v>85</v>
      </c>
      <c r="AV388" s="13" t="s">
        <v>83</v>
      </c>
      <c r="AW388" s="13" t="s">
        <v>39</v>
      </c>
      <c r="AX388" s="13" t="s">
        <v>77</v>
      </c>
      <c r="AY388" s="188" t="s">
        <v>134</v>
      </c>
    </row>
    <row r="389" s="14" customFormat="1">
      <c r="A389" s="14"/>
      <c r="B389" s="194"/>
      <c r="C389" s="14"/>
      <c r="D389" s="187" t="s">
        <v>144</v>
      </c>
      <c r="E389" s="195" t="s">
        <v>3</v>
      </c>
      <c r="F389" s="196" t="s">
        <v>942</v>
      </c>
      <c r="G389" s="14"/>
      <c r="H389" s="197">
        <v>5</v>
      </c>
      <c r="I389" s="198"/>
      <c r="J389" s="14"/>
      <c r="K389" s="14"/>
      <c r="L389" s="194"/>
      <c r="M389" s="199"/>
      <c r="N389" s="200"/>
      <c r="O389" s="200"/>
      <c r="P389" s="200"/>
      <c r="Q389" s="200"/>
      <c r="R389" s="200"/>
      <c r="S389" s="200"/>
      <c r="T389" s="20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195" t="s">
        <v>144</v>
      </c>
      <c r="AU389" s="195" t="s">
        <v>85</v>
      </c>
      <c r="AV389" s="14" t="s">
        <v>85</v>
      </c>
      <c r="AW389" s="14" t="s">
        <v>39</v>
      </c>
      <c r="AX389" s="14" t="s">
        <v>77</v>
      </c>
      <c r="AY389" s="195" t="s">
        <v>134</v>
      </c>
    </row>
    <row r="390" s="14" customFormat="1">
      <c r="A390" s="14"/>
      <c r="B390" s="194"/>
      <c r="C390" s="14"/>
      <c r="D390" s="187" t="s">
        <v>144</v>
      </c>
      <c r="E390" s="195" t="s">
        <v>3</v>
      </c>
      <c r="F390" s="196" t="s">
        <v>943</v>
      </c>
      <c r="G390" s="14"/>
      <c r="H390" s="197">
        <v>5</v>
      </c>
      <c r="I390" s="198"/>
      <c r="J390" s="14"/>
      <c r="K390" s="14"/>
      <c r="L390" s="194"/>
      <c r="M390" s="199"/>
      <c r="N390" s="200"/>
      <c r="O390" s="200"/>
      <c r="P390" s="200"/>
      <c r="Q390" s="200"/>
      <c r="R390" s="200"/>
      <c r="S390" s="200"/>
      <c r="T390" s="201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195" t="s">
        <v>144</v>
      </c>
      <c r="AU390" s="195" t="s">
        <v>85</v>
      </c>
      <c r="AV390" s="14" t="s">
        <v>85</v>
      </c>
      <c r="AW390" s="14" t="s">
        <v>39</v>
      </c>
      <c r="AX390" s="14" t="s">
        <v>77</v>
      </c>
      <c r="AY390" s="195" t="s">
        <v>134</v>
      </c>
    </row>
    <row r="391" s="15" customFormat="1">
      <c r="A391" s="15"/>
      <c r="B391" s="202"/>
      <c r="C391" s="15"/>
      <c r="D391" s="187" t="s">
        <v>144</v>
      </c>
      <c r="E391" s="203" t="s">
        <v>3</v>
      </c>
      <c r="F391" s="204" t="s">
        <v>180</v>
      </c>
      <c r="G391" s="15"/>
      <c r="H391" s="205">
        <v>10</v>
      </c>
      <c r="I391" s="206"/>
      <c r="J391" s="15"/>
      <c r="K391" s="15"/>
      <c r="L391" s="202"/>
      <c r="M391" s="207"/>
      <c r="N391" s="208"/>
      <c r="O391" s="208"/>
      <c r="P391" s="208"/>
      <c r="Q391" s="208"/>
      <c r="R391" s="208"/>
      <c r="S391" s="208"/>
      <c r="T391" s="209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03" t="s">
        <v>144</v>
      </c>
      <c r="AU391" s="203" t="s">
        <v>85</v>
      </c>
      <c r="AV391" s="15" t="s">
        <v>133</v>
      </c>
      <c r="AW391" s="15" t="s">
        <v>39</v>
      </c>
      <c r="AX391" s="15" t="s">
        <v>83</v>
      </c>
      <c r="AY391" s="203" t="s">
        <v>134</v>
      </c>
    </row>
    <row r="392" s="12" customFormat="1" ht="22.8" customHeight="1">
      <c r="A392" s="12"/>
      <c r="B392" s="159"/>
      <c r="C392" s="12"/>
      <c r="D392" s="160" t="s">
        <v>76</v>
      </c>
      <c r="E392" s="170" t="s">
        <v>255</v>
      </c>
      <c r="F392" s="170" t="s">
        <v>255</v>
      </c>
      <c r="G392" s="12"/>
      <c r="H392" s="12"/>
      <c r="I392" s="162"/>
      <c r="J392" s="171">
        <f>BK392</f>
        <v>0</v>
      </c>
      <c r="K392" s="12"/>
      <c r="L392" s="159"/>
      <c r="M392" s="164"/>
      <c r="N392" s="165"/>
      <c r="O392" s="165"/>
      <c r="P392" s="166">
        <f>SUM(P393:P493)</f>
        <v>0</v>
      </c>
      <c r="Q392" s="165"/>
      <c r="R392" s="166">
        <f>SUM(R393:R493)</f>
        <v>0</v>
      </c>
      <c r="S392" s="165"/>
      <c r="T392" s="167">
        <f>SUM(T393:T493)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160" t="s">
        <v>133</v>
      </c>
      <c r="AT392" s="168" t="s">
        <v>76</v>
      </c>
      <c r="AU392" s="168" t="s">
        <v>83</v>
      </c>
      <c r="AY392" s="160" t="s">
        <v>134</v>
      </c>
      <c r="BK392" s="169">
        <f>SUM(BK393:BK493)</f>
        <v>0</v>
      </c>
    </row>
    <row r="393" s="2" customFormat="1" ht="49.05" customHeight="1">
      <c r="A393" s="38"/>
      <c r="B393" s="172"/>
      <c r="C393" s="173" t="s">
        <v>694</v>
      </c>
      <c r="D393" s="173" t="s">
        <v>137</v>
      </c>
      <c r="E393" s="174" t="s">
        <v>257</v>
      </c>
      <c r="F393" s="175" t="s">
        <v>258</v>
      </c>
      <c r="G393" s="176" t="s">
        <v>140</v>
      </c>
      <c r="H393" s="177">
        <v>2</v>
      </c>
      <c r="I393" s="178"/>
      <c r="J393" s="179">
        <f>ROUND(I393*H393,2)</f>
        <v>0</v>
      </c>
      <c r="K393" s="175" t="s">
        <v>141</v>
      </c>
      <c r="L393" s="39"/>
      <c r="M393" s="180" t="s">
        <v>3</v>
      </c>
      <c r="N393" s="181" t="s">
        <v>48</v>
      </c>
      <c r="O393" s="72"/>
      <c r="P393" s="182">
        <f>O393*H393</f>
        <v>0</v>
      </c>
      <c r="Q393" s="182">
        <v>0</v>
      </c>
      <c r="R393" s="182">
        <f>Q393*H393</f>
        <v>0</v>
      </c>
      <c r="S393" s="182">
        <v>0</v>
      </c>
      <c r="T393" s="183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184" t="s">
        <v>142</v>
      </c>
      <c r="AT393" s="184" t="s">
        <v>137</v>
      </c>
      <c r="AU393" s="184" t="s">
        <v>85</v>
      </c>
      <c r="AY393" s="18" t="s">
        <v>134</v>
      </c>
      <c r="BE393" s="185">
        <f>IF(N393="základní",J393,0)</f>
        <v>0</v>
      </c>
      <c r="BF393" s="185">
        <f>IF(N393="snížená",J393,0)</f>
        <v>0</v>
      </c>
      <c r="BG393" s="185">
        <f>IF(N393="zákl. přenesená",J393,0)</f>
        <v>0</v>
      </c>
      <c r="BH393" s="185">
        <f>IF(N393="sníž. přenesená",J393,0)</f>
        <v>0</v>
      </c>
      <c r="BI393" s="185">
        <f>IF(N393="nulová",J393,0)</f>
        <v>0</v>
      </c>
      <c r="BJ393" s="18" t="s">
        <v>83</v>
      </c>
      <c r="BK393" s="185">
        <f>ROUND(I393*H393,2)</f>
        <v>0</v>
      </c>
      <c r="BL393" s="18" t="s">
        <v>142</v>
      </c>
      <c r="BM393" s="184" t="s">
        <v>944</v>
      </c>
    </row>
    <row r="394" s="13" customFormat="1">
      <c r="A394" s="13"/>
      <c r="B394" s="186"/>
      <c r="C394" s="13"/>
      <c r="D394" s="187" t="s">
        <v>144</v>
      </c>
      <c r="E394" s="188" t="s">
        <v>3</v>
      </c>
      <c r="F394" s="189" t="s">
        <v>295</v>
      </c>
      <c r="G394" s="13"/>
      <c r="H394" s="188" t="s">
        <v>3</v>
      </c>
      <c r="I394" s="190"/>
      <c r="J394" s="13"/>
      <c r="K394" s="13"/>
      <c r="L394" s="186"/>
      <c r="M394" s="191"/>
      <c r="N394" s="192"/>
      <c r="O394" s="192"/>
      <c r="P394" s="192"/>
      <c r="Q394" s="192"/>
      <c r="R394" s="192"/>
      <c r="S394" s="192"/>
      <c r="T394" s="19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88" t="s">
        <v>144</v>
      </c>
      <c r="AU394" s="188" t="s">
        <v>85</v>
      </c>
      <c r="AV394" s="13" t="s">
        <v>83</v>
      </c>
      <c r="AW394" s="13" t="s">
        <v>39</v>
      </c>
      <c r="AX394" s="13" t="s">
        <v>77</v>
      </c>
      <c r="AY394" s="188" t="s">
        <v>134</v>
      </c>
    </row>
    <row r="395" s="14" customFormat="1">
      <c r="A395" s="14"/>
      <c r="B395" s="194"/>
      <c r="C395" s="14"/>
      <c r="D395" s="187" t="s">
        <v>144</v>
      </c>
      <c r="E395" s="195" t="s">
        <v>3</v>
      </c>
      <c r="F395" s="196" t="s">
        <v>945</v>
      </c>
      <c r="G395" s="14"/>
      <c r="H395" s="197">
        <v>1</v>
      </c>
      <c r="I395" s="198"/>
      <c r="J395" s="14"/>
      <c r="K395" s="14"/>
      <c r="L395" s="194"/>
      <c r="M395" s="199"/>
      <c r="N395" s="200"/>
      <c r="O395" s="200"/>
      <c r="P395" s="200"/>
      <c r="Q395" s="200"/>
      <c r="R395" s="200"/>
      <c r="S395" s="200"/>
      <c r="T395" s="20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195" t="s">
        <v>144</v>
      </c>
      <c r="AU395" s="195" t="s">
        <v>85</v>
      </c>
      <c r="AV395" s="14" t="s">
        <v>85</v>
      </c>
      <c r="AW395" s="14" t="s">
        <v>39</v>
      </c>
      <c r="AX395" s="14" t="s">
        <v>77</v>
      </c>
      <c r="AY395" s="195" t="s">
        <v>134</v>
      </c>
    </row>
    <row r="396" s="14" customFormat="1">
      <c r="A396" s="14"/>
      <c r="B396" s="194"/>
      <c r="C396" s="14"/>
      <c r="D396" s="187" t="s">
        <v>144</v>
      </c>
      <c r="E396" s="195" t="s">
        <v>3</v>
      </c>
      <c r="F396" s="196" t="s">
        <v>261</v>
      </c>
      <c r="G396" s="14"/>
      <c r="H396" s="197">
        <v>1</v>
      </c>
      <c r="I396" s="198"/>
      <c r="J396" s="14"/>
      <c r="K396" s="14"/>
      <c r="L396" s="194"/>
      <c r="M396" s="199"/>
      <c r="N396" s="200"/>
      <c r="O396" s="200"/>
      <c r="P396" s="200"/>
      <c r="Q396" s="200"/>
      <c r="R396" s="200"/>
      <c r="S396" s="200"/>
      <c r="T396" s="20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195" t="s">
        <v>144</v>
      </c>
      <c r="AU396" s="195" t="s">
        <v>85</v>
      </c>
      <c r="AV396" s="14" t="s">
        <v>85</v>
      </c>
      <c r="AW396" s="14" t="s">
        <v>39</v>
      </c>
      <c r="AX396" s="14" t="s">
        <v>77</v>
      </c>
      <c r="AY396" s="195" t="s">
        <v>134</v>
      </c>
    </row>
    <row r="397" s="15" customFormat="1">
      <c r="A397" s="15"/>
      <c r="B397" s="202"/>
      <c r="C397" s="15"/>
      <c r="D397" s="187" t="s">
        <v>144</v>
      </c>
      <c r="E397" s="203" t="s">
        <v>3</v>
      </c>
      <c r="F397" s="204" t="s">
        <v>180</v>
      </c>
      <c r="G397" s="15"/>
      <c r="H397" s="205">
        <v>2</v>
      </c>
      <c r="I397" s="206"/>
      <c r="J397" s="15"/>
      <c r="K397" s="15"/>
      <c r="L397" s="202"/>
      <c r="M397" s="207"/>
      <c r="N397" s="208"/>
      <c r="O397" s="208"/>
      <c r="P397" s="208"/>
      <c r="Q397" s="208"/>
      <c r="R397" s="208"/>
      <c r="S397" s="208"/>
      <c r="T397" s="209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03" t="s">
        <v>144</v>
      </c>
      <c r="AU397" s="203" t="s">
        <v>85</v>
      </c>
      <c r="AV397" s="15" t="s">
        <v>133</v>
      </c>
      <c r="AW397" s="15" t="s">
        <v>39</v>
      </c>
      <c r="AX397" s="15" t="s">
        <v>83</v>
      </c>
      <c r="AY397" s="203" t="s">
        <v>134</v>
      </c>
    </row>
    <row r="398" s="2" customFormat="1" ht="49.05" customHeight="1">
      <c r="A398" s="38"/>
      <c r="B398" s="172"/>
      <c r="C398" s="173" t="s">
        <v>699</v>
      </c>
      <c r="D398" s="173" t="s">
        <v>137</v>
      </c>
      <c r="E398" s="174" t="s">
        <v>263</v>
      </c>
      <c r="F398" s="175" t="s">
        <v>264</v>
      </c>
      <c r="G398" s="176" t="s">
        <v>140</v>
      </c>
      <c r="H398" s="177">
        <v>1</v>
      </c>
      <c r="I398" s="178"/>
      <c r="J398" s="179">
        <f>ROUND(I398*H398,2)</f>
        <v>0</v>
      </c>
      <c r="K398" s="175" t="s">
        <v>141</v>
      </c>
      <c r="L398" s="39"/>
      <c r="M398" s="180" t="s">
        <v>3</v>
      </c>
      <c r="N398" s="181" t="s">
        <v>48</v>
      </c>
      <c r="O398" s="72"/>
      <c r="P398" s="182">
        <f>O398*H398</f>
        <v>0</v>
      </c>
      <c r="Q398" s="182">
        <v>0</v>
      </c>
      <c r="R398" s="182">
        <f>Q398*H398</f>
        <v>0</v>
      </c>
      <c r="S398" s="182">
        <v>0</v>
      </c>
      <c r="T398" s="183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184" t="s">
        <v>142</v>
      </c>
      <c r="AT398" s="184" t="s">
        <v>137</v>
      </c>
      <c r="AU398" s="184" t="s">
        <v>85</v>
      </c>
      <c r="AY398" s="18" t="s">
        <v>134</v>
      </c>
      <c r="BE398" s="185">
        <f>IF(N398="základní",J398,0)</f>
        <v>0</v>
      </c>
      <c r="BF398" s="185">
        <f>IF(N398="snížená",J398,0)</f>
        <v>0</v>
      </c>
      <c r="BG398" s="185">
        <f>IF(N398="zákl. přenesená",J398,0)</f>
        <v>0</v>
      </c>
      <c r="BH398" s="185">
        <f>IF(N398="sníž. přenesená",J398,0)</f>
        <v>0</v>
      </c>
      <c r="BI398" s="185">
        <f>IF(N398="nulová",J398,0)</f>
        <v>0</v>
      </c>
      <c r="BJ398" s="18" t="s">
        <v>83</v>
      </c>
      <c r="BK398" s="185">
        <f>ROUND(I398*H398,2)</f>
        <v>0</v>
      </c>
      <c r="BL398" s="18" t="s">
        <v>142</v>
      </c>
      <c r="BM398" s="184" t="s">
        <v>946</v>
      </c>
    </row>
    <row r="399" s="13" customFormat="1">
      <c r="A399" s="13"/>
      <c r="B399" s="186"/>
      <c r="C399" s="13"/>
      <c r="D399" s="187" t="s">
        <v>144</v>
      </c>
      <c r="E399" s="188" t="s">
        <v>3</v>
      </c>
      <c r="F399" s="189" t="s">
        <v>295</v>
      </c>
      <c r="G399" s="13"/>
      <c r="H399" s="188" t="s">
        <v>3</v>
      </c>
      <c r="I399" s="190"/>
      <c r="J399" s="13"/>
      <c r="K399" s="13"/>
      <c r="L399" s="186"/>
      <c r="M399" s="191"/>
      <c r="N399" s="192"/>
      <c r="O399" s="192"/>
      <c r="P399" s="192"/>
      <c r="Q399" s="192"/>
      <c r="R399" s="192"/>
      <c r="S399" s="192"/>
      <c r="T399" s="19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88" t="s">
        <v>144</v>
      </c>
      <c r="AU399" s="188" t="s">
        <v>85</v>
      </c>
      <c r="AV399" s="13" t="s">
        <v>83</v>
      </c>
      <c r="AW399" s="13" t="s">
        <v>39</v>
      </c>
      <c r="AX399" s="13" t="s">
        <v>77</v>
      </c>
      <c r="AY399" s="188" t="s">
        <v>134</v>
      </c>
    </row>
    <row r="400" s="14" customFormat="1">
      <c r="A400" s="14"/>
      <c r="B400" s="194"/>
      <c r="C400" s="14"/>
      <c r="D400" s="187" t="s">
        <v>144</v>
      </c>
      <c r="E400" s="195" t="s">
        <v>3</v>
      </c>
      <c r="F400" s="196" t="s">
        <v>266</v>
      </c>
      <c r="G400" s="14"/>
      <c r="H400" s="197">
        <v>1</v>
      </c>
      <c r="I400" s="198"/>
      <c r="J400" s="14"/>
      <c r="K400" s="14"/>
      <c r="L400" s="194"/>
      <c r="M400" s="199"/>
      <c r="N400" s="200"/>
      <c r="O400" s="200"/>
      <c r="P400" s="200"/>
      <c r="Q400" s="200"/>
      <c r="R400" s="200"/>
      <c r="S400" s="200"/>
      <c r="T400" s="20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195" t="s">
        <v>144</v>
      </c>
      <c r="AU400" s="195" t="s">
        <v>85</v>
      </c>
      <c r="AV400" s="14" t="s">
        <v>85</v>
      </c>
      <c r="AW400" s="14" t="s">
        <v>39</v>
      </c>
      <c r="AX400" s="14" t="s">
        <v>83</v>
      </c>
      <c r="AY400" s="195" t="s">
        <v>134</v>
      </c>
    </row>
    <row r="401" s="2" customFormat="1" ht="24.15" customHeight="1">
      <c r="A401" s="38"/>
      <c r="B401" s="172"/>
      <c r="C401" s="173" t="s">
        <v>704</v>
      </c>
      <c r="D401" s="173" t="s">
        <v>137</v>
      </c>
      <c r="E401" s="174" t="s">
        <v>622</v>
      </c>
      <c r="F401" s="175" t="s">
        <v>623</v>
      </c>
      <c r="G401" s="176" t="s">
        <v>140</v>
      </c>
      <c r="H401" s="177">
        <v>3</v>
      </c>
      <c r="I401" s="178"/>
      <c r="J401" s="179">
        <f>ROUND(I401*H401,2)</f>
        <v>0</v>
      </c>
      <c r="K401" s="175" t="s">
        <v>141</v>
      </c>
      <c r="L401" s="39"/>
      <c r="M401" s="180" t="s">
        <v>3</v>
      </c>
      <c r="N401" s="181" t="s">
        <v>48</v>
      </c>
      <c r="O401" s="72"/>
      <c r="P401" s="182">
        <f>O401*H401</f>
        <v>0</v>
      </c>
      <c r="Q401" s="182">
        <v>0</v>
      </c>
      <c r="R401" s="182">
        <f>Q401*H401</f>
        <v>0</v>
      </c>
      <c r="S401" s="182">
        <v>0</v>
      </c>
      <c r="T401" s="183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184" t="s">
        <v>142</v>
      </c>
      <c r="AT401" s="184" t="s">
        <v>137</v>
      </c>
      <c r="AU401" s="184" t="s">
        <v>85</v>
      </c>
      <c r="AY401" s="18" t="s">
        <v>134</v>
      </c>
      <c r="BE401" s="185">
        <f>IF(N401="základní",J401,0)</f>
        <v>0</v>
      </c>
      <c r="BF401" s="185">
        <f>IF(N401="snížená",J401,0)</f>
        <v>0</v>
      </c>
      <c r="BG401" s="185">
        <f>IF(N401="zákl. přenesená",J401,0)</f>
        <v>0</v>
      </c>
      <c r="BH401" s="185">
        <f>IF(N401="sníž. přenesená",J401,0)</f>
        <v>0</v>
      </c>
      <c r="BI401" s="185">
        <f>IF(N401="nulová",J401,0)</f>
        <v>0</v>
      </c>
      <c r="BJ401" s="18" t="s">
        <v>83</v>
      </c>
      <c r="BK401" s="185">
        <f>ROUND(I401*H401,2)</f>
        <v>0</v>
      </c>
      <c r="BL401" s="18" t="s">
        <v>142</v>
      </c>
      <c r="BM401" s="184" t="s">
        <v>947</v>
      </c>
    </row>
    <row r="402" s="13" customFormat="1">
      <c r="A402" s="13"/>
      <c r="B402" s="186"/>
      <c r="C402" s="13"/>
      <c r="D402" s="187" t="s">
        <v>144</v>
      </c>
      <c r="E402" s="188" t="s">
        <v>3</v>
      </c>
      <c r="F402" s="189" t="s">
        <v>295</v>
      </c>
      <c r="G402" s="13"/>
      <c r="H402" s="188" t="s">
        <v>3</v>
      </c>
      <c r="I402" s="190"/>
      <c r="J402" s="13"/>
      <c r="K402" s="13"/>
      <c r="L402" s="186"/>
      <c r="M402" s="191"/>
      <c r="N402" s="192"/>
      <c r="O402" s="192"/>
      <c r="P402" s="192"/>
      <c r="Q402" s="192"/>
      <c r="R402" s="192"/>
      <c r="S402" s="192"/>
      <c r="T402" s="19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88" t="s">
        <v>144</v>
      </c>
      <c r="AU402" s="188" t="s">
        <v>85</v>
      </c>
      <c r="AV402" s="13" t="s">
        <v>83</v>
      </c>
      <c r="AW402" s="13" t="s">
        <v>39</v>
      </c>
      <c r="AX402" s="13" t="s">
        <v>77</v>
      </c>
      <c r="AY402" s="188" t="s">
        <v>134</v>
      </c>
    </row>
    <row r="403" s="14" customFormat="1">
      <c r="A403" s="14"/>
      <c r="B403" s="194"/>
      <c r="C403" s="14"/>
      <c r="D403" s="187" t="s">
        <v>144</v>
      </c>
      <c r="E403" s="195" t="s">
        <v>3</v>
      </c>
      <c r="F403" s="196" t="s">
        <v>625</v>
      </c>
      <c r="G403" s="14"/>
      <c r="H403" s="197">
        <v>1</v>
      </c>
      <c r="I403" s="198"/>
      <c r="J403" s="14"/>
      <c r="K403" s="14"/>
      <c r="L403" s="194"/>
      <c r="M403" s="199"/>
      <c r="N403" s="200"/>
      <c r="O403" s="200"/>
      <c r="P403" s="200"/>
      <c r="Q403" s="200"/>
      <c r="R403" s="200"/>
      <c r="S403" s="200"/>
      <c r="T403" s="201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195" t="s">
        <v>144</v>
      </c>
      <c r="AU403" s="195" t="s">
        <v>85</v>
      </c>
      <c r="AV403" s="14" t="s">
        <v>85</v>
      </c>
      <c r="AW403" s="14" t="s">
        <v>39</v>
      </c>
      <c r="AX403" s="14" t="s">
        <v>77</v>
      </c>
      <c r="AY403" s="195" t="s">
        <v>134</v>
      </c>
    </row>
    <row r="404" s="14" customFormat="1">
      <c r="A404" s="14"/>
      <c r="B404" s="194"/>
      <c r="C404" s="14"/>
      <c r="D404" s="187" t="s">
        <v>144</v>
      </c>
      <c r="E404" s="195" t="s">
        <v>3</v>
      </c>
      <c r="F404" s="196" t="s">
        <v>626</v>
      </c>
      <c r="G404" s="14"/>
      <c r="H404" s="197">
        <v>1</v>
      </c>
      <c r="I404" s="198"/>
      <c r="J404" s="14"/>
      <c r="K404" s="14"/>
      <c r="L404" s="194"/>
      <c r="M404" s="199"/>
      <c r="N404" s="200"/>
      <c r="O404" s="200"/>
      <c r="P404" s="200"/>
      <c r="Q404" s="200"/>
      <c r="R404" s="200"/>
      <c r="S404" s="200"/>
      <c r="T404" s="201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195" t="s">
        <v>144</v>
      </c>
      <c r="AU404" s="195" t="s">
        <v>85</v>
      </c>
      <c r="AV404" s="14" t="s">
        <v>85</v>
      </c>
      <c r="AW404" s="14" t="s">
        <v>39</v>
      </c>
      <c r="AX404" s="14" t="s">
        <v>77</v>
      </c>
      <c r="AY404" s="195" t="s">
        <v>134</v>
      </c>
    </row>
    <row r="405" s="14" customFormat="1">
      <c r="A405" s="14"/>
      <c r="B405" s="194"/>
      <c r="C405" s="14"/>
      <c r="D405" s="187" t="s">
        <v>144</v>
      </c>
      <c r="E405" s="195" t="s">
        <v>3</v>
      </c>
      <c r="F405" s="196" t="s">
        <v>948</v>
      </c>
      <c r="G405" s="14"/>
      <c r="H405" s="197">
        <v>1</v>
      </c>
      <c r="I405" s="198"/>
      <c r="J405" s="14"/>
      <c r="K405" s="14"/>
      <c r="L405" s="194"/>
      <c r="M405" s="199"/>
      <c r="N405" s="200"/>
      <c r="O405" s="200"/>
      <c r="P405" s="200"/>
      <c r="Q405" s="200"/>
      <c r="R405" s="200"/>
      <c r="S405" s="200"/>
      <c r="T405" s="20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195" t="s">
        <v>144</v>
      </c>
      <c r="AU405" s="195" t="s">
        <v>85</v>
      </c>
      <c r="AV405" s="14" t="s">
        <v>85</v>
      </c>
      <c r="AW405" s="14" t="s">
        <v>39</v>
      </c>
      <c r="AX405" s="14" t="s">
        <v>77</v>
      </c>
      <c r="AY405" s="195" t="s">
        <v>134</v>
      </c>
    </row>
    <row r="406" s="15" customFormat="1">
      <c r="A406" s="15"/>
      <c r="B406" s="202"/>
      <c r="C406" s="15"/>
      <c r="D406" s="187" t="s">
        <v>144</v>
      </c>
      <c r="E406" s="203" t="s">
        <v>3</v>
      </c>
      <c r="F406" s="204" t="s">
        <v>180</v>
      </c>
      <c r="G406" s="15"/>
      <c r="H406" s="205">
        <v>3</v>
      </c>
      <c r="I406" s="206"/>
      <c r="J406" s="15"/>
      <c r="K406" s="15"/>
      <c r="L406" s="202"/>
      <c r="M406" s="207"/>
      <c r="N406" s="208"/>
      <c r="O406" s="208"/>
      <c r="P406" s="208"/>
      <c r="Q406" s="208"/>
      <c r="R406" s="208"/>
      <c r="S406" s="208"/>
      <c r="T406" s="209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03" t="s">
        <v>144</v>
      </c>
      <c r="AU406" s="203" t="s">
        <v>85</v>
      </c>
      <c r="AV406" s="15" t="s">
        <v>133</v>
      </c>
      <c r="AW406" s="15" t="s">
        <v>39</v>
      </c>
      <c r="AX406" s="15" t="s">
        <v>83</v>
      </c>
      <c r="AY406" s="203" t="s">
        <v>134</v>
      </c>
    </row>
    <row r="407" s="2" customFormat="1" ht="24.15" customHeight="1">
      <c r="A407" s="38"/>
      <c r="B407" s="172"/>
      <c r="C407" s="173" t="s">
        <v>709</v>
      </c>
      <c r="D407" s="173" t="s">
        <v>137</v>
      </c>
      <c r="E407" s="174" t="s">
        <v>627</v>
      </c>
      <c r="F407" s="175" t="s">
        <v>628</v>
      </c>
      <c r="G407" s="176" t="s">
        <v>140</v>
      </c>
      <c r="H407" s="177">
        <v>1</v>
      </c>
      <c r="I407" s="178"/>
      <c r="J407" s="179">
        <f>ROUND(I407*H407,2)</f>
        <v>0</v>
      </c>
      <c r="K407" s="175" t="s">
        <v>141</v>
      </c>
      <c r="L407" s="39"/>
      <c r="M407" s="180" t="s">
        <v>3</v>
      </c>
      <c r="N407" s="181" t="s">
        <v>48</v>
      </c>
      <c r="O407" s="72"/>
      <c r="P407" s="182">
        <f>O407*H407</f>
        <v>0</v>
      </c>
      <c r="Q407" s="182">
        <v>0</v>
      </c>
      <c r="R407" s="182">
        <f>Q407*H407</f>
        <v>0</v>
      </c>
      <c r="S407" s="182">
        <v>0</v>
      </c>
      <c r="T407" s="183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184" t="s">
        <v>142</v>
      </c>
      <c r="AT407" s="184" t="s">
        <v>137</v>
      </c>
      <c r="AU407" s="184" t="s">
        <v>85</v>
      </c>
      <c r="AY407" s="18" t="s">
        <v>134</v>
      </c>
      <c r="BE407" s="185">
        <f>IF(N407="základní",J407,0)</f>
        <v>0</v>
      </c>
      <c r="BF407" s="185">
        <f>IF(N407="snížená",J407,0)</f>
        <v>0</v>
      </c>
      <c r="BG407" s="185">
        <f>IF(N407="zákl. přenesená",J407,0)</f>
        <v>0</v>
      </c>
      <c r="BH407" s="185">
        <f>IF(N407="sníž. přenesená",J407,0)</f>
        <v>0</v>
      </c>
      <c r="BI407" s="185">
        <f>IF(N407="nulová",J407,0)</f>
        <v>0</v>
      </c>
      <c r="BJ407" s="18" t="s">
        <v>83</v>
      </c>
      <c r="BK407" s="185">
        <f>ROUND(I407*H407,2)</f>
        <v>0</v>
      </c>
      <c r="BL407" s="18" t="s">
        <v>142</v>
      </c>
      <c r="BM407" s="184" t="s">
        <v>949</v>
      </c>
    </row>
    <row r="408" s="13" customFormat="1">
      <c r="A408" s="13"/>
      <c r="B408" s="186"/>
      <c r="C408" s="13"/>
      <c r="D408" s="187" t="s">
        <v>144</v>
      </c>
      <c r="E408" s="188" t="s">
        <v>3</v>
      </c>
      <c r="F408" s="189" t="s">
        <v>295</v>
      </c>
      <c r="G408" s="13"/>
      <c r="H408" s="188" t="s">
        <v>3</v>
      </c>
      <c r="I408" s="190"/>
      <c r="J408" s="13"/>
      <c r="K408" s="13"/>
      <c r="L408" s="186"/>
      <c r="M408" s="191"/>
      <c r="N408" s="192"/>
      <c r="O408" s="192"/>
      <c r="P408" s="192"/>
      <c r="Q408" s="192"/>
      <c r="R408" s="192"/>
      <c r="S408" s="192"/>
      <c r="T408" s="19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88" t="s">
        <v>144</v>
      </c>
      <c r="AU408" s="188" t="s">
        <v>85</v>
      </c>
      <c r="AV408" s="13" t="s">
        <v>83</v>
      </c>
      <c r="AW408" s="13" t="s">
        <v>39</v>
      </c>
      <c r="AX408" s="13" t="s">
        <v>77</v>
      </c>
      <c r="AY408" s="188" t="s">
        <v>134</v>
      </c>
    </row>
    <row r="409" s="14" customFormat="1">
      <c r="A409" s="14"/>
      <c r="B409" s="194"/>
      <c r="C409" s="14"/>
      <c r="D409" s="187" t="s">
        <v>144</v>
      </c>
      <c r="E409" s="195" t="s">
        <v>3</v>
      </c>
      <c r="F409" s="196" t="s">
        <v>630</v>
      </c>
      <c r="G409" s="14"/>
      <c r="H409" s="197">
        <v>1</v>
      </c>
      <c r="I409" s="198"/>
      <c r="J409" s="14"/>
      <c r="K409" s="14"/>
      <c r="L409" s="194"/>
      <c r="M409" s="199"/>
      <c r="N409" s="200"/>
      <c r="O409" s="200"/>
      <c r="P409" s="200"/>
      <c r="Q409" s="200"/>
      <c r="R409" s="200"/>
      <c r="S409" s="200"/>
      <c r="T409" s="201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195" t="s">
        <v>144</v>
      </c>
      <c r="AU409" s="195" t="s">
        <v>85</v>
      </c>
      <c r="AV409" s="14" t="s">
        <v>85</v>
      </c>
      <c r="AW409" s="14" t="s">
        <v>39</v>
      </c>
      <c r="AX409" s="14" t="s">
        <v>83</v>
      </c>
      <c r="AY409" s="195" t="s">
        <v>134</v>
      </c>
    </row>
    <row r="410" s="2" customFormat="1" ht="24.15" customHeight="1">
      <c r="A410" s="38"/>
      <c r="B410" s="172"/>
      <c r="C410" s="173" t="s">
        <v>714</v>
      </c>
      <c r="D410" s="173" t="s">
        <v>137</v>
      </c>
      <c r="E410" s="174" t="s">
        <v>631</v>
      </c>
      <c r="F410" s="175" t="s">
        <v>632</v>
      </c>
      <c r="G410" s="176" t="s">
        <v>140</v>
      </c>
      <c r="H410" s="177">
        <v>1</v>
      </c>
      <c r="I410" s="178"/>
      <c r="J410" s="179">
        <f>ROUND(I410*H410,2)</f>
        <v>0</v>
      </c>
      <c r="K410" s="175" t="s">
        <v>141</v>
      </c>
      <c r="L410" s="39"/>
      <c r="M410" s="180" t="s">
        <v>3</v>
      </c>
      <c r="N410" s="181" t="s">
        <v>48</v>
      </c>
      <c r="O410" s="72"/>
      <c r="P410" s="182">
        <f>O410*H410</f>
        <v>0</v>
      </c>
      <c r="Q410" s="182">
        <v>0</v>
      </c>
      <c r="R410" s="182">
        <f>Q410*H410</f>
        <v>0</v>
      </c>
      <c r="S410" s="182">
        <v>0</v>
      </c>
      <c r="T410" s="183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184" t="s">
        <v>142</v>
      </c>
      <c r="AT410" s="184" t="s">
        <v>137</v>
      </c>
      <c r="AU410" s="184" t="s">
        <v>85</v>
      </c>
      <c r="AY410" s="18" t="s">
        <v>134</v>
      </c>
      <c r="BE410" s="185">
        <f>IF(N410="základní",J410,0)</f>
        <v>0</v>
      </c>
      <c r="BF410" s="185">
        <f>IF(N410="snížená",J410,0)</f>
        <v>0</v>
      </c>
      <c r="BG410" s="185">
        <f>IF(N410="zákl. přenesená",J410,0)</f>
        <v>0</v>
      </c>
      <c r="BH410" s="185">
        <f>IF(N410="sníž. přenesená",J410,0)</f>
        <v>0</v>
      </c>
      <c r="BI410" s="185">
        <f>IF(N410="nulová",J410,0)</f>
        <v>0</v>
      </c>
      <c r="BJ410" s="18" t="s">
        <v>83</v>
      </c>
      <c r="BK410" s="185">
        <f>ROUND(I410*H410,2)</f>
        <v>0</v>
      </c>
      <c r="BL410" s="18" t="s">
        <v>142</v>
      </c>
      <c r="BM410" s="184" t="s">
        <v>950</v>
      </c>
    </row>
    <row r="411" s="13" customFormat="1">
      <c r="A411" s="13"/>
      <c r="B411" s="186"/>
      <c r="C411" s="13"/>
      <c r="D411" s="187" t="s">
        <v>144</v>
      </c>
      <c r="E411" s="188" t="s">
        <v>3</v>
      </c>
      <c r="F411" s="189" t="s">
        <v>295</v>
      </c>
      <c r="G411" s="13"/>
      <c r="H411" s="188" t="s">
        <v>3</v>
      </c>
      <c r="I411" s="190"/>
      <c r="J411" s="13"/>
      <c r="K411" s="13"/>
      <c r="L411" s="186"/>
      <c r="M411" s="191"/>
      <c r="N411" s="192"/>
      <c r="O411" s="192"/>
      <c r="P411" s="192"/>
      <c r="Q411" s="192"/>
      <c r="R411" s="192"/>
      <c r="S411" s="192"/>
      <c r="T411" s="19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88" t="s">
        <v>144</v>
      </c>
      <c r="AU411" s="188" t="s">
        <v>85</v>
      </c>
      <c r="AV411" s="13" t="s">
        <v>83</v>
      </c>
      <c r="AW411" s="13" t="s">
        <v>39</v>
      </c>
      <c r="AX411" s="13" t="s">
        <v>77</v>
      </c>
      <c r="AY411" s="188" t="s">
        <v>134</v>
      </c>
    </row>
    <row r="412" s="14" customFormat="1">
      <c r="A412" s="14"/>
      <c r="B412" s="194"/>
      <c r="C412" s="14"/>
      <c r="D412" s="187" t="s">
        <v>144</v>
      </c>
      <c r="E412" s="195" t="s">
        <v>3</v>
      </c>
      <c r="F412" s="196" t="s">
        <v>634</v>
      </c>
      <c r="G412" s="14"/>
      <c r="H412" s="197">
        <v>1</v>
      </c>
      <c r="I412" s="198"/>
      <c r="J412" s="14"/>
      <c r="K412" s="14"/>
      <c r="L412" s="194"/>
      <c r="M412" s="199"/>
      <c r="N412" s="200"/>
      <c r="O412" s="200"/>
      <c r="P412" s="200"/>
      <c r="Q412" s="200"/>
      <c r="R412" s="200"/>
      <c r="S412" s="200"/>
      <c r="T412" s="20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195" t="s">
        <v>144</v>
      </c>
      <c r="AU412" s="195" t="s">
        <v>85</v>
      </c>
      <c r="AV412" s="14" t="s">
        <v>85</v>
      </c>
      <c r="AW412" s="14" t="s">
        <v>39</v>
      </c>
      <c r="AX412" s="14" t="s">
        <v>83</v>
      </c>
      <c r="AY412" s="195" t="s">
        <v>134</v>
      </c>
    </row>
    <row r="413" s="2" customFormat="1" ht="24.15" customHeight="1">
      <c r="A413" s="38"/>
      <c r="B413" s="172"/>
      <c r="C413" s="173" t="s">
        <v>717</v>
      </c>
      <c r="D413" s="173" t="s">
        <v>137</v>
      </c>
      <c r="E413" s="174" t="s">
        <v>951</v>
      </c>
      <c r="F413" s="175" t="s">
        <v>952</v>
      </c>
      <c r="G413" s="176" t="s">
        <v>140</v>
      </c>
      <c r="H413" s="177">
        <v>1</v>
      </c>
      <c r="I413" s="178"/>
      <c r="J413" s="179">
        <f>ROUND(I413*H413,2)</f>
        <v>0</v>
      </c>
      <c r="K413" s="175" t="s">
        <v>141</v>
      </c>
      <c r="L413" s="39"/>
      <c r="M413" s="180" t="s">
        <v>3</v>
      </c>
      <c r="N413" s="181" t="s">
        <v>48</v>
      </c>
      <c r="O413" s="72"/>
      <c r="P413" s="182">
        <f>O413*H413</f>
        <v>0</v>
      </c>
      <c r="Q413" s="182">
        <v>0</v>
      </c>
      <c r="R413" s="182">
        <f>Q413*H413</f>
        <v>0</v>
      </c>
      <c r="S413" s="182">
        <v>0</v>
      </c>
      <c r="T413" s="183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184" t="s">
        <v>142</v>
      </c>
      <c r="AT413" s="184" t="s">
        <v>137</v>
      </c>
      <c r="AU413" s="184" t="s">
        <v>85</v>
      </c>
      <c r="AY413" s="18" t="s">
        <v>134</v>
      </c>
      <c r="BE413" s="185">
        <f>IF(N413="základní",J413,0)</f>
        <v>0</v>
      </c>
      <c r="BF413" s="185">
        <f>IF(N413="snížená",J413,0)</f>
        <v>0</v>
      </c>
      <c r="BG413" s="185">
        <f>IF(N413="zákl. přenesená",J413,0)</f>
        <v>0</v>
      </c>
      <c r="BH413" s="185">
        <f>IF(N413="sníž. přenesená",J413,0)</f>
        <v>0</v>
      </c>
      <c r="BI413" s="185">
        <f>IF(N413="nulová",J413,0)</f>
        <v>0</v>
      </c>
      <c r="BJ413" s="18" t="s">
        <v>83</v>
      </c>
      <c r="BK413" s="185">
        <f>ROUND(I413*H413,2)</f>
        <v>0</v>
      </c>
      <c r="BL413" s="18" t="s">
        <v>142</v>
      </c>
      <c r="BM413" s="184" t="s">
        <v>953</v>
      </c>
    </row>
    <row r="414" s="13" customFormat="1">
      <c r="A414" s="13"/>
      <c r="B414" s="186"/>
      <c r="C414" s="13"/>
      <c r="D414" s="187" t="s">
        <v>144</v>
      </c>
      <c r="E414" s="188" t="s">
        <v>3</v>
      </c>
      <c r="F414" s="189" t="s">
        <v>295</v>
      </c>
      <c r="G414" s="13"/>
      <c r="H414" s="188" t="s">
        <v>3</v>
      </c>
      <c r="I414" s="190"/>
      <c r="J414" s="13"/>
      <c r="K414" s="13"/>
      <c r="L414" s="186"/>
      <c r="M414" s="191"/>
      <c r="N414" s="192"/>
      <c r="O414" s="192"/>
      <c r="P414" s="192"/>
      <c r="Q414" s="192"/>
      <c r="R414" s="192"/>
      <c r="S414" s="192"/>
      <c r="T414" s="19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88" t="s">
        <v>144</v>
      </c>
      <c r="AU414" s="188" t="s">
        <v>85</v>
      </c>
      <c r="AV414" s="13" t="s">
        <v>83</v>
      </c>
      <c r="AW414" s="13" t="s">
        <v>39</v>
      </c>
      <c r="AX414" s="13" t="s">
        <v>77</v>
      </c>
      <c r="AY414" s="188" t="s">
        <v>134</v>
      </c>
    </row>
    <row r="415" s="14" customFormat="1">
      <c r="A415" s="14"/>
      <c r="B415" s="194"/>
      <c r="C415" s="14"/>
      <c r="D415" s="187" t="s">
        <v>144</v>
      </c>
      <c r="E415" s="195" t="s">
        <v>3</v>
      </c>
      <c r="F415" s="196" t="s">
        <v>503</v>
      </c>
      <c r="G415" s="14"/>
      <c r="H415" s="197">
        <v>1</v>
      </c>
      <c r="I415" s="198"/>
      <c r="J415" s="14"/>
      <c r="K415" s="14"/>
      <c r="L415" s="194"/>
      <c r="M415" s="199"/>
      <c r="N415" s="200"/>
      <c r="O415" s="200"/>
      <c r="P415" s="200"/>
      <c r="Q415" s="200"/>
      <c r="R415" s="200"/>
      <c r="S415" s="200"/>
      <c r="T415" s="20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195" t="s">
        <v>144</v>
      </c>
      <c r="AU415" s="195" t="s">
        <v>85</v>
      </c>
      <c r="AV415" s="14" t="s">
        <v>85</v>
      </c>
      <c r="AW415" s="14" t="s">
        <v>39</v>
      </c>
      <c r="AX415" s="14" t="s">
        <v>83</v>
      </c>
      <c r="AY415" s="195" t="s">
        <v>134</v>
      </c>
    </row>
    <row r="416" s="2" customFormat="1" ht="24.15" customHeight="1">
      <c r="A416" s="38"/>
      <c r="B416" s="172"/>
      <c r="C416" s="173" t="s">
        <v>725</v>
      </c>
      <c r="D416" s="173" t="s">
        <v>137</v>
      </c>
      <c r="E416" s="174" t="s">
        <v>954</v>
      </c>
      <c r="F416" s="175" t="s">
        <v>955</v>
      </c>
      <c r="G416" s="176" t="s">
        <v>140</v>
      </c>
      <c r="H416" s="177">
        <v>1</v>
      </c>
      <c r="I416" s="178"/>
      <c r="J416" s="179">
        <f>ROUND(I416*H416,2)</f>
        <v>0</v>
      </c>
      <c r="K416" s="175" t="s">
        <v>141</v>
      </c>
      <c r="L416" s="39"/>
      <c r="M416" s="180" t="s">
        <v>3</v>
      </c>
      <c r="N416" s="181" t="s">
        <v>48</v>
      </c>
      <c r="O416" s="72"/>
      <c r="P416" s="182">
        <f>O416*H416</f>
        <v>0</v>
      </c>
      <c r="Q416" s="182">
        <v>0</v>
      </c>
      <c r="R416" s="182">
        <f>Q416*H416</f>
        <v>0</v>
      </c>
      <c r="S416" s="182">
        <v>0</v>
      </c>
      <c r="T416" s="183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184" t="s">
        <v>142</v>
      </c>
      <c r="AT416" s="184" t="s">
        <v>137</v>
      </c>
      <c r="AU416" s="184" t="s">
        <v>85</v>
      </c>
      <c r="AY416" s="18" t="s">
        <v>134</v>
      </c>
      <c r="BE416" s="185">
        <f>IF(N416="základní",J416,0)</f>
        <v>0</v>
      </c>
      <c r="BF416" s="185">
        <f>IF(N416="snížená",J416,0)</f>
        <v>0</v>
      </c>
      <c r="BG416" s="185">
        <f>IF(N416="zákl. přenesená",J416,0)</f>
        <v>0</v>
      </c>
      <c r="BH416" s="185">
        <f>IF(N416="sníž. přenesená",J416,0)</f>
        <v>0</v>
      </c>
      <c r="BI416" s="185">
        <f>IF(N416="nulová",J416,0)</f>
        <v>0</v>
      </c>
      <c r="BJ416" s="18" t="s">
        <v>83</v>
      </c>
      <c r="BK416" s="185">
        <f>ROUND(I416*H416,2)</f>
        <v>0</v>
      </c>
      <c r="BL416" s="18" t="s">
        <v>142</v>
      </c>
      <c r="BM416" s="184" t="s">
        <v>956</v>
      </c>
    </row>
    <row r="417" s="13" customFormat="1">
      <c r="A417" s="13"/>
      <c r="B417" s="186"/>
      <c r="C417" s="13"/>
      <c r="D417" s="187" t="s">
        <v>144</v>
      </c>
      <c r="E417" s="188" t="s">
        <v>3</v>
      </c>
      <c r="F417" s="189" t="s">
        <v>295</v>
      </c>
      <c r="G417" s="13"/>
      <c r="H417" s="188" t="s">
        <v>3</v>
      </c>
      <c r="I417" s="190"/>
      <c r="J417" s="13"/>
      <c r="K417" s="13"/>
      <c r="L417" s="186"/>
      <c r="M417" s="191"/>
      <c r="N417" s="192"/>
      <c r="O417" s="192"/>
      <c r="P417" s="192"/>
      <c r="Q417" s="192"/>
      <c r="R417" s="192"/>
      <c r="S417" s="192"/>
      <c r="T417" s="19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88" t="s">
        <v>144</v>
      </c>
      <c r="AU417" s="188" t="s">
        <v>85</v>
      </c>
      <c r="AV417" s="13" t="s">
        <v>83</v>
      </c>
      <c r="AW417" s="13" t="s">
        <v>39</v>
      </c>
      <c r="AX417" s="13" t="s">
        <v>77</v>
      </c>
      <c r="AY417" s="188" t="s">
        <v>134</v>
      </c>
    </row>
    <row r="418" s="14" customFormat="1">
      <c r="A418" s="14"/>
      <c r="B418" s="194"/>
      <c r="C418" s="14"/>
      <c r="D418" s="187" t="s">
        <v>144</v>
      </c>
      <c r="E418" s="195" t="s">
        <v>3</v>
      </c>
      <c r="F418" s="196" t="s">
        <v>323</v>
      </c>
      <c r="G418" s="14"/>
      <c r="H418" s="197">
        <v>1</v>
      </c>
      <c r="I418" s="198"/>
      <c r="J418" s="14"/>
      <c r="K418" s="14"/>
      <c r="L418" s="194"/>
      <c r="M418" s="199"/>
      <c r="N418" s="200"/>
      <c r="O418" s="200"/>
      <c r="P418" s="200"/>
      <c r="Q418" s="200"/>
      <c r="R418" s="200"/>
      <c r="S418" s="200"/>
      <c r="T418" s="20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195" t="s">
        <v>144</v>
      </c>
      <c r="AU418" s="195" t="s">
        <v>85</v>
      </c>
      <c r="AV418" s="14" t="s">
        <v>85</v>
      </c>
      <c r="AW418" s="14" t="s">
        <v>39</v>
      </c>
      <c r="AX418" s="14" t="s">
        <v>83</v>
      </c>
      <c r="AY418" s="195" t="s">
        <v>134</v>
      </c>
    </row>
    <row r="419" s="2" customFormat="1" ht="24.15" customHeight="1">
      <c r="A419" s="38"/>
      <c r="B419" s="172"/>
      <c r="C419" s="173" t="s">
        <v>734</v>
      </c>
      <c r="D419" s="173" t="s">
        <v>137</v>
      </c>
      <c r="E419" s="174" t="s">
        <v>635</v>
      </c>
      <c r="F419" s="175" t="s">
        <v>636</v>
      </c>
      <c r="G419" s="176" t="s">
        <v>140</v>
      </c>
      <c r="H419" s="177">
        <v>1</v>
      </c>
      <c r="I419" s="178"/>
      <c r="J419" s="179">
        <f>ROUND(I419*H419,2)</f>
        <v>0</v>
      </c>
      <c r="K419" s="175" t="s">
        <v>141</v>
      </c>
      <c r="L419" s="39"/>
      <c r="M419" s="180" t="s">
        <v>3</v>
      </c>
      <c r="N419" s="181" t="s">
        <v>48</v>
      </c>
      <c r="O419" s="72"/>
      <c r="P419" s="182">
        <f>O419*H419</f>
        <v>0</v>
      </c>
      <c r="Q419" s="182">
        <v>0</v>
      </c>
      <c r="R419" s="182">
        <f>Q419*H419</f>
        <v>0</v>
      </c>
      <c r="S419" s="182">
        <v>0</v>
      </c>
      <c r="T419" s="183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184" t="s">
        <v>142</v>
      </c>
      <c r="AT419" s="184" t="s">
        <v>137</v>
      </c>
      <c r="AU419" s="184" t="s">
        <v>85</v>
      </c>
      <c r="AY419" s="18" t="s">
        <v>134</v>
      </c>
      <c r="BE419" s="185">
        <f>IF(N419="základní",J419,0)</f>
        <v>0</v>
      </c>
      <c r="BF419" s="185">
        <f>IF(N419="snížená",J419,0)</f>
        <v>0</v>
      </c>
      <c r="BG419" s="185">
        <f>IF(N419="zákl. přenesená",J419,0)</f>
        <v>0</v>
      </c>
      <c r="BH419" s="185">
        <f>IF(N419="sníž. přenesená",J419,0)</f>
        <v>0</v>
      </c>
      <c r="BI419" s="185">
        <f>IF(N419="nulová",J419,0)</f>
        <v>0</v>
      </c>
      <c r="BJ419" s="18" t="s">
        <v>83</v>
      </c>
      <c r="BK419" s="185">
        <f>ROUND(I419*H419,2)</f>
        <v>0</v>
      </c>
      <c r="BL419" s="18" t="s">
        <v>142</v>
      </c>
      <c r="BM419" s="184" t="s">
        <v>957</v>
      </c>
    </row>
    <row r="420" s="13" customFormat="1">
      <c r="A420" s="13"/>
      <c r="B420" s="186"/>
      <c r="C420" s="13"/>
      <c r="D420" s="187" t="s">
        <v>144</v>
      </c>
      <c r="E420" s="188" t="s">
        <v>3</v>
      </c>
      <c r="F420" s="189" t="s">
        <v>295</v>
      </c>
      <c r="G420" s="13"/>
      <c r="H420" s="188" t="s">
        <v>3</v>
      </c>
      <c r="I420" s="190"/>
      <c r="J420" s="13"/>
      <c r="K420" s="13"/>
      <c r="L420" s="186"/>
      <c r="M420" s="191"/>
      <c r="N420" s="192"/>
      <c r="O420" s="192"/>
      <c r="P420" s="192"/>
      <c r="Q420" s="192"/>
      <c r="R420" s="192"/>
      <c r="S420" s="192"/>
      <c r="T420" s="19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88" t="s">
        <v>144</v>
      </c>
      <c r="AU420" s="188" t="s">
        <v>85</v>
      </c>
      <c r="AV420" s="13" t="s">
        <v>83</v>
      </c>
      <c r="AW420" s="13" t="s">
        <v>39</v>
      </c>
      <c r="AX420" s="13" t="s">
        <v>77</v>
      </c>
      <c r="AY420" s="188" t="s">
        <v>134</v>
      </c>
    </row>
    <row r="421" s="14" customFormat="1">
      <c r="A421" s="14"/>
      <c r="B421" s="194"/>
      <c r="C421" s="14"/>
      <c r="D421" s="187" t="s">
        <v>144</v>
      </c>
      <c r="E421" s="195" t="s">
        <v>3</v>
      </c>
      <c r="F421" s="196" t="s">
        <v>638</v>
      </c>
      <c r="G421" s="14"/>
      <c r="H421" s="197">
        <v>1</v>
      </c>
      <c r="I421" s="198"/>
      <c r="J421" s="14"/>
      <c r="K421" s="14"/>
      <c r="L421" s="194"/>
      <c r="M421" s="199"/>
      <c r="N421" s="200"/>
      <c r="O421" s="200"/>
      <c r="P421" s="200"/>
      <c r="Q421" s="200"/>
      <c r="R421" s="200"/>
      <c r="S421" s="200"/>
      <c r="T421" s="201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195" t="s">
        <v>144</v>
      </c>
      <c r="AU421" s="195" t="s">
        <v>85</v>
      </c>
      <c r="AV421" s="14" t="s">
        <v>85</v>
      </c>
      <c r="AW421" s="14" t="s">
        <v>39</v>
      </c>
      <c r="AX421" s="14" t="s">
        <v>83</v>
      </c>
      <c r="AY421" s="195" t="s">
        <v>134</v>
      </c>
    </row>
    <row r="422" s="2" customFormat="1" ht="24.15" customHeight="1">
      <c r="A422" s="38"/>
      <c r="B422" s="172"/>
      <c r="C422" s="173" t="s">
        <v>737</v>
      </c>
      <c r="D422" s="173" t="s">
        <v>137</v>
      </c>
      <c r="E422" s="174" t="s">
        <v>268</v>
      </c>
      <c r="F422" s="175" t="s">
        <v>269</v>
      </c>
      <c r="G422" s="176" t="s">
        <v>140</v>
      </c>
      <c r="H422" s="177">
        <v>1</v>
      </c>
      <c r="I422" s="178"/>
      <c r="J422" s="179">
        <f>ROUND(I422*H422,2)</f>
        <v>0</v>
      </c>
      <c r="K422" s="175" t="s">
        <v>141</v>
      </c>
      <c r="L422" s="39"/>
      <c r="M422" s="180" t="s">
        <v>3</v>
      </c>
      <c r="N422" s="181" t="s">
        <v>48</v>
      </c>
      <c r="O422" s="72"/>
      <c r="P422" s="182">
        <f>O422*H422</f>
        <v>0</v>
      </c>
      <c r="Q422" s="182">
        <v>0</v>
      </c>
      <c r="R422" s="182">
        <f>Q422*H422</f>
        <v>0</v>
      </c>
      <c r="S422" s="182">
        <v>0</v>
      </c>
      <c r="T422" s="183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184" t="s">
        <v>142</v>
      </c>
      <c r="AT422" s="184" t="s">
        <v>137</v>
      </c>
      <c r="AU422" s="184" t="s">
        <v>85</v>
      </c>
      <c r="AY422" s="18" t="s">
        <v>134</v>
      </c>
      <c r="BE422" s="185">
        <f>IF(N422="základní",J422,0)</f>
        <v>0</v>
      </c>
      <c r="BF422" s="185">
        <f>IF(N422="snížená",J422,0)</f>
        <v>0</v>
      </c>
      <c r="BG422" s="185">
        <f>IF(N422="zákl. přenesená",J422,0)</f>
        <v>0</v>
      </c>
      <c r="BH422" s="185">
        <f>IF(N422="sníž. přenesená",J422,0)</f>
        <v>0</v>
      </c>
      <c r="BI422" s="185">
        <f>IF(N422="nulová",J422,0)</f>
        <v>0</v>
      </c>
      <c r="BJ422" s="18" t="s">
        <v>83</v>
      </c>
      <c r="BK422" s="185">
        <f>ROUND(I422*H422,2)</f>
        <v>0</v>
      </c>
      <c r="BL422" s="18" t="s">
        <v>142</v>
      </c>
      <c r="BM422" s="184" t="s">
        <v>958</v>
      </c>
    </row>
    <row r="423" s="13" customFormat="1">
      <c r="A423" s="13"/>
      <c r="B423" s="186"/>
      <c r="C423" s="13"/>
      <c r="D423" s="187" t="s">
        <v>144</v>
      </c>
      <c r="E423" s="188" t="s">
        <v>3</v>
      </c>
      <c r="F423" s="189" t="s">
        <v>295</v>
      </c>
      <c r="G423" s="13"/>
      <c r="H423" s="188" t="s">
        <v>3</v>
      </c>
      <c r="I423" s="190"/>
      <c r="J423" s="13"/>
      <c r="K423" s="13"/>
      <c r="L423" s="186"/>
      <c r="M423" s="191"/>
      <c r="N423" s="192"/>
      <c r="O423" s="192"/>
      <c r="P423" s="192"/>
      <c r="Q423" s="192"/>
      <c r="R423" s="192"/>
      <c r="S423" s="192"/>
      <c r="T423" s="19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88" t="s">
        <v>144</v>
      </c>
      <c r="AU423" s="188" t="s">
        <v>85</v>
      </c>
      <c r="AV423" s="13" t="s">
        <v>83</v>
      </c>
      <c r="AW423" s="13" t="s">
        <v>39</v>
      </c>
      <c r="AX423" s="13" t="s">
        <v>77</v>
      </c>
      <c r="AY423" s="188" t="s">
        <v>134</v>
      </c>
    </row>
    <row r="424" s="14" customFormat="1">
      <c r="A424" s="14"/>
      <c r="B424" s="194"/>
      <c r="C424" s="14"/>
      <c r="D424" s="187" t="s">
        <v>144</v>
      </c>
      <c r="E424" s="195" t="s">
        <v>3</v>
      </c>
      <c r="F424" s="196" t="s">
        <v>271</v>
      </c>
      <c r="G424" s="14"/>
      <c r="H424" s="197">
        <v>1</v>
      </c>
      <c r="I424" s="198"/>
      <c r="J424" s="14"/>
      <c r="K424" s="14"/>
      <c r="L424" s="194"/>
      <c r="M424" s="199"/>
      <c r="N424" s="200"/>
      <c r="O424" s="200"/>
      <c r="P424" s="200"/>
      <c r="Q424" s="200"/>
      <c r="R424" s="200"/>
      <c r="S424" s="200"/>
      <c r="T424" s="201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195" t="s">
        <v>144</v>
      </c>
      <c r="AU424" s="195" t="s">
        <v>85</v>
      </c>
      <c r="AV424" s="14" t="s">
        <v>85</v>
      </c>
      <c r="AW424" s="14" t="s">
        <v>39</v>
      </c>
      <c r="AX424" s="14" t="s">
        <v>83</v>
      </c>
      <c r="AY424" s="195" t="s">
        <v>134</v>
      </c>
    </row>
    <row r="425" s="2" customFormat="1" ht="33" customHeight="1">
      <c r="A425" s="38"/>
      <c r="B425" s="172"/>
      <c r="C425" s="173" t="s">
        <v>739</v>
      </c>
      <c r="D425" s="173" t="s">
        <v>137</v>
      </c>
      <c r="E425" s="174" t="s">
        <v>641</v>
      </c>
      <c r="F425" s="175" t="s">
        <v>642</v>
      </c>
      <c r="G425" s="176" t="s">
        <v>140</v>
      </c>
      <c r="H425" s="177">
        <v>3</v>
      </c>
      <c r="I425" s="178"/>
      <c r="J425" s="179">
        <f>ROUND(I425*H425,2)</f>
        <v>0</v>
      </c>
      <c r="K425" s="175" t="s">
        <v>141</v>
      </c>
      <c r="L425" s="39"/>
      <c r="M425" s="180" t="s">
        <v>3</v>
      </c>
      <c r="N425" s="181" t="s">
        <v>48</v>
      </c>
      <c r="O425" s="72"/>
      <c r="P425" s="182">
        <f>O425*H425</f>
        <v>0</v>
      </c>
      <c r="Q425" s="182">
        <v>0</v>
      </c>
      <c r="R425" s="182">
        <f>Q425*H425</f>
        <v>0</v>
      </c>
      <c r="S425" s="182">
        <v>0</v>
      </c>
      <c r="T425" s="183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184" t="s">
        <v>142</v>
      </c>
      <c r="AT425" s="184" t="s">
        <v>137</v>
      </c>
      <c r="AU425" s="184" t="s">
        <v>85</v>
      </c>
      <c r="AY425" s="18" t="s">
        <v>134</v>
      </c>
      <c r="BE425" s="185">
        <f>IF(N425="základní",J425,0)</f>
        <v>0</v>
      </c>
      <c r="BF425" s="185">
        <f>IF(N425="snížená",J425,0)</f>
        <v>0</v>
      </c>
      <c r="BG425" s="185">
        <f>IF(N425="zákl. přenesená",J425,0)</f>
        <v>0</v>
      </c>
      <c r="BH425" s="185">
        <f>IF(N425="sníž. přenesená",J425,0)</f>
        <v>0</v>
      </c>
      <c r="BI425" s="185">
        <f>IF(N425="nulová",J425,0)</f>
        <v>0</v>
      </c>
      <c r="BJ425" s="18" t="s">
        <v>83</v>
      </c>
      <c r="BK425" s="185">
        <f>ROUND(I425*H425,2)</f>
        <v>0</v>
      </c>
      <c r="BL425" s="18" t="s">
        <v>142</v>
      </c>
      <c r="BM425" s="184" t="s">
        <v>959</v>
      </c>
    </row>
    <row r="426" s="13" customFormat="1">
      <c r="A426" s="13"/>
      <c r="B426" s="186"/>
      <c r="C426" s="13"/>
      <c r="D426" s="187" t="s">
        <v>144</v>
      </c>
      <c r="E426" s="188" t="s">
        <v>3</v>
      </c>
      <c r="F426" s="189" t="s">
        <v>295</v>
      </c>
      <c r="G426" s="13"/>
      <c r="H426" s="188" t="s">
        <v>3</v>
      </c>
      <c r="I426" s="190"/>
      <c r="J426" s="13"/>
      <c r="K426" s="13"/>
      <c r="L426" s="186"/>
      <c r="M426" s="191"/>
      <c r="N426" s="192"/>
      <c r="O426" s="192"/>
      <c r="P426" s="192"/>
      <c r="Q426" s="192"/>
      <c r="R426" s="192"/>
      <c r="S426" s="192"/>
      <c r="T426" s="19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88" t="s">
        <v>144</v>
      </c>
      <c r="AU426" s="188" t="s">
        <v>85</v>
      </c>
      <c r="AV426" s="13" t="s">
        <v>83</v>
      </c>
      <c r="AW426" s="13" t="s">
        <v>39</v>
      </c>
      <c r="AX426" s="13" t="s">
        <v>77</v>
      </c>
      <c r="AY426" s="188" t="s">
        <v>134</v>
      </c>
    </row>
    <row r="427" s="14" customFormat="1">
      <c r="A427" s="14"/>
      <c r="B427" s="194"/>
      <c r="C427" s="14"/>
      <c r="D427" s="187" t="s">
        <v>144</v>
      </c>
      <c r="E427" s="195" t="s">
        <v>3</v>
      </c>
      <c r="F427" s="196" t="s">
        <v>640</v>
      </c>
      <c r="G427" s="14"/>
      <c r="H427" s="197">
        <v>3</v>
      </c>
      <c r="I427" s="198"/>
      <c r="J427" s="14"/>
      <c r="K427" s="14"/>
      <c r="L427" s="194"/>
      <c r="M427" s="199"/>
      <c r="N427" s="200"/>
      <c r="O427" s="200"/>
      <c r="P427" s="200"/>
      <c r="Q427" s="200"/>
      <c r="R427" s="200"/>
      <c r="S427" s="200"/>
      <c r="T427" s="20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195" t="s">
        <v>144</v>
      </c>
      <c r="AU427" s="195" t="s">
        <v>85</v>
      </c>
      <c r="AV427" s="14" t="s">
        <v>85</v>
      </c>
      <c r="AW427" s="14" t="s">
        <v>39</v>
      </c>
      <c r="AX427" s="14" t="s">
        <v>83</v>
      </c>
      <c r="AY427" s="195" t="s">
        <v>134</v>
      </c>
    </row>
    <row r="428" s="2" customFormat="1" ht="24.15" customHeight="1">
      <c r="A428" s="38"/>
      <c r="B428" s="172"/>
      <c r="C428" s="173" t="s">
        <v>742</v>
      </c>
      <c r="D428" s="173" t="s">
        <v>137</v>
      </c>
      <c r="E428" s="174" t="s">
        <v>960</v>
      </c>
      <c r="F428" s="175" t="s">
        <v>961</v>
      </c>
      <c r="G428" s="176" t="s">
        <v>140</v>
      </c>
      <c r="H428" s="177">
        <v>1</v>
      </c>
      <c r="I428" s="178"/>
      <c r="J428" s="179">
        <f>ROUND(I428*H428,2)</f>
        <v>0</v>
      </c>
      <c r="K428" s="175" t="s">
        <v>141</v>
      </c>
      <c r="L428" s="39"/>
      <c r="M428" s="180" t="s">
        <v>3</v>
      </c>
      <c r="N428" s="181" t="s">
        <v>48</v>
      </c>
      <c r="O428" s="72"/>
      <c r="P428" s="182">
        <f>O428*H428</f>
        <v>0</v>
      </c>
      <c r="Q428" s="182">
        <v>0</v>
      </c>
      <c r="R428" s="182">
        <f>Q428*H428</f>
        <v>0</v>
      </c>
      <c r="S428" s="182">
        <v>0</v>
      </c>
      <c r="T428" s="183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184" t="s">
        <v>142</v>
      </c>
      <c r="AT428" s="184" t="s">
        <v>137</v>
      </c>
      <c r="AU428" s="184" t="s">
        <v>85</v>
      </c>
      <c r="AY428" s="18" t="s">
        <v>134</v>
      </c>
      <c r="BE428" s="185">
        <f>IF(N428="základní",J428,0)</f>
        <v>0</v>
      </c>
      <c r="BF428" s="185">
        <f>IF(N428="snížená",J428,0)</f>
        <v>0</v>
      </c>
      <c r="BG428" s="185">
        <f>IF(N428="zákl. přenesená",J428,0)</f>
        <v>0</v>
      </c>
      <c r="BH428" s="185">
        <f>IF(N428="sníž. přenesená",J428,0)</f>
        <v>0</v>
      </c>
      <c r="BI428" s="185">
        <f>IF(N428="nulová",J428,0)</f>
        <v>0</v>
      </c>
      <c r="BJ428" s="18" t="s">
        <v>83</v>
      </c>
      <c r="BK428" s="185">
        <f>ROUND(I428*H428,2)</f>
        <v>0</v>
      </c>
      <c r="BL428" s="18" t="s">
        <v>142</v>
      </c>
      <c r="BM428" s="184" t="s">
        <v>962</v>
      </c>
    </row>
    <row r="429" s="13" customFormat="1">
      <c r="A429" s="13"/>
      <c r="B429" s="186"/>
      <c r="C429" s="13"/>
      <c r="D429" s="187" t="s">
        <v>144</v>
      </c>
      <c r="E429" s="188" t="s">
        <v>3</v>
      </c>
      <c r="F429" s="189" t="s">
        <v>295</v>
      </c>
      <c r="G429" s="13"/>
      <c r="H429" s="188" t="s">
        <v>3</v>
      </c>
      <c r="I429" s="190"/>
      <c r="J429" s="13"/>
      <c r="K429" s="13"/>
      <c r="L429" s="186"/>
      <c r="M429" s="191"/>
      <c r="N429" s="192"/>
      <c r="O429" s="192"/>
      <c r="P429" s="192"/>
      <c r="Q429" s="192"/>
      <c r="R429" s="192"/>
      <c r="S429" s="192"/>
      <c r="T429" s="19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88" t="s">
        <v>144</v>
      </c>
      <c r="AU429" s="188" t="s">
        <v>85</v>
      </c>
      <c r="AV429" s="13" t="s">
        <v>83</v>
      </c>
      <c r="AW429" s="13" t="s">
        <v>39</v>
      </c>
      <c r="AX429" s="13" t="s">
        <v>77</v>
      </c>
      <c r="AY429" s="188" t="s">
        <v>134</v>
      </c>
    </row>
    <row r="430" s="14" customFormat="1">
      <c r="A430" s="14"/>
      <c r="B430" s="194"/>
      <c r="C430" s="14"/>
      <c r="D430" s="187" t="s">
        <v>144</v>
      </c>
      <c r="E430" s="195" t="s">
        <v>3</v>
      </c>
      <c r="F430" s="196" t="s">
        <v>963</v>
      </c>
      <c r="G430" s="14"/>
      <c r="H430" s="197">
        <v>1</v>
      </c>
      <c r="I430" s="198"/>
      <c r="J430" s="14"/>
      <c r="K430" s="14"/>
      <c r="L430" s="194"/>
      <c r="M430" s="199"/>
      <c r="N430" s="200"/>
      <c r="O430" s="200"/>
      <c r="P430" s="200"/>
      <c r="Q430" s="200"/>
      <c r="R430" s="200"/>
      <c r="S430" s="200"/>
      <c r="T430" s="201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195" t="s">
        <v>144</v>
      </c>
      <c r="AU430" s="195" t="s">
        <v>85</v>
      </c>
      <c r="AV430" s="14" t="s">
        <v>85</v>
      </c>
      <c r="AW430" s="14" t="s">
        <v>39</v>
      </c>
      <c r="AX430" s="14" t="s">
        <v>83</v>
      </c>
      <c r="AY430" s="195" t="s">
        <v>134</v>
      </c>
    </row>
    <row r="431" s="2" customFormat="1" ht="24.15" customHeight="1">
      <c r="A431" s="38"/>
      <c r="B431" s="172"/>
      <c r="C431" s="173" t="s">
        <v>744</v>
      </c>
      <c r="D431" s="173" t="s">
        <v>137</v>
      </c>
      <c r="E431" s="174" t="s">
        <v>964</v>
      </c>
      <c r="F431" s="175" t="s">
        <v>965</v>
      </c>
      <c r="G431" s="176" t="s">
        <v>140</v>
      </c>
      <c r="H431" s="177">
        <v>1</v>
      </c>
      <c r="I431" s="178"/>
      <c r="J431" s="179">
        <f>ROUND(I431*H431,2)</f>
        <v>0</v>
      </c>
      <c r="K431" s="175" t="s">
        <v>141</v>
      </c>
      <c r="L431" s="39"/>
      <c r="M431" s="180" t="s">
        <v>3</v>
      </c>
      <c r="N431" s="181" t="s">
        <v>48</v>
      </c>
      <c r="O431" s="72"/>
      <c r="P431" s="182">
        <f>O431*H431</f>
        <v>0</v>
      </c>
      <c r="Q431" s="182">
        <v>0</v>
      </c>
      <c r="R431" s="182">
        <f>Q431*H431</f>
        <v>0</v>
      </c>
      <c r="S431" s="182">
        <v>0</v>
      </c>
      <c r="T431" s="183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184" t="s">
        <v>142</v>
      </c>
      <c r="AT431" s="184" t="s">
        <v>137</v>
      </c>
      <c r="AU431" s="184" t="s">
        <v>85</v>
      </c>
      <c r="AY431" s="18" t="s">
        <v>134</v>
      </c>
      <c r="BE431" s="185">
        <f>IF(N431="základní",J431,0)</f>
        <v>0</v>
      </c>
      <c r="BF431" s="185">
        <f>IF(N431="snížená",J431,0)</f>
        <v>0</v>
      </c>
      <c r="BG431" s="185">
        <f>IF(N431="zákl. přenesená",J431,0)</f>
        <v>0</v>
      </c>
      <c r="BH431" s="185">
        <f>IF(N431="sníž. přenesená",J431,0)</f>
        <v>0</v>
      </c>
      <c r="BI431" s="185">
        <f>IF(N431="nulová",J431,0)</f>
        <v>0</v>
      </c>
      <c r="BJ431" s="18" t="s">
        <v>83</v>
      </c>
      <c r="BK431" s="185">
        <f>ROUND(I431*H431,2)</f>
        <v>0</v>
      </c>
      <c r="BL431" s="18" t="s">
        <v>142</v>
      </c>
      <c r="BM431" s="184" t="s">
        <v>966</v>
      </c>
    </row>
    <row r="432" s="13" customFormat="1">
      <c r="A432" s="13"/>
      <c r="B432" s="186"/>
      <c r="C432" s="13"/>
      <c r="D432" s="187" t="s">
        <v>144</v>
      </c>
      <c r="E432" s="188" t="s">
        <v>3</v>
      </c>
      <c r="F432" s="189" t="s">
        <v>295</v>
      </c>
      <c r="G432" s="13"/>
      <c r="H432" s="188" t="s">
        <v>3</v>
      </c>
      <c r="I432" s="190"/>
      <c r="J432" s="13"/>
      <c r="K432" s="13"/>
      <c r="L432" s="186"/>
      <c r="M432" s="191"/>
      <c r="N432" s="192"/>
      <c r="O432" s="192"/>
      <c r="P432" s="192"/>
      <c r="Q432" s="192"/>
      <c r="R432" s="192"/>
      <c r="S432" s="192"/>
      <c r="T432" s="19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88" t="s">
        <v>144</v>
      </c>
      <c r="AU432" s="188" t="s">
        <v>85</v>
      </c>
      <c r="AV432" s="13" t="s">
        <v>83</v>
      </c>
      <c r="AW432" s="13" t="s">
        <v>39</v>
      </c>
      <c r="AX432" s="13" t="s">
        <v>77</v>
      </c>
      <c r="AY432" s="188" t="s">
        <v>134</v>
      </c>
    </row>
    <row r="433" s="14" customFormat="1">
      <c r="A433" s="14"/>
      <c r="B433" s="194"/>
      <c r="C433" s="14"/>
      <c r="D433" s="187" t="s">
        <v>144</v>
      </c>
      <c r="E433" s="195" t="s">
        <v>3</v>
      </c>
      <c r="F433" s="196" t="s">
        <v>967</v>
      </c>
      <c r="G433" s="14"/>
      <c r="H433" s="197">
        <v>1</v>
      </c>
      <c r="I433" s="198"/>
      <c r="J433" s="14"/>
      <c r="K433" s="14"/>
      <c r="L433" s="194"/>
      <c r="M433" s="199"/>
      <c r="N433" s="200"/>
      <c r="O433" s="200"/>
      <c r="P433" s="200"/>
      <c r="Q433" s="200"/>
      <c r="R433" s="200"/>
      <c r="S433" s="200"/>
      <c r="T433" s="20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195" t="s">
        <v>144</v>
      </c>
      <c r="AU433" s="195" t="s">
        <v>85</v>
      </c>
      <c r="AV433" s="14" t="s">
        <v>85</v>
      </c>
      <c r="AW433" s="14" t="s">
        <v>39</v>
      </c>
      <c r="AX433" s="14" t="s">
        <v>83</v>
      </c>
      <c r="AY433" s="195" t="s">
        <v>134</v>
      </c>
    </row>
    <row r="434" s="2" customFormat="1" ht="24.15" customHeight="1">
      <c r="A434" s="38"/>
      <c r="B434" s="172"/>
      <c r="C434" s="173" t="s">
        <v>746</v>
      </c>
      <c r="D434" s="173" t="s">
        <v>137</v>
      </c>
      <c r="E434" s="174" t="s">
        <v>644</v>
      </c>
      <c r="F434" s="175" t="s">
        <v>645</v>
      </c>
      <c r="G434" s="176" t="s">
        <v>140</v>
      </c>
      <c r="H434" s="177">
        <v>1</v>
      </c>
      <c r="I434" s="178"/>
      <c r="J434" s="179">
        <f>ROUND(I434*H434,2)</f>
        <v>0</v>
      </c>
      <c r="K434" s="175" t="s">
        <v>141</v>
      </c>
      <c r="L434" s="39"/>
      <c r="M434" s="180" t="s">
        <v>3</v>
      </c>
      <c r="N434" s="181" t="s">
        <v>48</v>
      </c>
      <c r="O434" s="72"/>
      <c r="P434" s="182">
        <f>O434*H434</f>
        <v>0</v>
      </c>
      <c r="Q434" s="182">
        <v>0</v>
      </c>
      <c r="R434" s="182">
        <f>Q434*H434</f>
        <v>0</v>
      </c>
      <c r="S434" s="182">
        <v>0</v>
      </c>
      <c r="T434" s="183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184" t="s">
        <v>142</v>
      </c>
      <c r="AT434" s="184" t="s">
        <v>137</v>
      </c>
      <c r="AU434" s="184" t="s">
        <v>85</v>
      </c>
      <c r="AY434" s="18" t="s">
        <v>134</v>
      </c>
      <c r="BE434" s="185">
        <f>IF(N434="základní",J434,0)</f>
        <v>0</v>
      </c>
      <c r="BF434" s="185">
        <f>IF(N434="snížená",J434,0)</f>
        <v>0</v>
      </c>
      <c r="BG434" s="185">
        <f>IF(N434="zákl. přenesená",J434,0)</f>
        <v>0</v>
      </c>
      <c r="BH434" s="185">
        <f>IF(N434="sníž. přenesená",J434,0)</f>
        <v>0</v>
      </c>
      <c r="BI434" s="185">
        <f>IF(N434="nulová",J434,0)</f>
        <v>0</v>
      </c>
      <c r="BJ434" s="18" t="s">
        <v>83</v>
      </c>
      <c r="BK434" s="185">
        <f>ROUND(I434*H434,2)</f>
        <v>0</v>
      </c>
      <c r="BL434" s="18" t="s">
        <v>142</v>
      </c>
      <c r="BM434" s="184" t="s">
        <v>968</v>
      </c>
    </row>
    <row r="435" s="13" customFormat="1">
      <c r="A435" s="13"/>
      <c r="B435" s="186"/>
      <c r="C435" s="13"/>
      <c r="D435" s="187" t="s">
        <v>144</v>
      </c>
      <c r="E435" s="188" t="s">
        <v>3</v>
      </c>
      <c r="F435" s="189" t="s">
        <v>295</v>
      </c>
      <c r="G435" s="13"/>
      <c r="H435" s="188" t="s">
        <v>3</v>
      </c>
      <c r="I435" s="190"/>
      <c r="J435" s="13"/>
      <c r="K435" s="13"/>
      <c r="L435" s="186"/>
      <c r="M435" s="191"/>
      <c r="N435" s="192"/>
      <c r="O435" s="192"/>
      <c r="P435" s="192"/>
      <c r="Q435" s="192"/>
      <c r="R435" s="192"/>
      <c r="S435" s="192"/>
      <c r="T435" s="19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88" t="s">
        <v>144</v>
      </c>
      <c r="AU435" s="188" t="s">
        <v>85</v>
      </c>
      <c r="AV435" s="13" t="s">
        <v>83</v>
      </c>
      <c r="AW435" s="13" t="s">
        <v>39</v>
      </c>
      <c r="AX435" s="13" t="s">
        <v>77</v>
      </c>
      <c r="AY435" s="188" t="s">
        <v>134</v>
      </c>
    </row>
    <row r="436" s="14" customFormat="1">
      <c r="A436" s="14"/>
      <c r="B436" s="194"/>
      <c r="C436" s="14"/>
      <c r="D436" s="187" t="s">
        <v>144</v>
      </c>
      <c r="E436" s="195" t="s">
        <v>3</v>
      </c>
      <c r="F436" s="196" t="s">
        <v>647</v>
      </c>
      <c r="G436" s="14"/>
      <c r="H436" s="197">
        <v>1</v>
      </c>
      <c r="I436" s="198"/>
      <c r="J436" s="14"/>
      <c r="K436" s="14"/>
      <c r="L436" s="194"/>
      <c r="M436" s="199"/>
      <c r="N436" s="200"/>
      <c r="O436" s="200"/>
      <c r="P436" s="200"/>
      <c r="Q436" s="200"/>
      <c r="R436" s="200"/>
      <c r="S436" s="200"/>
      <c r="T436" s="201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195" t="s">
        <v>144</v>
      </c>
      <c r="AU436" s="195" t="s">
        <v>85</v>
      </c>
      <c r="AV436" s="14" t="s">
        <v>85</v>
      </c>
      <c r="AW436" s="14" t="s">
        <v>39</v>
      </c>
      <c r="AX436" s="14" t="s">
        <v>83</v>
      </c>
      <c r="AY436" s="195" t="s">
        <v>134</v>
      </c>
    </row>
    <row r="437" s="2" customFormat="1" ht="24.15" customHeight="1">
      <c r="A437" s="38"/>
      <c r="B437" s="172"/>
      <c r="C437" s="173" t="s">
        <v>748</v>
      </c>
      <c r="D437" s="173" t="s">
        <v>137</v>
      </c>
      <c r="E437" s="174" t="s">
        <v>648</v>
      </c>
      <c r="F437" s="175" t="s">
        <v>649</v>
      </c>
      <c r="G437" s="176" t="s">
        <v>140</v>
      </c>
      <c r="H437" s="177">
        <v>1</v>
      </c>
      <c r="I437" s="178"/>
      <c r="J437" s="179">
        <f>ROUND(I437*H437,2)</f>
        <v>0</v>
      </c>
      <c r="K437" s="175" t="s">
        <v>141</v>
      </c>
      <c r="L437" s="39"/>
      <c r="M437" s="180" t="s">
        <v>3</v>
      </c>
      <c r="N437" s="181" t="s">
        <v>48</v>
      </c>
      <c r="O437" s="72"/>
      <c r="P437" s="182">
        <f>O437*H437</f>
        <v>0</v>
      </c>
      <c r="Q437" s="182">
        <v>0</v>
      </c>
      <c r="R437" s="182">
        <f>Q437*H437</f>
        <v>0</v>
      </c>
      <c r="S437" s="182">
        <v>0</v>
      </c>
      <c r="T437" s="183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184" t="s">
        <v>142</v>
      </c>
      <c r="AT437" s="184" t="s">
        <v>137</v>
      </c>
      <c r="AU437" s="184" t="s">
        <v>85</v>
      </c>
      <c r="AY437" s="18" t="s">
        <v>134</v>
      </c>
      <c r="BE437" s="185">
        <f>IF(N437="základní",J437,0)</f>
        <v>0</v>
      </c>
      <c r="BF437" s="185">
        <f>IF(N437="snížená",J437,0)</f>
        <v>0</v>
      </c>
      <c r="BG437" s="185">
        <f>IF(N437="zákl. přenesená",J437,0)</f>
        <v>0</v>
      </c>
      <c r="BH437" s="185">
        <f>IF(N437="sníž. přenesená",J437,0)</f>
        <v>0</v>
      </c>
      <c r="BI437" s="185">
        <f>IF(N437="nulová",J437,0)</f>
        <v>0</v>
      </c>
      <c r="BJ437" s="18" t="s">
        <v>83</v>
      </c>
      <c r="BK437" s="185">
        <f>ROUND(I437*H437,2)</f>
        <v>0</v>
      </c>
      <c r="BL437" s="18" t="s">
        <v>142</v>
      </c>
      <c r="BM437" s="184" t="s">
        <v>969</v>
      </c>
    </row>
    <row r="438" s="13" customFormat="1">
      <c r="A438" s="13"/>
      <c r="B438" s="186"/>
      <c r="C438" s="13"/>
      <c r="D438" s="187" t="s">
        <v>144</v>
      </c>
      <c r="E438" s="188" t="s">
        <v>3</v>
      </c>
      <c r="F438" s="189" t="s">
        <v>295</v>
      </c>
      <c r="G438" s="13"/>
      <c r="H438" s="188" t="s">
        <v>3</v>
      </c>
      <c r="I438" s="190"/>
      <c r="J438" s="13"/>
      <c r="K438" s="13"/>
      <c r="L438" s="186"/>
      <c r="M438" s="191"/>
      <c r="N438" s="192"/>
      <c r="O438" s="192"/>
      <c r="P438" s="192"/>
      <c r="Q438" s="192"/>
      <c r="R438" s="192"/>
      <c r="S438" s="192"/>
      <c r="T438" s="19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88" t="s">
        <v>144</v>
      </c>
      <c r="AU438" s="188" t="s">
        <v>85</v>
      </c>
      <c r="AV438" s="13" t="s">
        <v>83</v>
      </c>
      <c r="AW438" s="13" t="s">
        <v>39</v>
      </c>
      <c r="AX438" s="13" t="s">
        <v>77</v>
      </c>
      <c r="AY438" s="188" t="s">
        <v>134</v>
      </c>
    </row>
    <row r="439" s="14" customFormat="1">
      <c r="A439" s="14"/>
      <c r="B439" s="194"/>
      <c r="C439" s="14"/>
      <c r="D439" s="187" t="s">
        <v>144</v>
      </c>
      <c r="E439" s="195" t="s">
        <v>3</v>
      </c>
      <c r="F439" s="196" t="s">
        <v>651</v>
      </c>
      <c r="G439" s="14"/>
      <c r="H439" s="197">
        <v>1</v>
      </c>
      <c r="I439" s="198"/>
      <c r="J439" s="14"/>
      <c r="K439" s="14"/>
      <c r="L439" s="194"/>
      <c r="M439" s="199"/>
      <c r="N439" s="200"/>
      <c r="O439" s="200"/>
      <c r="P439" s="200"/>
      <c r="Q439" s="200"/>
      <c r="R439" s="200"/>
      <c r="S439" s="200"/>
      <c r="T439" s="201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195" t="s">
        <v>144</v>
      </c>
      <c r="AU439" s="195" t="s">
        <v>85</v>
      </c>
      <c r="AV439" s="14" t="s">
        <v>85</v>
      </c>
      <c r="AW439" s="14" t="s">
        <v>39</v>
      </c>
      <c r="AX439" s="14" t="s">
        <v>83</v>
      </c>
      <c r="AY439" s="195" t="s">
        <v>134</v>
      </c>
    </row>
    <row r="440" s="2" customFormat="1" ht="24.15" customHeight="1">
      <c r="A440" s="38"/>
      <c r="B440" s="172"/>
      <c r="C440" s="173" t="s">
        <v>753</v>
      </c>
      <c r="D440" s="173" t="s">
        <v>137</v>
      </c>
      <c r="E440" s="174" t="s">
        <v>970</v>
      </c>
      <c r="F440" s="175" t="s">
        <v>971</v>
      </c>
      <c r="G440" s="176" t="s">
        <v>140</v>
      </c>
      <c r="H440" s="177">
        <v>1</v>
      </c>
      <c r="I440" s="178"/>
      <c r="J440" s="179">
        <f>ROUND(I440*H440,2)</f>
        <v>0</v>
      </c>
      <c r="K440" s="175" t="s">
        <v>141</v>
      </c>
      <c r="L440" s="39"/>
      <c r="M440" s="180" t="s">
        <v>3</v>
      </c>
      <c r="N440" s="181" t="s">
        <v>48</v>
      </c>
      <c r="O440" s="72"/>
      <c r="P440" s="182">
        <f>O440*H440</f>
        <v>0</v>
      </c>
      <c r="Q440" s="182">
        <v>0</v>
      </c>
      <c r="R440" s="182">
        <f>Q440*H440</f>
        <v>0</v>
      </c>
      <c r="S440" s="182">
        <v>0</v>
      </c>
      <c r="T440" s="183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184" t="s">
        <v>142</v>
      </c>
      <c r="AT440" s="184" t="s">
        <v>137</v>
      </c>
      <c r="AU440" s="184" t="s">
        <v>85</v>
      </c>
      <c r="AY440" s="18" t="s">
        <v>134</v>
      </c>
      <c r="BE440" s="185">
        <f>IF(N440="základní",J440,0)</f>
        <v>0</v>
      </c>
      <c r="BF440" s="185">
        <f>IF(N440="snížená",J440,0)</f>
        <v>0</v>
      </c>
      <c r="BG440" s="185">
        <f>IF(N440="zákl. přenesená",J440,0)</f>
        <v>0</v>
      </c>
      <c r="BH440" s="185">
        <f>IF(N440="sníž. přenesená",J440,0)</f>
        <v>0</v>
      </c>
      <c r="BI440" s="185">
        <f>IF(N440="nulová",J440,0)</f>
        <v>0</v>
      </c>
      <c r="BJ440" s="18" t="s">
        <v>83</v>
      </c>
      <c r="BK440" s="185">
        <f>ROUND(I440*H440,2)</f>
        <v>0</v>
      </c>
      <c r="BL440" s="18" t="s">
        <v>142</v>
      </c>
      <c r="BM440" s="184" t="s">
        <v>972</v>
      </c>
    </row>
    <row r="441" s="13" customFormat="1">
      <c r="A441" s="13"/>
      <c r="B441" s="186"/>
      <c r="C441" s="13"/>
      <c r="D441" s="187" t="s">
        <v>144</v>
      </c>
      <c r="E441" s="188" t="s">
        <v>3</v>
      </c>
      <c r="F441" s="189" t="s">
        <v>295</v>
      </c>
      <c r="G441" s="13"/>
      <c r="H441" s="188" t="s">
        <v>3</v>
      </c>
      <c r="I441" s="190"/>
      <c r="J441" s="13"/>
      <c r="K441" s="13"/>
      <c r="L441" s="186"/>
      <c r="M441" s="191"/>
      <c r="N441" s="192"/>
      <c r="O441" s="192"/>
      <c r="P441" s="192"/>
      <c r="Q441" s="192"/>
      <c r="R441" s="192"/>
      <c r="S441" s="192"/>
      <c r="T441" s="19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88" t="s">
        <v>144</v>
      </c>
      <c r="AU441" s="188" t="s">
        <v>85</v>
      </c>
      <c r="AV441" s="13" t="s">
        <v>83</v>
      </c>
      <c r="AW441" s="13" t="s">
        <v>39</v>
      </c>
      <c r="AX441" s="13" t="s">
        <v>77</v>
      </c>
      <c r="AY441" s="188" t="s">
        <v>134</v>
      </c>
    </row>
    <row r="442" s="14" customFormat="1">
      <c r="A442" s="14"/>
      <c r="B442" s="194"/>
      <c r="C442" s="14"/>
      <c r="D442" s="187" t="s">
        <v>144</v>
      </c>
      <c r="E442" s="195" t="s">
        <v>3</v>
      </c>
      <c r="F442" s="196" t="s">
        <v>973</v>
      </c>
      <c r="G442" s="14"/>
      <c r="H442" s="197">
        <v>1</v>
      </c>
      <c r="I442" s="198"/>
      <c r="J442" s="14"/>
      <c r="K442" s="14"/>
      <c r="L442" s="194"/>
      <c r="M442" s="199"/>
      <c r="N442" s="200"/>
      <c r="O442" s="200"/>
      <c r="P442" s="200"/>
      <c r="Q442" s="200"/>
      <c r="R442" s="200"/>
      <c r="S442" s="200"/>
      <c r="T442" s="20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195" t="s">
        <v>144</v>
      </c>
      <c r="AU442" s="195" t="s">
        <v>85</v>
      </c>
      <c r="AV442" s="14" t="s">
        <v>85</v>
      </c>
      <c r="AW442" s="14" t="s">
        <v>39</v>
      </c>
      <c r="AX442" s="14" t="s">
        <v>83</v>
      </c>
      <c r="AY442" s="195" t="s">
        <v>134</v>
      </c>
    </row>
    <row r="443" s="2" customFormat="1" ht="24.15" customHeight="1">
      <c r="A443" s="38"/>
      <c r="B443" s="172"/>
      <c r="C443" s="173" t="s">
        <v>758</v>
      </c>
      <c r="D443" s="173" t="s">
        <v>137</v>
      </c>
      <c r="E443" s="174" t="s">
        <v>652</v>
      </c>
      <c r="F443" s="175" t="s">
        <v>653</v>
      </c>
      <c r="G443" s="176" t="s">
        <v>140</v>
      </c>
      <c r="H443" s="177">
        <v>1</v>
      </c>
      <c r="I443" s="178"/>
      <c r="J443" s="179">
        <f>ROUND(I443*H443,2)</f>
        <v>0</v>
      </c>
      <c r="K443" s="175" t="s">
        <v>141</v>
      </c>
      <c r="L443" s="39"/>
      <c r="M443" s="180" t="s">
        <v>3</v>
      </c>
      <c r="N443" s="181" t="s">
        <v>48</v>
      </c>
      <c r="O443" s="72"/>
      <c r="P443" s="182">
        <f>O443*H443</f>
        <v>0</v>
      </c>
      <c r="Q443" s="182">
        <v>0</v>
      </c>
      <c r="R443" s="182">
        <f>Q443*H443</f>
        <v>0</v>
      </c>
      <c r="S443" s="182">
        <v>0</v>
      </c>
      <c r="T443" s="183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184" t="s">
        <v>142</v>
      </c>
      <c r="AT443" s="184" t="s">
        <v>137</v>
      </c>
      <c r="AU443" s="184" t="s">
        <v>85</v>
      </c>
      <c r="AY443" s="18" t="s">
        <v>134</v>
      </c>
      <c r="BE443" s="185">
        <f>IF(N443="základní",J443,0)</f>
        <v>0</v>
      </c>
      <c r="BF443" s="185">
        <f>IF(N443="snížená",J443,0)</f>
        <v>0</v>
      </c>
      <c r="BG443" s="185">
        <f>IF(N443="zákl. přenesená",J443,0)</f>
        <v>0</v>
      </c>
      <c r="BH443" s="185">
        <f>IF(N443="sníž. přenesená",J443,0)</f>
        <v>0</v>
      </c>
      <c r="BI443" s="185">
        <f>IF(N443="nulová",J443,0)</f>
        <v>0</v>
      </c>
      <c r="BJ443" s="18" t="s">
        <v>83</v>
      </c>
      <c r="BK443" s="185">
        <f>ROUND(I443*H443,2)</f>
        <v>0</v>
      </c>
      <c r="BL443" s="18" t="s">
        <v>142</v>
      </c>
      <c r="BM443" s="184" t="s">
        <v>974</v>
      </c>
    </row>
    <row r="444" s="13" customFormat="1">
      <c r="A444" s="13"/>
      <c r="B444" s="186"/>
      <c r="C444" s="13"/>
      <c r="D444" s="187" t="s">
        <v>144</v>
      </c>
      <c r="E444" s="188" t="s">
        <v>3</v>
      </c>
      <c r="F444" s="189" t="s">
        <v>295</v>
      </c>
      <c r="G444" s="13"/>
      <c r="H444" s="188" t="s">
        <v>3</v>
      </c>
      <c r="I444" s="190"/>
      <c r="J444" s="13"/>
      <c r="K444" s="13"/>
      <c r="L444" s="186"/>
      <c r="M444" s="191"/>
      <c r="N444" s="192"/>
      <c r="O444" s="192"/>
      <c r="P444" s="192"/>
      <c r="Q444" s="192"/>
      <c r="R444" s="192"/>
      <c r="S444" s="192"/>
      <c r="T444" s="19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88" t="s">
        <v>144</v>
      </c>
      <c r="AU444" s="188" t="s">
        <v>85</v>
      </c>
      <c r="AV444" s="13" t="s">
        <v>83</v>
      </c>
      <c r="AW444" s="13" t="s">
        <v>39</v>
      </c>
      <c r="AX444" s="13" t="s">
        <v>77</v>
      </c>
      <c r="AY444" s="188" t="s">
        <v>134</v>
      </c>
    </row>
    <row r="445" s="14" customFormat="1">
      <c r="A445" s="14"/>
      <c r="B445" s="194"/>
      <c r="C445" s="14"/>
      <c r="D445" s="187" t="s">
        <v>144</v>
      </c>
      <c r="E445" s="195" t="s">
        <v>3</v>
      </c>
      <c r="F445" s="196" t="s">
        <v>655</v>
      </c>
      <c r="G445" s="14"/>
      <c r="H445" s="197">
        <v>1</v>
      </c>
      <c r="I445" s="198"/>
      <c r="J445" s="14"/>
      <c r="K445" s="14"/>
      <c r="L445" s="194"/>
      <c r="M445" s="199"/>
      <c r="N445" s="200"/>
      <c r="O445" s="200"/>
      <c r="P445" s="200"/>
      <c r="Q445" s="200"/>
      <c r="R445" s="200"/>
      <c r="S445" s="200"/>
      <c r="T445" s="20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195" t="s">
        <v>144</v>
      </c>
      <c r="AU445" s="195" t="s">
        <v>85</v>
      </c>
      <c r="AV445" s="14" t="s">
        <v>85</v>
      </c>
      <c r="AW445" s="14" t="s">
        <v>39</v>
      </c>
      <c r="AX445" s="14" t="s">
        <v>83</v>
      </c>
      <c r="AY445" s="195" t="s">
        <v>134</v>
      </c>
    </row>
    <row r="446" s="2" customFormat="1" ht="24.15" customHeight="1">
      <c r="A446" s="38"/>
      <c r="B446" s="172"/>
      <c r="C446" s="173" t="s">
        <v>761</v>
      </c>
      <c r="D446" s="173" t="s">
        <v>137</v>
      </c>
      <c r="E446" s="174" t="s">
        <v>657</v>
      </c>
      <c r="F446" s="175" t="s">
        <v>658</v>
      </c>
      <c r="G446" s="176" t="s">
        <v>140</v>
      </c>
      <c r="H446" s="177">
        <v>2</v>
      </c>
      <c r="I446" s="178"/>
      <c r="J446" s="179">
        <f>ROUND(I446*H446,2)</f>
        <v>0</v>
      </c>
      <c r="K446" s="175" t="s">
        <v>141</v>
      </c>
      <c r="L446" s="39"/>
      <c r="M446" s="180" t="s">
        <v>3</v>
      </c>
      <c r="N446" s="181" t="s">
        <v>48</v>
      </c>
      <c r="O446" s="72"/>
      <c r="P446" s="182">
        <f>O446*H446</f>
        <v>0</v>
      </c>
      <c r="Q446" s="182">
        <v>0</v>
      </c>
      <c r="R446" s="182">
        <f>Q446*H446</f>
        <v>0</v>
      </c>
      <c r="S446" s="182">
        <v>0</v>
      </c>
      <c r="T446" s="183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184" t="s">
        <v>142</v>
      </c>
      <c r="AT446" s="184" t="s">
        <v>137</v>
      </c>
      <c r="AU446" s="184" t="s">
        <v>85</v>
      </c>
      <c r="AY446" s="18" t="s">
        <v>134</v>
      </c>
      <c r="BE446" s="185">
        <f>IF(N446="základní",J446,0)</f>
        <v>0</v>
      </c>
      <c r="BF446" s="185">
        <f>IF(N446="snížená",J446,0)</f>
        <v>0</v>
      </c>
      <c r="BG446" s="185">
        <f>IF(N446="zákl. přenesená",J446,0)</f>
        <v>0</v>
      </c>
      <c r="BH446" s="185">
        <f>IF(N446="sníž. přenesená",J446,0)</f>
        <v>0</v>
      </c>
      <c r="BI446" s="185">
        <f>IF(N446="nulová",J446,0)</f>
        <v>0</v>
      </c>
      <c r="BJ446" s="18" t="s">
        <v>83</v>
      </c>
      <c r="BK446" s="185">
        <f>ROUND(I446*H446,2)</f>
        <v>0</v>
      </c>
      <c r="BL446" s="18" t="s">
        <v>142</v>
      </c>
      <c r="BM446" s="184" t="s">
        <v>975</v>
      </c>
    </row>
    <row r="447" s="13" customFormat="1">
      <c r="A447" s="13"/>
      <c r="B447" s="186"/>
      <c r="C447" s="13"/>
      <c r="D447" s="187" t="s">
        <v>144</v>
      </c>
      <c r="E447" s="188" t="s">
        <v>3</v>
      </c>
      <c r="F447" s="189" t="s">
        <v>295</v>
      </c>
      <c r="G447" s="13"/>
      <c r="H447" s="188" t="s">
        <v>3</v>
      </c>
      <c r="I447" s="190"/>
      <c r="J447" s="13"/>
      <c r="K447" s="13"/>
      <c r="L447" s="186"/>
      <c r="M447" s="191"/>
      <c r="N447" s="192"/>
      <c r="O447" s="192"/>
      <c r="P447" s="192"/>
      <c r="Q447" s="192"/>
      <c r="R447" s="192"/>
      <c r="S447" s="192"/>
      <c r="T447" s="19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88" t="s">
        <v>144</v>
      </c>
      <c r="AU447" s="188" t="s">
        <v>85</v>
      </c>
      <c r="AV447" s="13" t="s">
        <v>83</v>
      </c>
      <c r="AW447" s="13" t="s">
        <v>39</v>
      </c>
      <c r="AX447" s="13" t="s">
        <v>77</v>
      </c>
      <c r="AY447" s="188" t="s">
        <v>134</v>
      </c>
    </row>
    <row r="448" s="14" customFormat="1">
      <c r="A448" s="14"/>
      <c r="B448" s="194"/>
      <c r="C448" s="14"/>
      <c r="D448" s="187" t="s">
        <v>144</v>
      </c>
      <c r="E448" s="195" t="s">
        <v>3</v>
      </c>
      <c r="F448" s="196" t="s">
        <v>976</v>
      </c>
      <c r="G448" s="14"/>
      <c r="H448" s="197">
        <v>2</v>
      </c>
      <c r="I448" s="198"/>
      <c r="J448" s="14"/>
      <c r="K448" s="14"/>
      <c r="L448" s="194"/>
      <c r="M448" s="199"/>
      <c r="N448" s="200"/>
      <c r="O448" s="200"/>
      <c r="P448" s="200"/>
      <c r="Q448" s="200"/>
      <c r="R448" s="200"/>
      <c r="S448" s="200"/>
      <c r="T448" s="201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195" t="s">
        <v>144</v>
      </c>
      <c r="AU448" s="195" t="s">
        <v>85</v>
      </c>
      <c r="AV448" s="14" t="s">
        <v>85</v>
      </c>
      <c r="AW448" s="14" t="s">
        <v>39</v>
      </c>
      <c r="AX448" s="14" t="s">
        <v>83</v>
      </c>
      <c r="AY448" s="195" t="s">
        <v>134</v>
      </c>
    </row>
    <row r="449" s="2" customFormat="1" ht="24.15" customHeight="1">
      <c r="A449" s="38"/>
      <c r="B449" s="172"/>
      <c r="C449" s="173" t="s">
        <v>763</v>
      </c>
      <c r="D449" s="173" t="s">
        <v>137</v>
      </c>
      <c r="E449" s="174" t="s">
        <v>977</v>
      </c>
      <c r="F449" s="175" t="s">
        <v>978</v>
      </c>
      <c r="G449" s="176" t="s">
        <v>140</v>
      </c>
      <c r="H449" s="177">
        <v>1</v>
      </c>
      <c r="I449" s="178"/>
      <c r="J449" s="179">
        <f>ROUND(I449*H449,2)</f>
        <v>0</v>
      </c>
      <c r="K449" s="175" t="s">
        <v>141</v>
      </c>
      <c r="L449" s="39"/>
      <c r="M449" s="180" t="s">
        <v>3</v>
      </c>
      <c r="N449" s="181" t="s">
        <v>48</v>
      </c>
      <c r="O449" s="72"/>
      <c r="P449" s="182">
        <f>O449*H449</f>
        <v>0</v>
      </c>
      <c r="Q449" s="182">
        <v>0</v>
      </c>
      <c r="R449" s="182">
        <f>Q449*H449</f>
        <v>0</v>
      </c>
      <c r="S449" s="182">
        <v>0</v>
      </c>
      <c r="T449" s="183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184" t="s">
        <v>142</v>
      </c>
      <c r="AT449" s="184" t="s">
        <v>137</v>
      </c>
      <c r="AU449" s="184" t="s">
        <v>85</v>
      </c>
      <c r="AY449" s="18" t="s">
        <v>134</v>
      </c>
      <c r="BE449" s="185">
        <f>IF(N449="základní",J449,0)</f>
        <v>0</v>
      </c>
      <c r="BF449" s="185">
        <f>IF(N449="snížená",J449,0)</f>
        <v>0</v>
      </c>
      <c r="BG449" s="185">
        <f>IF(N449="zákl. přenesená",J449,0)</f>
        <v>0</v>
      </c>
      <c r="BH449" s="185">
        <f>IF(N449="sníž. přenesená",J449,0)</f>
        <v>0</v>
      </c>
      <c r="BI449" s="185">
        <f>IF(N449="nulová",J449,0)</f>
        <v>0</v>
      </c>
      <c r="BJ449" s="18" t="s">
        <v>83</v>
      </c>
      <c r="BK449" s="185">
        <f>ROUND(I449*H449,2)</f>
        <v>0</v>
      </c>
      <c r="BL449" s="18" t="s">
        <v>142</v>
      </c>
      <c r="BM449" s="184" t="s">
        <v>979</v>
      </c>
    </row>
    <row r="450" s="13" customFormat="1">
      <c r="A450" s="13"/>
      <c r="B450" s="186"/>
      <c r="C450" s="13"/>
      <c r="D450" s="187" t="s">
        <v>144</v>
      </c>
      <c r="E450" s="188" t="s">
        <v>3</v>
      </c>
      <c r="F450" s="189" t="s">
        <v>295</v>
      </c>
      <c r="G450" s="13"/>
      <c r="H450" s="188" t="s">
        <v>3</v>
      </c>
      <c r="I450" s="190"/>
      <c r="J450" s="13"/>
      <c r="K450" s="13"/>
      <c r="L450" s="186"/>
      <c r="M450" s="191"/>
      <c r="N450" s="192"/>
      <c r="O450" s="192"/>
      <c r="P450" s="192"/>
      <c r="Q450" s="192"/>
      <c r="R450" s="192"/>
      <c r="S450" s="192"/>
      <c r="T450" s="19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188" t="s">
        <v>144</v>
      </c>
      <c r="AU450" s="188" t="s">
        <v>85</v>
      </c>
      <c r="AV450" s="13" t="s">
        <v>83</v>
      </c>
      <c r="AW450" s="13" t="s">
        <v>39</v>
      </c>
      <c r="AX450" s="13" t="s">
        <v>77</v>
      </c>
      <c r="AY450" s="188" t="s">
        <v>134</v>
      </c>
    </row>
    <row r="451" s="14" customFormat="1">
      <c r="A451" s="14"/>
      <c r="B451" s="194"/>
      <c r="C451" s="14"/>
      <c r="D451" s="187" t="s">
        <v>144</v>
      </c>
      <c r="E451" s="195" t="s">
        <v>3</v>
      </c>
      <c r="F451" s="196" t="s">
        <v>166</v>
      </c>
      <c r="G451" s="14"/>
      <c r="H451" s="197">
        <v>1</v>
      </c>
      <c r="I451" s="198"/>
      <c r="J451" s="14"/>
      <c r="K451" s="14"/>
      <c r="L451" s="194"/>
      <c r="M451" s="199"/>
      <c r="N451" s="200"/>
      <c r="O451" s="200"/>
      <c r="P451" s="200"/>
      <c r="Q451" s="200"/>
      <c r="R451" s="200"/>
      <c r="S451" s="200"/>
      <c r="T451" s="201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195" t="s">
        <v>144</v>
      </c>
      <c r="AU451" s="195" t="s">
        <v>85</v>
      </c>
      <c r="AV451" s="14" t="s">
        <v>85</v>
      </c>
      <c r="AW451" s="14" t="s">
        <v>39</v>
      </c>
      <c r="AX451" s="14" t="s">
        <v>83</v>
      </c>
      <c r="AY451" s="195" t="s">
        <v>134</v>
      </c>
    </row>
    <row r="452" s="2" customFormat="1" ht="24.15" customHeight="1">
      <c r="A452" s="38"/>
      <c r="B452" s="172"/>
      <c r="C452" s="173" t="s">
        <v>765</v>
      </c>
      <c r="D452" s="173" t="s">
        <v>137</v>
      </c>
      <c r="E452" s="174" t="s">
        <v>272</v>
      </c>
      <c r="F452" s="175" t="s">
        <v>273</v>
      </c>
      <c r="G452" s="176" t="s">
        <v>140</v>
      </c>
      <c r="H452" s="177">
        <v>1</v>
      </c>
      <c r="I452" s="178"/>
      <c r="J452" s="179">
        <f>ROUND(I452*H452,2)</f>
        <v>0</v>
      </c>
      <c r="K452" s="175" t="s">
        <v>141</v>
      </c>
      <c r="L452" s="39"/>
      <c r="M452" s="180" t="s">
        <v>3</v>
      </c>
      <c r="N452" s="181" t="s">
        <v>48</v>
      </c>
      <c r="O452" s="72"/>
      <c r="P452" s="182">
        <f>O452*H452</f>
        <v>0</v>
      </c>
      <c r="Q452" s="182">
        <v>0</v>
      </c>
      <c r="R452" s="182">
        <f>Q452*H452</f>
        <v>0</v>
      </c>
      <c r="S452" s="182">
        <v>0</v>
      </c>
      <c r="T452" s="183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184" t="s">
        <v>142</v>
      </c>
      <c r="AT452" s="184" t="s">
        <v>137</v>
      </c>
      <c r="AU452" s="184" t="s">
        <v>85</v>
      </c>
      <c r="AY452" s="18" t="s">
        <v>134</v>
      </c>
      <c r="BE452" s="185">
        <f>IF(N452="základní",J452,0)</f>
        <v>0</v>
      </c>
      <c r="BF452" s="185">
        <f>IF(N452="snížená",J452,0)</f>
        <v>0</v>
      </c>
      <c r="BG452" s="185">
        <f>IF(N452="zákl. přenesená",J452,0)</f>
        <v>0</v>
      </c>
      <c r="BH452" s="185">
        <f>IF(N452="sníž. přenesená",J452,0)</f>
        <v>0</v>
      </c>
      <c r="BI452" s="185">
        <f>IF(N452="nulová",J452,0)</f>
        <v>0</v>
      </c>
      <c r="BJ452" s="18" t="s">
        <v>83</v>
      </c>
      <c r="BK452" s="185">
        <f>ROUND(I452*H452,2)</f>
        <v>0</v>
      </c>
      <c r="BL452" s="18" t="s">
        <v>142</v>
      </c>
      <c r="BM452" s="184" t="s">
        <v>980</v>
      </c>
    </row>
    <row r="453" s="13" customFormat="1">
      <c r="A453" s="13"/>
      <c r="B453" s="186"/>
      <c r="C453" s="13"/>
      <c r="D453" s="187" t="s">
        <v>144</v>
      </c>
      <c r="E453" s="188" t="s">
        <v>3</v>
      </c>
      <c r="F453" s="189" t="s">
        <v>295</v>
      </c>
      <c r="G453" s="13"/>
      <c r="H453" s="188" t="s">
        <v>3</v>
      </c>
      <c r="I453" s="190"/>
      <c r="J453" s="13"/>
      <c r="K453" s="13"/>
      <c r="L453" s="186"/>
      <c r="M453" s="191"/>
      <c r="N453" s="192"/>
      <c r="O453" s="192"/>
      <c r="P453" s="192"/>
      <c r="Q453" s="192"/>
      <c r="R453" s="192"/>
      <c r="S453" s="192"/>
      <c r="T453" s="19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88" t="s">
        <v>144</v>
      </c>
      <c r="AU453" s="188" t="s">
        <v>85</v>
      </c>
      <c r="AV453" s="13" t="s">
        <v>83</v>
      </c>
      <c r="AW453" s="13" t="s">
        <v>39</v>
      </c>
      <c r="AX453" s="13" t="s">
        <v>77</v>
      </c>
      <c r="AY453" s="188" t="s">
        <v>134</v>
      </c>
    </row>
    <row r="454" s="14" customFormat="1">
      <c r="A454" s="14"/>
      <c r="B454" s="194"/>
      <c r="C454" s="14"/>
      <c r="D454" s="187" t="s">
        <v>144</v>
      </c>
      <c r="E454" s="195" t="s">
        <v>3</v>
      </c>
      <c r="F454" s="196" t="s">
        <v>275</v>
      </c>
      <c r="G454" s="14"/>
      <c r="H454" s="197">
        <v>1</v>
      </c>
      <c r="I454" s="198"/>
      <c r="J454" s="14"/>
      <c r="K454" s="14"/>
      <c r="L454" s="194"/>
      <c r="M454" s="199"/>
      <c r="N454" s="200"/>
      <c r="O454" s="200"/>
      <c r="P454" s="200"/>
      <c r="Q454" s="200"/>
      <c r="R454" s="200"/>
      <c r="S454" s="200"/>
      <c r="T454" s="201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195" t="s">
        <v>144</v>
      </c>
      <c r="AU454" s="195" t="s">
        <v>85</v>
      </c>
      <c r="AV454" s="14" t="s">
        <v>85</v>
      </c>
      <c r="AW454" s="14" t="s">
        <v>39</v>
      </c>
      <c r="AX454" s="14" t="s">
        <v>83</v>
      </c>
      <c r="AY454" s="195" t="s">
        <v>134</v>
      </c>
    </row>
    <row r="455" s="2" customFormat="1" ht="33" customHeight="1">
      <c r="A455" s="38"/>
      <c r="B455" s="172"/>
      <c r="C455" s="173" t="s">
        <v>767</v>
      </c>
      <c r="D455" s="173" t="s">
        <v>137</v>
      </c>
      <c r="E455" s="174" t="s">
        <v>981</v>
      </c>
      <c r="F455" s="175" t="s">
        <v>982</v>
      </c>
      <c r="G455" s="176" t="s">
        <v>140</v>
      </c>
      <c r="H455" s="177">
        <v>2</v>
      </c>
      <c r="I455" s="178"/>
      <c r="J455" s="179">
        <f>ROUND(I455*H455,2)</f>
        <v>0</v>
      </c>
      <c r="K455" s="175" t="s">
        <v>141</v>
      </c>
      <c r="L455" s="39"/>
      <c r="M455" s="180" t="s">
        <v>3</v>
      </c>
      <c r="N455" s="181" t="s">
        <v>48</v>
      </c>
      <c r="O455" s="72"/>
      <c r="P455" s="182">
        <f>O455*H455</f>
        <v>0</v>
      </c>
      <c r="Q455" s="182">
        <v>0</v>
      </c>
      <c r="R455" s="182">
        <f>Q455*H455</f>
        <v>0</v>
      </c>
      <c r="S455" s="182">
        <v>0</v>
      </c>
      <c r="T455" s="183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184" t="s">
        <v>142</v>
      </c>
      <c r="AT455" s="184" t="s">
        <v>137</v>
      </c>
      <c r="AU455" s="184" t="s">
        <v>85</v>
      </c>
      <c r="AY455" s="18" t="s">
        <v>134</v>
      </c>
      <c r="BE455" s="185">
        <f>IF(N455="základní",J455,0)</f>
        <v>0</v>
      </c>
      <c r="BF455" s="185">
        <f>IF(N455="snížená",J455,0)</f>
        <v>0</v>
      </c>
      <c r="BG455" s="185">
        <f>IF(N455="zákl. přenesená",J455,0)</f>
        <v>0</v>
      </c>
      <c r="BH455" s="185">
        <f>IF(N455="sníž. přenesená",J455,0)</f>
        <v>0</v>
      </c>
      <c r="BI455" s="185">
        <f>IF(N455="nulová",J455,0)</f>
        <v>0</v>
      </c>
      <c r="BJ455" s="18" t="s">
        <v>83</v>
      </c>
      <c r="BK455" s="185">
        <f>ROUND(I455*H455,2)</f>
        <v>0</v>
      </c>
      <c r="BL455" s="18" t="s">
        <v>142</v>
      </c>
      <c r="BM455" s="184" t="s">
        <v>983</v>
      </c>
    </row>
    <row r="456" s="13" customFormat="1">
      <c r="A456" s="13"/>
      <c r="B456" s="186"/>
      <c r="C456" s="13"/>
      <c r="D456" s="187" t="s">
        <v>144</v>
      </c>
      <c r="E456" s="188" t="s">
        <v>3</v>
      </c>
      <c r="F456" s="189" t="s">
        <v>295</v>
      </c>
      <c r="G456" s="13"/>
      <c r="H456" s="188" t="s">
        <v>3</v>
      </c>
      <c r="I456" s="190"/>
      <c r="J456" s="13"/>
      <c r="K456" s="13"/>
      <c r="L456" s="186"/>
      <c r="M456" s="191"/>
      <c r="N456" s="192"/>
      <c r="O456" s="192"/>
      <c r="P456" s="192"/>
      <c r="Q456" s="192"/>
      <c r="R456" s="192"/>
      <c r="S456" s="192"/>
      <c r="T456" s="19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88" t="s">
        <v>144</v>
      </c>
      <c r="AU456" s="188" t="s">
        <v>85</v>
      </c>
      <c r="AV456" s="13" t="s">
        <v>83</v>
      </c>
      <c r="AW456" s="13" t="s">
        <v>39</v>
      </c>
      <c r="AX456" s="13" t="s">
        <v>77</v>
      </c>
      <c r="AY456" s="188" t="s">
        <v>134</v>
      </c>
    </row>
    <row r="457" s="14" customFormat="1">
      <c r="A457" s="14"/>
      <c r="B457" s="194"/>
      <c r="C457" s="14"/>
      <c r="D457" s="187" t="s">
        <v>144</v>
      </c>
      <c r="E457" s="195" t="s">
        <v>3</v>
      </c>
      <c r="F457" s="196" t="s">
        <v>984</v>
      </c>
      <c r="G457" s="14"/>
      <c r="H457" s="197">
        <v>2</v>
      </c>
      <c r="I457" s="198"/>
      <c r="J457" s="14"/>
      <c r="K457" s="14"/>
      <c r="L457" s="194"/>
      <c r="M457" s="199"/>
      <c r="N457" s="200"/>
      <c r="O457" s="200"/>
      <c r="P457" s="200"/>
      <c r="Q457" s="200"/>
      <c r="R457" s="200"/>
      <c r="S457" s="200"/>
      <c r="T457" s="201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195" t="s">
        <v>144</v>
      </c>
      <c r="AU457" s="195" t="s">
        <v>85</v>
      </c>
      <c r="AV457" s="14" t="s">
        <v>85</v>
      </c>
      <c r="AW457" s="14" t="s">
        <v>39</v>
      </c>
      <c r="AX457" s="14" t="s">
        <v>83</v>
      </c>
      <c r="AY457" s="195" t="s">
        <v>134</v>
      </c>
    </row>
    <row r="458" s="2" customFormat="1" ht="24.15" customHeight="1">
      <c r="A458" s="38"/>
      <c r="B458" s="172"/>
      <c r="C458" s="173" t="s">
        <v>772</v>
      </c>
      <c r="D458" s="173" t="s">
        <v>137</v>
      </c>
      <c r="E458" s="174" t="s">
        <v>665</v>
      </c>
      <c r="F458" s="175" t="s">
        <v>666</v>
      </c>
      <c r="G458" s="176" t="s">
        <v>140</v>
      </c>
      <c r="H458" s="177">
        <v>2</v>
      </c>
      <c r="I458" s="178"/>
      <c r="J458" s="179">
        <f>ROUND(I458*H458,2)</f>
        <v>0</v>
      </c>
      <c r="K458" s="175" t="s">
        <v>141</v>
      </c>
      <c r="L458" s="39"/>
      <c r="M458" s="180" t="s">
        <v>3</v>
      </c>
      <c r="N458" s="181" t="s">
        <v>48</v>
      </c>
      <c r="O458" s="72"/>
      <c r="P458" s="182">
        <f>O458*H458</f>
        <v>0</v>
      </c>
      <c r="Q458" s="182">
        <v>0</v>
      </c>
      <c r="R458" s="182">
        <f>Q458*H458</f>
        <v>0</v>
      </c>
      <c r="S458" s="182">
        <v>0</v>
      </c>
      <c r="T458" s="183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184" t="s">
        <v>142</v>
      </c>
      <c r="AT458" s="184" t="s">
        <v>137</v>
      </c>
      <c r="AU458" s="184" t="s">
        <v>85</v>
      </c>
      <c r="AY458" s="18" t="s">
        <v>134</v>
      </c>
      <c r="BE458" s="185">
        <f>IF(N458="základní",J458,0)</f>
        <v>0</v>
      </c>
      <c r="BF458" s="185">
        <f>IF(N458="snížená",J458,0)</f>
        <v>0</v>
      </c>
      <c r="BG458" s="185">
        <f>IF(N458="zákl. přenesená",J458,0)</f>
        <v>0</v>
      </c>
      <c r="BH458" s="185">
        <f>IF(N458="sníž. přenesená",J458,0)</f>
        <v>0</v>
      </c>
      <c r="BI458" s="185">
        <f>IF(N458="nulová",J458,0)</f>
        <v>0</v>
      </c>
      <c r="BJ458" s="18" t="s">
        <v>83</v>
      </c>
      <c r="BK458" s="185">
        <f>ROUND(I458*H458,2)</f>
        <v>0</v>
      </c>
      <c r="BL458" s="18" t="s">
        <v>142</v>
      </c>
      <c r="BM458" s="184" t="s">
        <v>985</v>
      </c>
    </row>
    <row r="459" s="13" customFormat="1">
      <c r="A459" s="13"/>
      <c r="B459" s="186"/>
      <c r="C459" s="13"/>
      <c r="D459" s="187" t="s">
        <v>144</v>
      </c>
      <c r="E459" s="188" t="s">
        <v>3</v>
      </c>
      <c r="F459" s="189" t="s">
        <v>295</v>
      </c>
      <c r="G459" s="13"/>
      <c r="H459" s="188" t="s">
        <v>3</v>
      </c>
      <c r="I459" s="190"/>
      <c r="J459" s="13"/>
      <c r="K459" s="13"/>
      <c r="L459" s="186"/>
      <c r="M459" s="191"/>
      <c r="N459" s="192"/>
      <c r="O459" s="192"/>
      <c r="P459" s="192"/>
      <c r="Q459" s="192"/>
      <c r="R459" s="192"/>
      <c r="S459" s="192"/>
      <c r="T459" s="19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88" t="s">
        <v>144</v>
      </c>
      <c r="AU459" s="188" t="s">
        <v>85</v>
      </c>
      <c r="AV459" s="13" t="s">
        <v>83</v>
      </c>
      <c r="AW459" s="13" t="s">
        <v>39</v>
      </c>
      <c r="AX459" s="13" t="s">
        <v>77</v>
      </c>
      <c r="AY459" s="188" t="s">
        <v>134</v>
      </c>
    </row>
    <row r="460" s="14" customFormat="1">
      <c r="A460" s="14"/>
      <c r="B460" s="194"/>
      <c r="C460" s="14"/>
      <c r="D460" s="187" t="s">
        <v>144</v>
      </c>
      <c r="E460" s="195" t="s">
        <v>3</v>
      </c>
      <c r="F460" s="196" t="s">
        <v>986</v>
      </c>
      <c r="G460" s="14"/>
      <c r="H460" s="197">
        <v>2</v>
      </c>
      <c r="I460" s="198"/>
      <c r="J460" s="14"/>
      <c r="K460" s="14"/>
      <c r="L460" s="194"/>
      <c r="M460" s="199"/>
      <c r="N460" s="200"/>
      <c r="O460" s="200"/>
      <c r="P460" s="200"/>
      <c r="Q460" s="200"/>
      <c r="R460" s="200"/>
      <c r="S460" s="200"/>
      <c r="T460" s="201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195" t="s">
        <v>144</v>
      </c>
      <c r="AU460" s="195" t="s">
        <v>85</v>
      </c>
      <c r="AV460" s="14" t="s">
        <v>85</v>
      </c>
      <c r="AW460" s="14" t="s">
        <v>39</v>
      </c>
      <c r="AX460" s="14" t="s">
        <v>83</v>
      </c>
      <c r="AY460" s="195" t="s">
        <v>134</v>
      </c>
    </row>
    <row r="461" s="2" customFormat="1" ht="24.15" customHeight="1">
      <c r="A461" s="38"/>
      <c r="B461" s="172"/>
      <c r="C461" s="173" t="s">
        <v>777</v>
      </c>
      <c r="D461" s="173" t="s">
        <v>137</v>
      </c>
      <c r="E461" s="174" t="s">
        <v>670</v>
      </c>
      <c r="F461" s="175" t="s">
        <v>671</v>
      </c>
      <c r="G461" s="176" t="s">
        <v>140</v>
      </c>
      <c r="H461" s="177">
        <v>1</v>
      </c>
      <c r="I461" s="178"/>
      <c r="J461" s="179">
        <f>ROUND(I461*H461,2)</f>
        <v>0</v>
      </c>
      <c r="K461" s="175" t="s">
        <v>141</v>
      </c>
      <c r="L461" s="39"/>
      <c r="M461" s="180" t="s">
        <v>3</v>
      </c>
      <c r="N461" s="181" t="s">
        <v>48</v>
      </c>
      <c r="O461" s="72"/>
      <c r="P461" s="182">
        <f>O461*H461</f>
        <v>0</v>
      </c>
      <c r="Q461" s="182">
        <v>0</v>
      </c>
      <c r="R461" s="182">
        <f>Q461*H461</f>
        <v>0</v>
      </c>
      <c r="S461" s="182">
        <v>0</v>
      </c>
      <c r="T461" s="183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184" t="s">
        <v>142</v>
      </c>
      <c r="AT461" s="184" t="s">
        <v>137</v>
      </c>
      <c r="AU461" s="184" t="s">
        <v>85</v>
      </c>
      <c r="AY461" s="18" t="s">
        <v>134</v>
      </c>
      <c r="BE461" s="185">
        <f>IF(N461="základní",J461,0)</f>
        <v>0</v>
      </c>
      <c r="BF461" s="185">
        <f>IF(N461="snížená",J461,0)</f>
        <v>0</v>
      </c>
      <c r="BG461" s="185">
        <f>IF(N461="zákl. přenesená",J461,0)</f>
        <v>0</v>
      </c>
      <c r="BH461" s="185">
        <f>IF(N461="sníž. přenesená",J461,0)</f>
        <v>0</v>
      </c>
      <c r="BI461" s="185">
        <f>IF(N461="nulová",J461,0)</f>
        <v>0</v>
      </c>
      <c r="BJ461" s="18" t="s">
        <v>83</v>
      </c>
      <c r="BK461" s="185">
        <f>ROUND(I461*H461,2)</f>
        <v>0</v>
      </c>
      <c r="BL461" s="18" t="s">
        <v>142</v>
      </c>
      <c r="BM461" s="184" t="s">
        <v>987</v>
      </c>
    </row>
    <row r="462" s="13" customFormat="1">
      <c r="A462" s="13"/>
      <c r="B462" s="186"/>
      <c r="C462" s="13"/>
      <c r="D462" s="187" t="s">
        <v>144</v>
      </c>
      <c r="E462" s="188" t="s">
        <v>3</v>
      </c>
      <c r="F462" s="189" t="s">
        <v>295</v>
      </c>
      <c r="G462" s="13"/>
      <c r="H462" s="188" t="s">
        <v>3</v>
      </c>
      <c r="I462" s="190"/>
      <c r="J462" s="13"/>
      <c r="K462" s="13"/>
      <c r="L462" s="186"/>
      <c r="M462" s="191"/>
      <c r="N462" s="192"/>
      <c r="O462" s="192"/>
      <c r="P462" s="192"/>
      <c r="Q462" s="192"/>
      <c r="R462" s="192"/>
      <c r="S462" s="192"/>
      <c r="T462" s="19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88" t="s">
        <v>144</v>
      </c>
      <c r="AU462" s="188" t="s">
        <v>85</v>
      </c>
      <c r="AV462" s="13" t="s">
        <v>83</v>
      </c>
      <c r="AW462" s="13" t="s">
        <v>39</v>
      </c>
      <c r="AX462" s="13" t="s">
        <v>77</v>
      </c>
      <c r="AY462" s="188" t="s">
        <v>134</v>
      </c>
    </row>
    <row r="463" s="14" customFormat="1">
      <c r="A463" s="14"/>
      <c r="B463" s="194"/>
      <c r="C463" s="14"/>
      <c r="D463" s="187" t="s">
        <v>144</v>
      </c>
      <c r="E463" s="195" t="s">
        <v>3</v>
      </c>
      <c r="F463" s="196" t="s">
        <v>673</v>
      </c>
      <c r="G463" s="14"/>
      <c r="H463" s="197">
        <v>1</v>
      </c>
      <c r="I463" s="198"/>
      <c r="J463" s="14"/>
      <c r="K463" s="14"/>
      <c r="L463" s="194"/>
      <c r="M463" s="199"/>
      <c r="N463" s="200"/>
      <c r="O463" s="200"/>
      <c r="P463" s="200"/>
      <c r="Q463" s="200"/>
      <c r="R463" s="200"/>
      <c r="S463" s="200"/>
      <c r="T463" s="201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195" t="s">
        <v>144</v>
      </c>
      <c r="AU463" s="195" t="s">
        <v>85</v>
      </c>
      <c r="AV463" s="14" t="s">
        <v>85</v>
      </c>
      <c r="AW463" s="14" t="s">
        <v>39</v>
      </c>
      <c r="AX463" s="14" t="s">
        <v>83</v>
      </c>
      <c r="AY463" s="195" t="s">
        <v>134</v>
      </c>
    </row>
    <row r="464" s="2" customFormat="1" ht="24.15" customHeight="1">
      <c r="A464" s="38"/>
      <c r="B464" s="172"/>
      <c r="C464" s="173" t="s">
        <v>988</v>
      </c>
      <c r="D464" s="173" t="s">
        <v>137</v>
      </c>
      <c r="E464" s="174" t="s">
        <v>675</v>
      </c>
      <c r="F464" s="175" t="s">
        <v>676</v>
      </c>
      <c r="G464" s="176" t="s">
        <v>140</v>
      </c>
      <c r="H464" s="177">
        <v>1</v>
      </c>
      <c r="I464" s="178"/>
      <c r="J464" s="179">
        <f>ROUND(I464*H464,2)</f>
        <v>0</v>
      </c>
      <c r="K464" s="175" t="s">
        <v>141</v>
      </c>
      <c r="L464" s="39"/>
      <c r="M464" s="180" t="s">
        <v>3</v>
      </c>
      <c r="N464" s="181" t="s">
        <v>48</v>
      </c>
      <c r="O464" s="72"/>
      <c r="P464" s="182">
        <f>O464*H464</f>
        <v>0</v>
      </c>
      <c r="Q464" s="182">
        <v>0</v>
      </c>
      <c r="R464" s="182">
        <f>Q464*H464</f>
        <v>0</v>
      </c>
      <c r="S464" s="182">
        <v>0</v>
      </c>
      <c r="T464" s="183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184" t="s">
        <v>142</v>
      </c>
      <c r="AT464" s="184" t="s">
        <v>137</v>
      </c>
      <c r="AU464" s="184" t="s">
        <v>85</v>
      </c>
      <c r="AY464" s="18" t="s">
        <v>134</v>
      </c>
      <c r="BE464" s="185">
        <f>IF(N464="základní",J464,0)</f>
        <v>0</v>
      </c>
      <c r="BF464" s="185">
        <f>IF(N464="snížená",J464,0)</f>
        <v>0</v>
      </c>
      <c r="BG464" s="185">
        <f>IF(N464="zákl. přenesená",J464,0)</f>
        <v>0</v>
      </c>
      <c r="BH464" s="185">
        <f>IF(N464="sníž. přenesená",J464,0)</f>
        <v>0</v>
      </c>
      <c r="BI464" s="185">
        <f>IF(N464="nulová",J464,0)</f>
        <v>0</v>
      </c>
      <c r="BJ464" s="18" t="s">
        <v>83</v>
      </c>
      <c r="BK464" s="185">
        <f>ROUND(I464*H464,2)</f>
        <v>0</v>
      </c>
      <c r="BL464" s="18" t="s">
        <v>142</v>
      </c>
      <c r="BM464" s="184" t="s">
        <v>989</v>
      </c>
    </row>
    <row r="465" s="13" customFormat="1">
      <c r="A465" s="13"/>
      <c r="B465" s="186"/>
      <c r="C465" s="13"/>
      <c r="D465" s="187" t="s">
        <v>144</v>
      </c>
      <c r="E465" s="188" t="s">
        <v>3</v>
      </c>
      <c r="F465" s="189" t="s">
        <v>295</v>
      </c>
      <c r="G465" s="13"/>
      <c r="H465" s="188" t="s">
        <v>3</v>
      </c>
      <c r="I465" s="190"/>
      <c r="J465" s="13"/>
      <c r="K465" s="13"/>
      <c r="L465" s="186"/>
      <c r="M465" s="191"/>
      <c r="N465" s="192"/>
      <c r="O465" s="192"/>
      <c r="P465" s="192"/>
      <c r="Q465" s="192"/>
      <c r="R465" s="192"/>
      <c r="S465" s="192"/>
      <c r="T465" s="19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88" t="s">
        <v>144</v>
      </c>
      <c r="AU465" s="188" t="s">
        <v>85</v>
      </c>
      <c r="AV465" s="13" t="s">
        <v>83</v>
      </c>
      <c r="AW465" s="13" t="s">
        <v>39</v>
      </c>
      <c r="AX465" s="13" t="s">
        <v>77</v>
      </c>
      <c r="AY465" s="188" t="s">
        <v>134</v>
      </c>
    </row>
    <row r="466" s="14" customFormat="1">
      <c r="A466" s="14"/>
      <c r="B466" s="194"/>
      <c r="C466" s="14"/>
      <c r="D466" s="187" t="s">
        <v>144</v>
      </c>
      <c r="E466" s="195" t="s">
        <v>3</v>
      </c>
      <c r="F466" s="196" t="s">
        <v>678</v>
      </c>
      <c r="G466" s="14"/>
      <c r="H466" s="197">
        <v>1</v>
      </c>
      <c r="I466" s="198"/>
      <c r="J466" s="14"/>
      <c r="K466" s="14"/>
      <c r="L466" s="194"/>
      <c r="M466" s="199"/>
      <c r="N466" s="200"/>
      <c r="O466" s="200"/>
      <c r="P466" s="200"/>
      <c r="Q466" s="200"/>
      <c r="R466" s="200"/>
      <c r="S466" s="200"/>
      <c r="T466" s="201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195" t="s">
        <v>144</v>
      </c>
      <c r="AU466" s="195" t="s">
        <v>85</v>
      </c>
      <c r="AV466" s="14" t="s">
        <v>85</v>
      </c>
      <c r="AW466" s="14" t="s">
        <v>39</v>
      </c>
      <c r="AX466" s="14" t="s">
        <v>83</v>
      </c>
      <c r="AY466" s="195" t="s">
        <v>134</v>
      </c>
    </row>
    <row r="467" s="2" customFormat="1" ht="24.15" customHeight="1">
      <c r="A467" s="38"/>
      <c r="B467" s="172"/>
      <c r="C467" s="173" t="s">
        <v>990</v>
      </c>
      <c r="D467" s="173" t="s">
        <v>137</v>
      </c>
      <c r="E467" s="174" t="s">
        <v>680</v>
      </c>
      <c r="F467" s="175" t="s">
        <v>681</v>
      </c>
      <c r="G467" s="176" t="s">
        <v>140</v>
      </c>
      <c r="H467" s="177">
        <v>1</v>
      </c>
      <c r="I467" s="178"/>
      <c r="J467" s="179">
        <f>ROUND(I467*H467,2)</f>
        <v>0</v>
      </c>
      <c r="K467" s="175" t="s">
        <v>141</v>
      </c>
      <c r="L467" s="39"/>
      <c r="M467" s="180" t="s">
        <v>3</v>
      </c>
      <c r="N467" s="181" t="s">
        <v>48</v>
      </c>
      <c r="O467" s="72"/>
      <c r="P467" s="182">
        <f>O467*H467</f>
        <v>0</v>
      </c>
      <c r="Q467" s="182">
        <v>0</v>
      </c>
      <c r="R467" s="182">
        <f>Q467*H467</f>
        <v>0</v>
      </c>
      <c r="S467" s="182">
        <v>0</v>
      </c>
      <c r="T467" s="183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184" t="s">
        <v>142</v>
      </c>
      <c r="AT467" s="184" t="s">
        <v>137</v>
      </c>
      <c r="AU467" s="184" t="s">
        <v>85</v>
      </c>
      <c r="AY467" s="18" t="s">
        <v>134</v>
      </c>
      <c r="BE467" s="185">
        <f>IF(N467="základní",J467,0)</f>
        <v>0</v>
      </c>
      <c r="BF467" s="185">
        <f>IF(N467="snížená",J467,0)</f>
        <v>0</v>
      </c>
      <c r="BG467" s="185">
        <f>IF(N467="zákl. přenesená",J467,0)</f>
        <v>0</v>
      </c>
      <c r="BH467" s="185">
        <f>IF(N467="sníž. přenesená",J467,0)</f>
        <v>0</v>
      </c>
      <c r="BI467" s="185">
        <f>IF(N467="nulová",J467,0)</f>
        <v>0</v>
      </c>
      <c r="BJ467" s="18" t="s">
        <v>83</v>
      </c>
      <c r="BK467" s="185">
        <f>ROUND(I467*H467,2)</f>
        <v>0</v>
      </c>
      <c r="BL467" s="18" t="s">
        <v>142</v>
      </c>
      <c r="BM467" s="184" t="s">
        <v>991</v>
      </c>
    </row>
    <row r="468" s="13" customFormat="1">
      <c r="A468" s="13"/>
      <c r="B468" s="186"/>
      <c r="C468" s="13"/>
      <c r="D468" s="187" t="s">
        <v>144</v>
      </c>
      <c r="E468" s="188" t="s">
        <v>3</v>
      </c>
      <c r="F468" s="189" t="s">
        <v>295</v>
      </c>
      <c r="G468" s="13"/>
      <c r="H468" s="188" t="s">
        <v>3</v>
      </c>
      <c r="I468" s="190"/>
      <c r="J468" s="13"/>
      <c r="K468" s="13"/>
      <c r="L468" s="186"/>
      <c r="M468" s="191"/>
      <c r="N468" s="192"/>
      <c r="O468" s="192"/>
      <c r="P468" s="192"/>
      <c r="Q468" s="192"/>
      <c r="R468" s="192"/>
      <c r="S468" s="192"/>
      <c r="T468" s="19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88" t="s">
        <v>144</v>
      </c>
      <c r="AU468" s="188" t="s">
        <v>85</v>
      </c>
      <c r="AV468" s="13" t="s">
        <v>83</v>
      </c>
      <c r="AW468" s="13" t="s">
        <v>39</v>
      </c>
      <c r="AX468" s="13" t="s">
        <v>77</v>
      </c>
      <c r="AY468" s="188" t="s">
        <v>134</v>
      </c>
    </row>
    <row r="469" s="14" customFormat="1">
      <c r="A469" s="14"/>
      <c r="B469" s="194"/>
      <c r="C469" s="14"/>
      <c r="D469" s="187" t="s">
        <v>144</v>
      </c>
      <c r="E469" s="195" t="s">
        <v>3</v>
      </c>
      <c r="F469" s="196" t="s">
        <v>683</v>
      </c>
      <c r="G469" s="14"/>
      <c r="H469" s="197">
        <v>1</v>
      </c>
      <c r="I469" s="198"/>
      <c r="J469" s="14"/>
      <c r="K469" s="14"/>
      <c r="L469" s="194"/>
      <c r="M469" s="199"/>
      <c r="N469" s="200"/>
      <c r="O469" s="200"/>
      <c r="P469" s="200"/>
      <c r="Q469" s="200"/>
      <c r="R469" s="200"/>
      <c r="S469" s="200"/>
      <c r="T469" s="201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195" t="s">
        <v>144</v>
      </c>
      <c r="AU469" s="195" t="s">
        <v>85</v>
      </c>
      <c r="AV469" s="14" t="s">
        <v>85</v>
      </c>
      <c r="AW469" s="14" t="s">
        <v>39</v>
      </c>
      <c r="AX469" s="14" t="s">
        <v>83</v>
      </c>
      <c r="AY469" s="195" t="s">
        <v>134</v>
      </c>
    </row>
    <row r="470" s="2" customFormat="1" ht="24.15" customHeight="1">
      <c r="A470" s="38"/>
      <c r="B470" s="172"/>
      <c r="C470" s="173" t="s">
        <v>992</v>
      </c>
      <c r="D470" s="173" t="s">
        <v>137</v>
      </c>
      <c r="E470" s="174" t="s">
        <v>685</v>
      </c>
      <c r="F470" s="175" t="s">
        <v>686</v>
      </c>
      <c r="G470" s="176" t="s">
        <v>140</v>
      </c>
      <c r="H470" s="177">
        <v>1</v>
      </c>
      <c r="I470" s="178"/>
      <c r="J470" s="179">
        <f>ROUND(I470*H470,2)</f>
        <v>0</v>
      </c>
      <c r="K470" s="175" t="s">
        <v>141</v>
      </c>
      <c r="L470" s="39"/>
      <c r="M470" s="180" t="s">
        <v>3</v>
      </c>
      <c r="N470" s="181" t="s">
        <v>48</v>
      </c>
      <c r="O470" s="72"/>
      <c r="P470" s="182">
        <f>O470*H470</f>
        <v>0</v>
      </c>
      <c r="Q470" s="182">
        <v>0</v>
      </c>
      <c r="R470" s="182">
        <f>Q470*H470</f>
        <v>0</v>
      </c>
      <c r="S470" s="182">
        <v>0</v>
      </c>
      <c r="T470" s="183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184" t="s">
        <v>142</v>
      </c>
      <c r="AT470" s="184" t="s">
        <v>137</v>
      </c>
      <c r="AU470" s="184" t="s">
        <v>85</v>
      </c>
      <c r="AY470" s="18" t="s">
        <v>134</v>
      </c>
      <c r="BE470" s="185">
        <f>IF(N470="základní",J470,0)</f>
        <v>0</v>
      </c>
      <c r="BF470" s="185">
        <f>IF(N470="snížená",J470,0)</f>
        <v>0</v>
      </c>
      <c r="BG470" s="185">
        <f>IF(N470="zákl. přenesená",J470,0)</f>
        <v>0</v>
      </c>
      <c r="BH470" s="185">
        <f>IF(N470="sníž. přenesená",J470,0)</f>
        <v>0</v>
      </c>
      <c r="BI470" s="185">
        <f>IF(N470="nulová",J470,0)</f>
        <v>0</v>
      </c>
      <c r="BJ470" s="18" t="s">
        <v>83</v>
      </c>
      <c r="BK470" s="185">
        <f>ROUND(I470*H470,2)</f>
        <v>0</v>
      </c>
      <c r="BL470" s="18" t="s">
        <v>142</v>
      </c>
      <c r="BM470" s="184" t="s">
        <v>993</v>
      </c>
    </row>
    <row r="471" s="13" customFormat="1">
      <c r="A471" s="13"/>
      <c r="B471" s="186"/>
      <c r="C471" s="13"/>
      <c r="D471" s="187" t="s">
        <v>144</v>
      </c>
      <c r="E471" s="188" t="s">
        <v>3</v>
      </c>
      <c r="F471" s="189" t="s">
        <v>295</v>
      </c>
      <c r="G471" s="13"/>
      <c r="H471" s="188" t="s">
        <v>3</v>
      </c>
      <c r="I471" s="190"/>
      <c r="J471" s="13"/>
      <c r="K471" s="13"/>
      <c r="L471" s="186"/>
      <c r="M471" s="191"/>
      <c r="N471" s="192"/>
      <c r="O471" s="192"/>
      <c r="P471" s="192"/>
      <c r="Q471" s="192"/>
      <c r="R471" s="192"/>
      <c r="S471" s="192"/>
      <c r="T471" s="19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88" t="s">
        <v>144</v>
      </c>
      <c r="AU471" s="188" t="s">
        <v>85</v>
      </c>
      <c r="AV471" s="13" t="s">
        <v>83</v>
      </c>
      <c r="AW471" s="13" t="s">
        <v>39</v>
      </c>
      <c r="AX471" s="13" t="s">
        <v>77</v>
      </c>
      <c r="AY471" s="188" t="s">
        <v>134</v>
      </c>
    </row>
    <row r="472" s="14" customFormat="1">
      <c r="A472" s="14"/>
      <c r="B472" s="194"/>
      <c r="C472" s="14"/>
      <c r="D472" s="187" t="s">
        <v>144</v>
      </c>
      <c r="E472" s="195" t="s">
        <v>3</v>
      </c>
      <c r="F472" s="196" t="s">
        <v>688</v>
      </c>
      <c r="G472" s="14"/>
      <c r="H472" s="197">
        <v>1</v>
      </c>
      <c r="I472" s="198"/>
      <c r="J472" s="14"/>
      <c r="K472" s="14"/>
      <c r="L472" s="194"/>
      <c r="M472" s="199"/>
      <c r="N472" s="200"/>
      <c r="O472" s="200"/>
      <c r="P472" s="200"/>
      <c r="Q472" s="200"/>
      <c r="R472" s="200"/>
      <c r="S472" s="200"/>
      <c r="T472" s="20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195" t="s">
        <v>144</v>
      </c>
      <c r="AU472" s="195" t="s">
        <v>85</v>
      </c>
      <c r="AV472" s="14" t="s">
        <v>85</v>
      </c>
      <c r="AW472" s="14" t="s">
        <v>39</v>
      </c>
      <c r="AX472" s="14" t="s">
        <v>83</v>
      </c>
      <c r="AY472" s="195" t="s">
        <v>134</v>
      </c>
    </row>
    <row r="473" s="2" customFormat="1" ht="24.15" customHeight="1">
      <c r="A473" s="38"/>
      <c r="B473" s="172"/>
      <c r="C473" s="173" t="s">
        <v>994</v>
      </c>
      <c r="D473" s="173" t="s">
        <v>137</v>
      </c>
      <c r="E473" s="174" t="s">
        <v>690</v>
      </c>
      <c r="F473" s="175" t="s">
        <v>691</v>
      </c>
      <c r="G473" s="176" t="s">
        <v>140</v>
      </c>
      <c r="H473" s="177">
        <v>1</v>
      </c>
      <c r="I473" s="178"/>
      <c r="J473" s="179">
        <f>ROUND(I473*H473,2)</f>
        <v>0</v>
      </c>
      <c r="K473" s="175" t="s">
        <v>141</v>
      </c>
      <c r="L473" s="39"/>
      <c r="M473" s="180" t="s">
        <v>3</v>
      </c>
      <c r="N473" s="181" t="s">
        <v>48</v>
      </c>
      <c r="O473" s="72"/>
      <c r="P473" s="182">
        <f>O473*H473</f>
        <v>0</v>
      </c>
      <c r="Q473" s="182">
        <v>0</v>
      </c>
      <c r="R473" s="182">
        <f>Q473*H473</f>
        <v>0</v>
      </c>
      <c r="S473" s="182">
        <v>0</v>
      </c>
      <c r="T473" s="183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184" t="s">
        <v>142</v>
      </c>
      <c r="AT473" s="184" t="s">
        <v>137</v>
      </c>
      <c r="AU473" s="184" t="s">
        <v>85</v>
      </c>
      <c r="AY473" s="18" t="s">
        <v>134</v>
      </c>
      <c r="BE473" s="185">
        <f>IF(N473="základní",J473,0)</f>
        <v>0</v>
      </c>
      <c r="BF473" s="185">
        <f>IF(N473="snížená",J473,0)</f>
        <v>0</v>
      </c>
      <c r="BG473" s="185">
        <f>IF(N473="zákl. přenesená",J473,0)</f>
        <v>0</v>
      </c>
      <c r="BH473" s="185">
        <f>IF(N473="sníž. přenesená",J473,0)</f>
        <v>0</v>
      </c>
      <c r="BI473" s="185">
        <f>IF(N473="nulová",J473,0)</f>
        <v>0</v>
      </c>
      <c r="BJ473" s="18" t="s">
        <v>83</v>
      </c>
      <c r="BK473" s="185">
        <f>ROUND(I473*H473,2)</f>
        <v>0</v>
      </c>
      <c r="BL473" s="18" t="s">
        <v>142</v>
      </c>
      <c r="BM473" s="184" t="s">
        <v>995</v>
      </c>
    </row>
    <row r="474" s="13" customFormat="1">
      <c r="A474" s="13"/>
      <c r="B474" s="186"/>
      <c r="C474" s="13"/>
      <c r="D474" s="187" t="s">
        <v>144</v>
      </c>
      <c r="E474" s="188" t="s">
        <v>3</v>
      </c>
      <c r="F474" s="189" t="s">
        <v>295</v>
      </c>
      <c r="G474" s="13"/>
      <c r="H474" s="188" t="s">
        <v>3</v>
      </c>
      <c r="I474" s="190"/>
      <c r="J474" s="13"/>
      <c r="K474" s="13"/>
      <c r="L474" s="186"/>
      <c r="M474" s="191"/>
      <c r="N474" s="192"/>
      <c r="O474" s="192"/>
      <c r="P474" s="192"/>
      <c r="Q474" s="192"/>
      <c r="R474" s="192"/>
      <c r="S474" s="192"/>
      <c r="T474" s="19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88" t="s">
        <v>144</v>
      </c>
      <c r="AU474" s="188" t="s">
        <v>85</v>
      </c>
      <c r="AV474" s="13" t="s">
        <v>83</v>
      </c>
      <c r="AW474" s="13" t="s">
        <v>39</v>
      </c>
      <c r="AX474" s="13" t="s">
        <v>77</v>
      </c>
      <c r="AY474" s="188" t="s">
        <v>134</v>
      </c>
    </row>
    <row r="475" s="14" customFormat="1">
      <c r="A475" s="14"/>
      <c r="B475" s="194"/>
      <c r="C475" s="14"/>
      <c r="D475" s="187" t="s">
        <v>144</v>
      </c>
      <c r="E475" s="195" t="s">
        <v>3</v>
      </c>
      <c r="F475" s="196" t="s">
        <v>693</v>
      </c>
      <c r="G475" s="14"/>
      <c r="H475" s="197">
        <v>1</v>
      </c>
      <c r="I475" s="198"/>
      <c r="J475" s="14"/>
      <c r="K475" s="14"/>
      <c r="L475" s="194"/>
      <c r="M475" s="199"/>
      <c r="N475" s="200"/>
      <c r="O475" s="200"/>
      <c r="P475" s="200"/>
      <c r="Q475" s="200"/>
      <c r="R475" s="200"/>
      <c r="S475" s="200"/>
      <c r="T475" s="201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195" t="s">
        <v>144</v>
      </c>
      <c r="AU475" s="195" t="s">
        <v>85</v>
      </c>
      <c r="AV475" s="14" t="s">
        <v>85</v>
      </c>
      <c r="AW475" s="14" t="s">
        <v>39</v>
      </c>
      <c r="AX475" s="14" t="s">
        <v>83</v>
      </c>
      <c r="AY475" s="195" t="s">
        <v>134</v>
      </c>
    </row>
    <row r="476" s="2" customFormat="1" ht="24.15" customHeight="1">
      <c r="A476" s="38"/>
      <c r="B476" s="172"/>
      <c r="C476" s="173" t="s">
        <v>996</v>
      </c>
      <c r="D476" s="173" t="s">
        <v>137</v>
      </c>
      <c r="E476" s="174" t="s">
        <v>997</v>
      </c>
      <c r="F476" s="175" t="s">
        <v>998</v>
      </c>
      <c r="G476" s="176" t="s">
        <v>140</v>
      </c>
      <c r="H476" s="177">
        <v>1</v>
      </c>
      <c r="I476" s="178"/>
      <c r="J476" s="179">
        <f>ROUND(I476*H476,2)</f>
        <v>0</v>
      </c>
      <c r="K476" s="175" t="s">
        <v>141</v>
      </c>
      <c r="L476" s="39"/>
      <c r="M476" s="180" t="s">
        <v>3</v>
      </c>
      <c r="N476" s="181" t="s">
        <v>48</v>
      </c>
      <c r="O476" s="72"/>
      <c r="P476" s="182">
        <f>O476*H476</f>
        <v>0</v>
      </c>
      <c r="Q476" s="182">
        <v>0</v>
      </c>
      <c r="R476" s="182">
        <f>Q476*H476</f>
        <v>0</v>
      </c>
      <c r="S476" s="182">
        <v>0</v>
      </c>
      <c r="T476" s="183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184" t="s">
        <v>142</v>
      </c>
      <c r="AT476" s="184" t="s">
        <v>137</v>
      </c>
      <c r="AU476" s="184" t="s">
        <v>85</v>
      </c>
      <c r="AY476" s="18" t="s">
        <v>134</v>
      </c>
      <c r="BE476" s="185">
        <f>IF(N476="základní",J476,0)</f>
        <v>0</v>
      </c>
      <c r="BF476" s="185">
        <f>IF(N476="snížená",J476,0)</f>
        <v>0</v>
      </c>
      <c r="BG476" s="185">
        <f>IF(N476="zákl. přenesená",J476,0)</f>
        <v>0</v>
      </c>
      <c r="BH476" s="185">
        <f>IF(N476="sníž. přenesená",J476,0)</f>
        <v>0</v>
      </c>
      <c r="BI476" s="185">
        <f>IF(N476="nulová",J476,0)</f>
        <v>0</v>
      </c>
      <c r="BJ476" s="18" t="s">
        <v>83</v>
      </c>
      <c r="BK476" s="185">
        <f>ROUND(I476*H476,2)</f>
        <v>0</v>
      </c>
      <c r="BL476" s="18" t="s">
        <v>142</v>
      </c>
      <c r="BM476" s="184" t="s">
        <v>999</v>
      </c>
    </row>
    <row r="477" s="13" customFormat="1">
      <c r="A477" s="13"/>
      <c r="B477" s="186"/>
      <c r="C477" s="13"/>
      <c r="D477" s="187" t="s">
        <v>144</v>
      </c>
      <c r="E477" s="188" t="s">
        <v>3</v>
      </c>
      <c r="F477" s="189" t="s">
        <v>295</v>
      </c>
      <c r="G477" s="13"/>
      <c r="H477" s="188" t="s">
        <v>3</v>
      </c>
      <c r="I477" s="190"/>
      <c r="J477" s="13"/>
      <c r="K477" s="13"/>
      <c r="L477" s="186"/>
      <c r="M477" s="191"/>
      <c r="N477" s="192"/>
      <c r="O477" s="192"/>
      <c r="P477" s="192"/>
      <c r="Q477" s="192"/>
      <c r="R477" s="192"/>
      <c r="S477" s="192"/>
      <c r="T477" s="19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88" t="s">
        <v>144</v>
      </c>
      <c r="AU477" s="188" t="s">
        <v>85</v>
      </c>
      <c r="AV477" s="13" t="s">
        <v>83</v>
      </c>
      <c r="AW477" s="13" t="s">
        <v>39</v>
      </c>
      <c r="AX477" s="13" t="s">
        <v>77</v>
      </c>
      <c r="AY477" s="188" t="s">
        <v>134</v>
      </c>
    </row>
    <row r="478" s="14" customFormat="1">
      <c r="A478" s="14"/>
      <c r="B478" s="194"/>
      <c r="C478" s="14"/>
      <c r="D478" s="187" t="s">
        <v>144</v>
      </c>
      <c r="E478" s="195" t="s">
        <v>3</v>
      </c>
      <c r="F478" s="196" t="s">
        <v>1000</v>
      </c>
      <c r="G478" s="14"/>
      <c r="H478" s="197">
        <v>1</v>
      </c>
      <c r="I478" s="198"/>
      <c r="J478" s="14"/>
      <c r="K478" s="14"/>
      <c r="L478" s="194"/>
      <c r="M478" s="199"/>
      <c r="N478" s="200"/>
      <c r="O478" s="200"/>
      <c r="P478" s="200"/>
      <c r="Q478" s="200"/>
      <c r="R478" s="200"/>
      <c r="S478" s="200"/>
      <c r="T478" s="20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195" t="s">
        <v>144</v>
      </c>
      <c r="AU478" s="195" t="s">
        <v>85</v>
      </c>
      <c r="AV478" s="14" t="s">
        <v>85</v>
      </c>
      <c r="AW478" s="14" t="s">
        <v>39</v>
      </c>
      <c r="AX478" s="14" t="s">
        <v>83</v>
      </c>
      <c r="AY478" s="195" t="s">
        <v>134</v>
      </c>
    </row>
    <row r="479" s="2" customFormat="1" ht="24.15" customHeight="1">
      <c r="A479" s="38"/>
      <c r="B479" s="172"/>
      <c r="C479" s="173" t="s">
        <v>1001</v>
      </c>
      <c r="D479" s="173" t="s">
        <v>137</v>
      </c>
      <c r="E479" s="174" t="s">
        <v>695</v>
      </c>
      <c r="F479" s="175" t="s">
        <v>696</v>
      </c>
      <c r="G479" s="176" t="s">
        <v>140</v>
      </c>
      <c r="H479" s="177">
        <v>1</v>
      </c>
      <c r="I479" s="178"/>
      <c r="J479" s="179">
        <f>ROUND(I479*H479,2)</f>
        <v>0</v>
      </c>
      <c r="K479" s="175" t="s">
        <v>141</v>
      </c>
      <c r="L479" s="39"/>
      <c r="M479" s="180" t="s">
        <v>3</v>
      </c>
      <c r="N479" s="181" t="s">
        <v>48</v>
      </c>
      <c r="O479" s="72"/>
      <c r="P479" s="182">
        <f>O479*H479</f>
        <v>0</v>
      </c>
      <c r="Q479" s="182">
        <v>0</v>
      </c>
      <c r="R479" s="182">
        <f>Q479*H479</f>
        <v>0</v>
      </c>
      <c r="S479" s="182">
        <v>0</v>
      </c>
      <c r="T479" s="183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184" t="s">
        <v>142</v>
      </c>
      <c r="AT479" s="184" t="s">
        <v>137</v>
      </c>
      <c r="AU479" s="184" t="s">
        <v>85</v>
      </c>
      <c r="AY479" s="18" t="s">
        <v>134</v>
      </c>
      <c r="BE479" s="185">
        <f>IF(N479="základní",J479,0)</f>
        <v>0</v>
      </c>
      <c r="BF479" s="185">
        <f>IF(N479="snížená",J479,0)</f>
        <v>0</v>
      </c>
      <c r="BG479" s="185">
        <f>IF(N479="zákl. přenesená",J479,0)</f>
        <v>0</v>
      </c>
      <c r="BH479" s="185">
        <f>IF(N479="sníž. přenesená",J479,0)</f>
        <v>0</v>
      </c>
      <c r="BI479" s="185">
        <f>IF(N479="nulová",J479,0)</f>
        <v>0</v>
      </c>
      <c r="BJ479" s="18" t="s">
        <v>83</v>
      </c>
      <c r="BK479" s="185">
        <f>ROUND(I479*H479,2)</f>
        <v>0</v>
      </c>
      <c r="BL479" s="18" t="s">
        <v>142</v>
      </c>
      <c r="BM479" s="184" t="s">
        <v>1002</v>
      </c>
    </row>
    <row r="480" s="13" customFormat="1">
      <c r="A480" s="13"/>
      <c r="B480" s="186"/>
      <c r="C480" s="13"/>
      <c r="D480" s="187" t="s">
        <v>144</v>
      </c>
      <c r="E480" s="188" t="s">
        <v>3</v>
      </c>
      <c r="F480" s="189" t="s">
        <v>295</v>
      </c>
      <c r="G480" s="13"/>
      <c r="H480" s="188" t="s">
        <v>3</v>
      </c>
      <c r="I480" s="190"/>
      <c r="J480" s="13"/>
      <c r="K480" s="13"/>
      <c r="L480" s="186"/>
      <c r="M480" s="191"/>
      <c r="N480" s="192"/>
      <c r="O480" s="192"/>
      <c r="P480" s="192"/>
      <c r="Q480" s="192"/>
      <c r="R480" s="192"/>
      <c r="S480" s="192"/>
      <c r="T480" s="19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88" t="s">
        <v>144</v>
      </c>
      <c r="AU480" s="188" t="s">
        <v>85</v>
      </c>
      <c r="AV480" s="13" t="s">
        <v>83</v>
      </c>
      <c r="AW480" s="13" t="s">
        <v>39</v>
      </c>
      <c r="AX480" s="13" t="s">
        <v>77</v>
      </c>
      <c r="AY480" s="188" t="s">
        <v>134</v>
      </c>
    </row>
    <row r="481" s="14" customFormat="1">
      <c r="A481" s="14"/>
      <c r="B481" s="194"/>
      <c r="C481" s="14"/>
      <c r="D481" s="187" t="s">
        <v>144</v>
      </c>
      <c r="E481" s="195" t="s">
        <v>3</v>
      </c>
      <c r="F481" s="196" t="s">
        <v>698</v>
      </c>
      <c r="G481" s="14"/>
      <c r="H481" s="197">
        <v>1</v>
      </c>
      <c r="I481" s="198"/>
      <c r="J481" s="14"/>
      <c r="K481" s="14"/>
      <c r="L481" s="194"/>
      <c r="M481" s="199"/>
      <c r="N481" s="200"/>
      <c r="O481" s="200"/>
      <c r="P481" s="200"/>
      <c r="Q481" s="200"/>
      <c r="R481" s="200"/>
      <c r="S481" s="200"/>
      <c r="T481" s="20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195" t="s">
        <v>144</v>
      </c>
      <c r="AU481" s="195" t="s">
        <v>85</v>
      </c>
      <c r="AV481" s="14" t="s">
        <v>85</v>
      </c>
      <c r="AW481" s="14" t="s">
        <v>39</v>
      </c>
      <c r="AX481" s="14" t="s">
        <v>83</v>
      </c>
      <c r="AY481" s="195" t="s">
        <v>134</v>
      </c>
    </row>
    <row r="482" s="2" customFormat="1" ht="24.15" customHeight="1">
      <c r="A482" s="38"/>
      <c r="B482" s="172"/>
      <c r="C482" s="173" t="s">
        <v>1003</v>
      </c>
      <c r="D482" s="173" t="s">
        <v>137</v>
      </c>
      <c r="E482" s="174" t="s">
        <v>700</v>
      </c>
      <c r="F482" s="175" t="s">
        <v>701</v>
      </c>
      <c r="G482" s="176" t="s">
        <v>140</v>
      </c>
      <c r="H482" s="177">
        <v>1</v>
      </c>
      <c r="I482" s="178"/>
      <c r="J482" s="179">
        <f>ROUND(I482*H482,2)</f>
        <v>0</v>
      </c>
      <c r="K482" s="175" t="s">
        <v>141</v>
      </c>
      <c r="L482" s="39"/>
      <c r="M482" s="180" t="s">
        <v>3</v>
      </c>
      <c r="N482" s="181" t="s">
        <v>48</v>
      </c>
      <c r="O482" s="72"/>
      <c r="P482" s="182">
        <f>O482*H482</f>
        <v>0</v>
      </c>
      <c r="Q482" s="182">
        <v>0</v>
      </c>
      <c r="R482" s="182">
        <f>Q482*H482</f>
        <v>0</v>
      </c>
      <c r="S482" s="182">
        <v>0</v>
      </c>
      <c r="T482" s="183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184" t="s">
        <v>142</v>
      </c>
      <c r="AT482" s="184" t="s">
        <v>137</v>
      </c>
      <c r="AU482" s="184" t="s">
        <v>85</v>
      </c>
      <c r="AY482" s="18" t="s">
        <v>134</v>
      </c>
      <c r="BE482" s="185">
        <f>IF(N482="základní",J482,0)</f>
        <v>0</v>
      </c>
      <c r="BF482" s="185">
        <f>IF(N482="snížená",J482,0)</f>
        <v>0</v>
      </c>
      <c r="BG482" s="185">
        <f>IF(N482="zákl. přenesená",J482,0)</f>
        <v>0</v>
      </c>
      <c r="BH482" s="185">
        <f>IF(N482="sníž. přenesená",J482,0)</f>
        <v>0</v>
      </c>
      <c r="BI482" s="185">
        <f>IF(N482="nulová",J482,0)</f>
        <v>0</v>
      </c>
      <c r="BJ482" s="18" t="s">
        <v>83</v>
      </c>
      <c r="BK482" s="185">
        <f>ROUND(I482*H482,2)</f>
        <v>0</v>
      </c>
      <c r="BL482" s="18" t="s">
        <v>142</v>
      </c>
      <c r="BM482" s="184" t="s">
        <v>1004</v>
      </c>
    </row>
    <row r="483" s="13" customFormat="1">
      <c r="A483" s="13"/>
      <c r="B483" s="186"/>
      <c r="C483" s="13"/>
      <c r="D483" s="187" t="s">
        <v>144</v>
      </c>
      <c r="E483" s="188" t="s">
        <v>3</v>
      </c>
      <c r="F483" s="189" t="s">
        <v>295</v>
      </c>
      <c r="G483" s="13"/>
      <c r="H483" s="188" t="s">
        <v>3</v>
      </c>
      <c r="I483" s="190"/>
      <c r="J483" s="13"/>
      <c r="K483" s="13"/>
      <c r="L483" s="186"/>
      <c r="M483" s="191"/>
      <c r="N483" s="192"/>
      <c r="O483" s="192"/>
      <c r="P483" s="192"/>
      <c r="Q483" s="192"/>
      <c r="R483" s="192"/>
      <c r="S483" s="192"/>
      <c r="T483" s="19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88" t="s">
        <v>144</v>
      </c>
      <c r="AU483" s="188" t="s">
        <v>85</v>
      </c>
      <c r="AV483" s="13" t="s">
        <v>83</v>
      </c>
      <c r="AW483" s="13" t="s">
        <v>39</v>
      </c>
      <c r="AX483" s="13" t="s">
        <v>77</v>
      </c>
      <c r="AY483" s="188" t="s">
        <v>134</v>
      </c>
    </row>
    <row r="484" s="14" customFormat="1">
      <c r="A484" s="14"/>
      <c r="B484" s="194"/>
      <c r="C484" s="14"/>
      <c r="D484" s="187" t="s">
        <v>144</v>
      </c>
      <c r="E484" s="195" t="s">
        <v>3</v>
      </c>
      <c r="F484" s="196" t="s">
        <v>703</v>
      </c>
      <c r="G484" s="14"/>
      <c r="H484" s="197">
        <v>1</v>
      </c>
      <c r="I484" s="198"/>
      <c r="J484" s="14"/>
      <c r="K484" s="14"/>
      <c r="L484" s="194"/>
      <c r="M484" s="199"/>
      <c r="N484" s="200"/>
      <c r="O484" s="200"/>
      <c r="P484" s="200"/>
      <c r="Q484" s="200"/>
      <c r="R484" s="200"/>
      <c r="S484" s="200"/>
      <c r="T484" s="201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195" t="s">
        <v>144</v>
      </c>
      <c r="AU484" s="195" t="s">
        <v>85</v>
      </c>
      <c r="AV484" s="14" t="s">
        <v>85</v>
      </c>
      <c r="AW484" s="14" t="s">
        <v>39</v>
      </c>
      <c r="AX484" s="14" t="s">
        <v>83</v>
      </c>
      <c r="AY484" s="195" t="s">
        <v>134</v>
      </c>
    </row>
    <row r="485" s="2" customFormat="1" ht="24.15" customHeight="1">
      <c r="A485" s="38"/>
      <c r="B485" s="172"/>
      <c r="C485" s="173" t="s">
        <v>1005</v>
      </c>
      <c r="D485" s="173" t="s">
        <v>137</v>
      </c>
      <c r="E485" s="174" t="s">
        <v>705</v>
      </c>
      <c r="F485" s="175" t="s">
        <v>706</v>
      </c>
      <c r="G485" s="176" t="s">
        <v>140</v>
      </c>
      <c r="H485" s="177">
        <v>4</v>
      </c>
      <c r="I485" s="178"/>
      <c r="J485" s="179">
        <f>ROUND(I485*H485,2)</f>
        <v>0</v>
      </c>
      <c r="K485" s="175" t="s">
        <v>141</v>
      </c>
      <c r="L485" s="39"/>
      <c r="M485" s="180" t="s">
        <v>3</v>
      </c>
      <c r="N485" s="181" t="s">
        <v>48</v>
      </c>
      <c r="O485" s="72"/>
      <c r="P485" s="182">
        <f>O485*H485</f>
        <v>0</v>
      </c>
      <c r="Q485" s="182">
        <v>0</v>
      </c>
      <c r="R485" s="182">
        <f>Q485*H485</f>
        <v>0</v>
      </c>
      <c r="S485" s="182">
        <v>0</v>
      </c>
      <c r="T485" s="183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184" t="s">
        <v>142</v>
      </c>
      <c r="AT485" s="184" t="s">
        <v>137</v>
      </c>
      <c r="AU485" s="184" t="s">
        <v>85</v>
      </c>
      <c r="AY485" s="18" t="s">
        <v>134</v>
      </c>
      <c r="BE485" s="185">
        <f>IF(N485="základní",J485,0)</f>
        <v>0</v>
      </c>
      <c r="BF485" s="185">
        <f>IF(N485="snížená",J485,0)</f>
        <v>0</v>
      </c>
      <c r="BG485" s="185">
        <f>IF(N485="zákl. přenesená",J485,0)</f>
        <v>0</v>
      </c>
      <c r="BH485" s="185">
        <f>IF(N485="sníž. přenesená",J485,0)</f>
        <v>0</v>
      </c>
      <c r="BI485" s="185">
        <f>IF(N485="nulová",J485,0)</f>
        <v>0</v>
      </c>
      <c r="BJ485" s="18" t="s">
        <v>83</v>
      </c>
      <c r="BK485" s="185">
        <f>ROUND(I485*H485,2)</f>
        <v>0</v>
      </c>
      <c r="BL485" s="18" t="s">
        <v>142</v>
      </c>
      <c r="BM485" s="184" t="s">
        <v>1006</v>
      </c>
    </row>
    <row r="486" s="13" customFormat="1">
      <c r="A486" s="13"/>
      <c r="B486" s="186"/>
      <c r="C486" s="13"/>
      <c r="D486" s="187" t="s">
        <v>144</v>
      </c>
      <c r="E486" s="188" t="s">
        <v>3</v>
      </c>
      <c r="F486" s="189" t="s">
        <v>295</v>
      </c>
      <c r="G486" s="13"/>
      <c r="H486" s="188" t="s">
        <v>3</v>
      </c>
      <c r="I486" s="190"/>
      <c r="J486" s="13"/>
      <c r="K486" s="13"/>
      <c r="L486" s="186"/>
      <c r="M486" s="191"/>
      <c r="N486" s="192"/>
      <c r="O486" s="192"/>
      <c r="P486" s="192"/>
      <c r="Q486" s="192"/>
      <c r="R486" s="192"/>
      <c r="S486" s="192"/>
      <c r="T486" s="19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88" t="s">
        <v>144</v>
      </c>
      <c r="AU486" s="188" t="s">
        <v>85</v>
      </c>
      <c r="AV486" s="13" t="s">
        <v>83</v>
      </c>
      <c r="AW486" s="13" t="s">
        <v>39</v>
      </c>
      <c r="AX486" s="13" t="s">
        <v>77</v>
      </c>
      <c r="AY486" s="188" t="s">
        <v>134</v>
      </c>
    </row>
    <row r="487" s="14" customFormat="1">
      <c r="A487" s="14"/>
      <c r="B487" s="194"/>
      <c r="C487" s="14"/>
      <c r="D487" s="187" t="s">
        <v>144</v>
      </c>
      <c r="E487" s="195" t="s">
        <v>3</v>
      </c>
      <c r="F487" s="196" t="s">
        <v>1007</v>
      </c>
      <c r="G487" s="14"/>
      <c r="H487" s="197">
        <v>4</v>
      </c>
      <c r="I487" s="198"/>
      <c r="J487" s="14"/>
      <c r="K487" s="14"/>
      <c r="L487" s="194"/>
      <c r="M487" s="199"/>
      <c r="N487" s="200"/>
      <c r="O487" s="200"/>
      <c r="P487" s="200"/>
      <c r="Q487" s="200"/>
      <c r="R487" s="200"/>
      <c r="S487" s="200"/>
      <c r="T487" s="201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195" t="s">
        <v>144</v>
      </c>
      <c r="AU487" s="195" t="s">
        <v>85</v>
      </c>
      <c r="AV487" s="14" t="s">
        <v>85</v>
      </c>
      <c r="AW487" s="14" t="s">
        <v>39</v>
      </c>
      <c r="AX487" s="14" t="s">
        <v>83</v>
      </c>
      <c r="AY487" s="195" t="s">
        <v>134</v>
      </c>
    </row>
    <row r="488" s="2" customFormat="1" ht="24.15" customHeight="1">
      <c r="A488" s="38"/>
      <c r="B488" s="172"/>
      <c r="C488" s="173" t="s">
        <v>1008</v>
      </c>
      <c r="D488" s="173" t="s">
        <v>137</v>
      </c>
      <c r="E488" s="174" t="s">
        <v>710</v>
      </c>
      <c r="F488" s="175" t="s">
        <v>711</v>
      </c>
      <c r="G488" s="176" t="s">
        <v>140</v>
      </c>
      <c r="H488" s="177">
        <v>1</v>
      </c>
      <c r="I488" s="178"/>
      <c r="J488" s="179">
        <f>ROUND(I488*H488,2)</f>
        <v>0</v>
      </c>
      <c r="K488" s="175" t="s">
        <v>141</v>
      </c>
      <c r="L488" s="39"/>
      <c r="M488" s="180" t="s">
        <v>3</v>
      </c>
      <c r="N488" s="181" t="s">
        <v>48</v>
      </c>
      <c r="O488" s="72"/>
      <c r="P488" s="182">
        <f>O488*H488</f>
        <v>0</v>
      </c>
      <c r="Q488" s="182">
        <v>0</v>
      </c>
      <c r="R488" s="182">
        <f>Q488*H488</f>
        <v>0</v>
      </c>
      <c r="S488" s="182">
        <v>0</v>
      </c>
      <c r="T488" s="183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184" t="s">
        <v>142</v>
      </c>
      <c r="AT488" s="184" t="s">
        <v>137</v>
      </c>
      <c r="AU488" s="184" t="s">
        <v>85</v>
      </c>
      <c r="AY488" s="18" t="s">
        <v>134</v>
      </c>
      <c r="BE488" s="185">
        <f>IF(N488="základní",J488,0)</f>
        <v>0</v>
      </c>
      <c r="BF488" s="185">
        <f>IF(N488="snížená",J488,0)</f>
        <v>0</v>
      </c>
      <c r="BG488" s="185">
        <f>IF(N488="zákl. přenesená",J488,0)</f>
        <v>0</v>
      </c>
      <c r="BH488" s="185">
        <f>IF(N488="sníž. přenesená",J488,0)</f>
        <v>0</v>
      </c>
      <c r="BI488" s="185">
        <f>IF(N488="nulová",J488,0)</f>
        <v>0</v>
      </c>
      <c r="BJ488" s="18" t="s">
        <v>83</v>
      </c>
      <c r="BK488" s="185">
        <f>ROUND(I488*H488,2)</f>
        <v>0</v>
      </c>
      <c r="BL488" s="18" t="s">
        <v>142</v>
      </c>
      <c r="BM488" s="184" t="s">
        <v>1009</v>
      </c>
    </row>
    <row r="489" s="13" customFormat="1">
      <c r="A489" s="13"/>
      <c r="B489" s="186"/>
      <c r="C489" s="13"/>
      <c r="D489" s="187" t="s">
        <v>144</v>
      </c>
      <c r="E489" s="188" t="s">
        <v>3</v>
      </c>
      <c r="F489" s="189" t="s">
        <v>295</v>
      </c>
      <c r="G489" s="13"/>
      <c r="H489" s="188" t="s">
        <v>3</v>
      </c>
      <c r="I489" s="190"/>
      <c r="J489" s="13"/>
      <c r="K489" s="13"/>
      <c r="L489" s="186"/>
      <c r="M489" s="191"/>
      <c r="N489" s="192"/>
      <c r="O489" s="192"/>
      <c r="P489" s="192"/>
      <c r="Q489" s="192"/>
      <c r="R489" s="192"/>
      <c r="S489" s="192"/>
      <c r="T489" s="19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88" t="s">
        <v>144</v>
      </c>
      <c r="AU489" s="188" t="s">
        <v>85</v>
      </c>
      <c r="AV489" s="13" t="s">
        <v>83</v>
      </c>
      <c r="AW489" s="13" t="s">
        <v>39</v>
      </c>
      <c r="AX489" s="13" t="s">
        <v>77</v>
      </c>
      <c r="AY489" s="188" t="s">
        <v>134</v>
      </c>
    </row>
    <row r="490" s="14" customFormat="1">
      <c r="A490" s="14"/>
      <c r="B490" s="194"/>
      <c r="C490" s="14"/>
      <c r="D490" s="187" t="s">
        <v>144</v>
      </c>
      <c r="E490" s="195" t="s">
        <v>3</v>
      </c>
      <c r="F490" s="196" t="s">
        <v>713</v>
      </c>
      <c r="G490" s="14"/>
      <c r="H490" s="197">
        <v>1</v>
      </c>
      <c r="I490" s="198"/>
      <c r="J490" s="14"/>
      <c r="K490" s="14"/>
      <c r="L490" s="194"/>
      <c r="M490" s="199"/>
      <c r="N490" s="200"/>
      <c r="O490" s="200"/>
      <c r="P490" s="200"/>
      <c r="Q490" s="200"/>
      <c r="R490" s="200"/>
      <c r="S490" s="200"/>
      <c r="T490" s="20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195" t="s">
        <v>144</v>
      </c>
      <c r="AU490" s="195" t="s">
        <v>85</v>
      </c>
      <c r="AV490" s="14" t="s">
        <v>85</v>
      </c>
      <c r="AW490" s="14" t="s">
        <v>39</v>
      </c>
      <c r="AX490" s="14" t="s">
        <v>83</v>
      </c>
      <c r="AY490" s="195" t="s">
        <v>134</v>
      </c>
    </row>
    <row r="491" s="2" customFormat="1" ht="24.15" customHeight="1">
      <c r="A491" s="38"/>
      <c r="B491" s="172"/>
      <c r="C491" s="173" t="s">
        <v>1010</v>
      </c>
      <c r="D491" s="173" t="s">
        <v>137</v>
      </c>
      <c r="E491" s="174" t="s">
        <v>1011</v>
      </c>
      <c r="F491" s="175" t="s">
        <v>1012</v>
      </c>
      <c r="G491" s="176" t="s">
        <v>140</v>
      </c>
      <c r="H491" s="177">
        <v>1</v>
      </c>
      <c r="I491" s="178"/>
      <c r="J491" s="179">
        <f>ROUND(I491*H491,2)</f>
        <v>0</v>
      </c>
      <c r="K491" s="175" t="s">
        <v>141</v>
      </c>
      <c r="L491" s="39"/>
      <c r="M491" s="180" t="s">
        <v>3</v>
      </c>
      <c r="N491" s="181" t="s">
        <v>48</v>
      </c>
      <c r="O491" s="72"/>
      <c r="P491" s="182">
        <f>O491*H491</f>
        <v>0</v>
      </c>
      <c r="Q491" s="182">
        <v>0</v>
      </c>
      <c r="R491" s="182">
        <f>Q491*H491</f>
        <v>0</v>
      </c>
      <c r="S491" s="182">
        <v>0</v>
      </c>
      <c r="T491" s="183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184" t="s">
        <v>142</v>
      </c>
      <c r="AT491" s="184" t="s">
        <v>137</v>
      </c>
      <c r="AU491" s="184" t="s">
        <v>85</v>
      </c>
      <c r="AY491" s="18" t="s">
        <v>134</v>
      </c>
      <c r="BE491" s="185">
        <f>IF(N491="základní",J491,0)</f>
        <v>0</v>
      </c>
      <c r="BF491" s="185">
        <f>IF(N491="snížená",J491,0)</f>
        <v>0</v>
      </c>
      <c r="BG491" s="185">
        <f>IF(N491="zákl. přenesená",J491,0)</f>
        <v>0</v>
      </c>
      <c r="BH491" s="185">
        <f>IF(N491="sníž. přenesená",J491,0)</f>
        <v>0</v>
      </c>
      <c r="BI491" s="185">
        <f>IF(N491="nulová",J491,0)</f>
        <v>0</v>
      </c>
      <c r="BJ491" s="18" t="s">
        <v>83</v>
      </c>
      <c r="BK491" s="185">
        <f>ROUND(I491*H491,2)</f>
        <v>0</v>
      </c>
      <c r="BL491" s="18" t="s">
        <v>142</v>
      </c>
      <c r="BM491" s="184" t="s">
        <v>1013</v>
      </c>
    </row>
    <row r="492" s="13" customFormat="1">
      <c r="A492" s="13"/>
      <c r="B492" s="186"/>
      <c r="C492" s="13"/>
      <c r="D492" s="187" t="s">
        <v>144</v>
      </c>
      <c r="E492" s="188" t="s">
        <v>3</v>
      </c>
      <c r="F492" s="189" t="s">
        <v>295</v>
      </c>
      <c r="G492" s="13"/>
      <c r="H492" s="188" t="s">
        <v>3</v>
      </c>
      <c r="I492" s="190"/>
      <c r="J492" s="13"/>
      <c r="K492" s="13"/>
      <c r="L492" s="186"/>
      <c r="M492" s="191"/>
      <c r="N492" s="192"/>
      <c r="O492" s="192"/>
      <c r="P492" s="192"/>
      <c r="Q492" s="192"/>
      <c r="R492" s="192"/>
      <c r="S492" s="192"/>
      <c r="T492" s="19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88" t="s">
        <v>144</v>
      </c>
      <c r="AU492" s="188" t="s">
        <v>85</v>
      </c>
      <c r="AV492" s="13" t="s">
        <v>83</v>
      </c>
      <c r="AW492" s="13" t="s">
        <v>39</v>
      </c>
      <c r="AX492" s="13" t="s">
        <v>77</v>
      </c>
      <c r="AY492" s="188" t="s">
        <v>134</v>
      </c>
    </row>
    <row r="493" s="14" customFormat="1">
      <c r="A493" s="14"/>
      <c r="B493" s="194"/>
      <c r="C493" s="14"/>
      <c r="D493" s="187" t="s">
        <v>144</v>
      </c>
      <c r="E493" s="195" t="s">
        <v>3</v>
      </c>
      <c r="F493" s="196" t="s">
        <v>1014</v>
      </c>
      <c r="G493" s="14"/>
      <c r="H493" s="197">
        <v>1</v>
      </c>
      <c r="I493" s="198"/>
      <c r="J493" s="14"/>
      <c r="K493" s="14"/>
      <c r="L493" s="194"/>
      <c r="M493" s="199"/>
      <c r="N493" s="200"/>
      <c r="O493" s="200"/>
      <c r="P493" s="200"/>
      <c r="Q493" s="200"/>
      <c r="R493" s="200"/>
      <c r="S493" s="200"/>
      <c r="T493" s="20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195" t="s">
        <v>144</v>
      </c>
      <c r="AU493" s="195" t="s">
        <v>85</v>
      </c>
      <c r="AV493" s="14" t="s">
        <v>85</v>
      </c>
      <c r="AW493" s="14" t="s">
        <v>39</v>
      </c>
      <c r="AX493" s="14" t="s">
        <v>83</v>
      </c>
      <c r="AY493" s="195" t="s">
        <v>134</v>
      </c>
    </row>
    <row r="494" s="12" customFormat="1" ht="22.8" customHeight="1">
      <c r="A494" s="12"/>
      <c r="B494" s="159"/>
      <c r="C494" s="12"/>
      <c r="D494" s="160" t="s">
        <v>76</v>
      </c>
      <c r="E494" s="170" t="s">
        <v>420</v>
      </c>
      <c r="F494" s="170" t="s">
        <v>421</v>
      </c>
      <c r="G494" s="12"/>
      <c r="H494" s="12"/>
      <c r="I494" s="162"/>
      <c r="J494" s="171">
        <f>BK494</f>
        <v>0</v>
      </c>
      <c r="K494" s="12"/>
      <c r="L494" s="159"/>
      <c r="M494" s="164"/>
      <c r="N494" s="165"/>
      <c r="O494" s="165"/>
      <c r="P494" s="166">
        <f>SUM(P495:P501)</f>
        <v>0</v>
      </c>
      <c r="Q494" s="165"/>
      <c r="R494" s="166">
        <f>SUM(R495:R501)</f>
        <v>0</v>
      </c>
      <c r="S494" s="165"/>
      <c r="T494" s="167">
        <f>SUM(T495:T501)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160" t="s">
        <v>133</v>
      </c>
      <c r="AT494" s="168" t="s">
        <v>76</v>
      </c>
      <c r="AU494" s="168" t="s">
        <v>83</v>
      </c>
      <c r="AY494" s="160" t="s">
        <v>134</v>
      </c>
      <c r="BK494" s="169">
        <f>SUM(BK495:BK501)</f>
        <v>0</v>
      </c>
    </row>
    <row r="495" s="2" customFormat="1" ht="24.15" customHeight="1">
      <c r="A495" s="38"/>
      <c r="B495" s="172"/>
      <c r="C495" s="173" t="s">
        <v>1015</v>
      </c>
      <c r="D495" s="173" t="s">
        <v>137</v>
      </c>
      <c r="E495" s="174" t="s">
        <v>423</v>
      </c>
      <c r="F495" s="175" t="s">
        <v>424</v>
      </c>
      <c r="G495" s="176" t="s">
        <v>140</v>
      </c>
      <c r="H495" s="177">
        <v>8</v>
      </c>
      <c r="I495" s="178"/>
      <c r="J495" s="179">
        <f>ROUND(I495*H495,2)</f>
        <v>0</v>
      </c>
      <c r="K495" s="175" t="s">
        <v>141</v>
      </c>
      <c r="L495" s="39"/>
      <c r="M495" s="180" t="s">
        <v>3</v>
      </c>
      <c r="N495" s="181" t="s">
        <v>48</v>
      </c>
      <c r="O495" s="72"/>
      <c r="P495" s="182">
        <f>O495*H495</f>
        <v>0</v>
      </c>
      <c r="Q495" s="182">
        <v>0</v>
      </c>
      <c r="R495" s="182">
        <f>Q495*H495</f>
        <v>0</v>
      </c>
      <c r="S495" s="182">
        <v>0</v>
      </c>
      <c r="T495" s="183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184" t="s">
        <v>142</v>
      </c>
      <c r="AT495" s="184" t="s">
        <v>137</v>
      </c>
      <c r="AU495" s="184" t="s">
        <v>85</v>
      </c>
      <c r="AY495" s="18" t="s">
        <v>134</v>
      </c>
      <c r="BE495" s="185">
        <f>IF(N495="základní",J495,0)</f>
        <v>0</v>
      </c>
      <c r="BF495" s="185">
        <f>IF(N495="snížená",J495,0)</f>
        <v>0</v>
      </c>
      <c r="BG495" s="185">
        <f>IF(N495="zákl. přenesená",J495,0)</f>
        <v>0</v>
      </c>
      <c r="BH495" s="185">
        <f>IF(N495="sníž. přenesená",J495,0)</f>
        <v>0</v>
      </c>
      <c r="BI495" s="185">
        <f>IF(N495="nulová",J495,0)</f>
        <v>0</v>
      </c>
      <c r="BJ495" s="18" t="s">
        <v>83</v>
      </c>
      <c r="BK495" s="185">
        <f>ROUND(I495*H495,2)</f>
        <v>0</v>
      </c>
      <c r="BL495" s="18" t="s">
        <v>142</v>
      </c>
      <c r="BM495" s="184" t="s">
        <v>1016</v>
      </c>
    </row>
    <row r="496" s="13" customFormat="1">
      <c r="A496" s="13"/>
      <c r="B496" s="186"/>
      <c r="C496" s="13"/>
      <c r="D496" s="187" t="s">
        <v>144</v>
      </c>
      <c r="E496" s="188" t="s">
        <v>3</v>
      </c>
      <c r="F496" s="189" t="s">
        <v>295</v>
      </c>
      <c r="G496" s="13"/>
      <c r="H496" s="188" t="s">
        <v>3</v>
      </c>
      <c r="I496" s="190"/>
      <c r="J496" s="13"/>
      <c r="K496" s="13"/>
      <c r="L496" s="186"/>
      <c r="M496" s="191"/>
      <c r="N496" s="192"/>
      <c r="O496" s="192"/>
      <c r="P496" s="192"/>
      <c r="Q496" s="192"/>
      <c r="R496" s="192"/>
      <c r="S496" s="192"/>
      <c r="T496" s="19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88" t="s">
        <v>144</v>
      </c>
      <c r="AU496" s="188" t="s">
        <v>85</v>
      </c>
      <c r="AV496" s="13" t="s">
        <v>83</v>
      </c>
      <c r="AW496" s="13" t="s">
        <v>39</v>
      </c>
      <c r="AX496" s="13" t="s">
        <v>77</v>
      </c>
      <c r="AY496" s="188" t="s">
        <v>134</v>
      </c>
    </row>
    <row r="497" s="14" customFormat="1">
      <c r="A497" s="14"/>
      <c r="B497" s="194"/>
      <c r="C497" s="14"/>
      <c r="D497" s="187" t="s">
        <v>144</v>
      </c>
      <c r="E497" s="195" t="s">
        <v>3</v>
      </c>
      <c r="F497" s="196" t="s">
        <v>720</v>
      </c>
      <c r="G497" s="14"/>
      <c r="H497" s="197">
        <v>2</v>
      </c>
      <c r="I497" s="198"/>
      <c r="J497" s="14"/>
      <c r="K497" s="14"/>
      <c r="L497" s="194"/>
      <c r="M497" s="199"/>
      <c r="N497" s="200"/>
      <c r="O497" s="200"/>
      <c r="P497" s="200"/>
      <c r="Q497" s="200"/>
      <c r="R497" s="200"/>
      <c r="S497" s="200"/>
      <c r="T497" s="201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195" t="s">
        <v>144</v>
      </c>
      <c r="AU497" s="195" t="s">
        <v>85</v>
      </c>
      <c r="AV497" s="14" t="s">
        <v>85</v>
      </c>
      <c r="AW497" s="14" t="s">
        <v>39</v>
      </c>
      <c r="AX497" s="14" t="s">
        <v>77</v>
      </c>
      <c r="AY497" s="195" t="s">
        <v>134</v>
      </c>
    </row>
    <row r="498" s="14" customFormat="1">
      <c r="A498" s="14"/>
      <c r="B498" s="194"/>
      <c r="C498" s="14"/>
      <c r="D498" s="187" t="s">
        <v>144</v>
      </c>
      <c r="E498" s="195" t="s">
        <v>3</v>
      </c>
      <c r="F498" s="196" t="s">
        <v>1017</v>
      </c>
      <c r="G498" s="14"/>
      <c r="H498" s="197">
        <v>2</v>
      </c>
      <c r="I498" s="198"/>
      <c r="J498" s="14"/>
      <c r="K498" s="14"/>
      <c r="L498" s="194"/>
      <c r="M498" s="199"/>
      <c r="N498" s="200"/>
      <c r="O498" s="200"/>
      <c r="P498" s="200"/>
      <c r="Q498" s="200"/>
      <c r="R498" s="200"/>
      <c r="S498" s="200"/>
      <c r="T498" s="201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195" t="s">
        <v>144</v>
      </c>
      <c r="AU498" s="195" t="s">
        <v>85</v>
      </c>
      <c r="AV498" s="14" t="s">
        <v>85</v>
      </c>
      <c r="AW498" s="14" t="s">
        <v>39</v>
      </c>
      <c r="AX498" s="14" t="s">
        <v>77</v>
      </c>
      <c r="AY498" s="195" t="s">
        <v>134</v>
      </c>
    </row>
    <row r="499" s="14" customFormat="1">
      <c r="A499" s="14"/>
      <c r="B499" s="194"/>
      <c r="C499" s="14"/>
      <c r="D499" s="187" t="s">
        <v>144</v>
      </c>
      <c r="E499" s="195" t="s">
        <v>3</v>
      </c>
      <c r="F499" s="196" t="s">
        <v>1018</v>
      </c>
      <c r="G499" s="14"/>
      <c r="H499" s="197">
        <v>2</v>
      </c>
      <c r="I499" s="198"/>
      <c r="J499" s="14"/>
      <c r="K499" s="14"/>
      <c r="L499" s="194"/>
      <c r="M499" s="199"/>
      <c r="N499" s="200"/>
      <c r="O499" s="200"/>
      <c r="P499" s="200"/>
      <c r="Q499" s="200"/>
      <c r="R499" s="200"/>
      <c r="S499" s="200"/>
      <c r="T499" s="201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195" t="s">
        <v>144</v>
      </c>
      <c r="AU499" s="195" t="s">
        <v>85</v>
      </c>
      <c r="AV499" s="14" t="s">
        <v>85</v>
      </c>
      <c r="AW499" s="14" t="s">
        <v>39</v>
      </c>
      <c r="AX499" s="14" t="s">
        <v>77</v>
      </c>
      <c r="AY499" s="195" t="s">
        <v>134</v>
      </c>
    </row>
    <row r="500" s="14" customFormat="1">
      <c r="A500" s="14"/>
      <c r="B500" s="194"/>
      <c r="C500" s="14"/>
      <c r="D500" s="187" t="s">
        <v>144</v>
      </c>
      <c r="E500" s="195" t="s">
        <v>3</v>
      </c>
      <c r="F500" s="196" t="s">
        <v>1019</v>
      </c>
      <c r="G500" s="14"/>
      <c r="H500" s="197">
        <v>2</v>
      </c>
      <c r="I500" s="198"/>
      <c r="J500" s="14"/>
      <c r="K500" s="14"/>
      <c r="L500" s="194"/>
      <c r="M500" s="199"/>
      <c r="N500" s="200"/>
      <c r="O500" s="200"/>
      <c r="P500" s="200"/>
      <c r="Q500" s="200"/>
      <c r="R500" s="200"/>
      <c r="S500" s="200"/>
      <c r="T500" s="201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195" t="s">
        <v>144</v>
      </c>
      <c r="AU500" s="195" t="s">
        <v>85</v>
      </c>
      <c r="AV500" s="14" t="s">
        <v>85</v>
      </c>
      <c r="AW500" s="14" t="s">
        <v>39</v>
      </c>
      <c r="AX500" s="14" t="s">
        <v>77</v>
      </c>
      <c r="AY500" s="195" t="s">
        <v>134</v>
      </c>
    </row>
    <row r="501" s="15" customFormat="1">
      <c r="A501" s="15"/>
      <c r="B501" s="202"/>
      <c r="C501" s="15"/>
      <c r="D501" s="187" t="s">
        <v>144</v>
      </c>
      <c r="E501" s="203" t="s">
        <v>3</v>
      </c>
      <c r="F501" s="204" t="s">
        <v>180</v>
      </c>
      <c r="G501" s="15"/>
      <c r="H501" s="205">
        <v>8</v>
      </c>
      <c r="I501" s="206"/>
      <c r="J501" s="15"/>
      <c r="K501" s="15"/>
      <c r="L501" s="202"/>
      <c r="M501" s="207"/>
      <c r="N501" s="208"/>
      <c r="O501" s="208"/>
      <c r="P501" s="208"/>
      <c r="Q501" s="208"/>
      <c r="R501" s="208"/>
      <c r="S501" s="208"/>
      <c r="T501" s="209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03" t="s">
        <v>144</v>
      </c>
      <c r="AU501" s="203" t="s">
        <v>85</v>
      </c>
      <c r="AV501" s="15" t="s">
        <v>133</v>
      </c>
      <c r="AW501" s="15" t="s">
        <v>39</v>
      </c>
      <c r="AX501" s="15" t="s">
        <v>83</v>
      </c>
      <c r="AY501" s="203" t="s">
        <v>134</v>
      </c>
    </row>
    <row r="502" s="12" customFormat="1" ht="22.8" customHeight="1">
      <c r="A502" s="12"/>
      <c r="B502" s="159"/>
      <c r="C502" s="12"/>
      <c r="D502" s="160" t="s">
        <v>76</v>
      </c>
      <c r="E502" s="170" t="s">
        <v>1</v>
      </c>
      <c r="F502" s="170" t="s">
        <v>419</v>
      </c>
      <c r="G502" s="12"/>
      <c r="H502" s="12"/>
      <c r="I502" s="162"/>
      <c r="J502" s="171">
        <f>BK502</f>
        <v>0</v>
      </c>
      <c r="K502" s="12"/>
      <c r="L502" s="159"/>
      <c r="M502" s="164"/>
      <c r="N502" s="165"/>
      <c r="O502" s="165"/>
      <c r="P502" s="166">
        <f>SUM(P503:P505)</f>
        <v>0</v>
      </c>
      <c r="Q502" s="165"/>
      <c r="R502" s="166">
        <f>SUM(R503:R505)</f>
        <v>0</v>
      </c>
      <c r="S502" s="165"/>
      <c r="T502" s="167">
        <f>SUM(T503:T505)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160" t="s">
        <v>83</v>
      </c>
      <c r="AT502" s="168" t="s">
        <v>76</v>
      </c>
      <c r="AU502" s="168" t="s">
        <v>83</v>
      </c>
      <c r="AY502" s="160" t="s">
        <v>134</v>
      </c>
      <c r="BK502" s="169">
        <f>SUM(BK503:BK505)</f>
        <v>0</v>
      </c>
    </row>
    <row r="503" s="2" customFormat="1" ht="24.15" customHeight="1">
      <c r="A503" s="38"/>
      <c r="B503" s="172"/>
      <c r="C503" s="173" t="s">
        <v>1020</v>
      </c>
      <c r="D503" s="173" t="s">
        <v>137</v>
      </c>
      <c r="E503" s="174" t="s">
        <v>1021</v>
      </c>
      <c r="F503" s="175" t="s">
        <v>1022</v>
      </c>
      <c r="G503" s="176" t="s">
        <v>140</v>
      </c>
      <c r="H503" s="177">
        <v>4</v>
      </c>
      <c r="I503" s="178"/>
      <c r="J503" s="179">
        <f>ROUND(I503*H503,2)</f>
        <v>0</v>
      </c>
      <c r="K503" s="175" t="s">
        <v>141</v>
      </c>
      <c r="L503" s="39"/>
      <c r="M503" s="180" t="s">
        <v>3</v>
      </c>
      <c r="N503" s="181" t="s">
        <v>48</v>
      </c>
      <c r="O503" s="72"/>
      <c r="P503" s="182">
        <f>O503*H503</f>
        <v>0</v>
      </c>
      <c r="Q503" s="182">
        <v>0</v>
      </c>
      <c r="R503" s="182">
        <f>Q503*H503</f>
        <v>0</v>
      </c>
      <c r="S503" s="182">
        <v>0</v>
      </c>
      <c r="T503" s="183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184" t="s">
        <v>142</v>
      </c>
      <c r="AT503" s="184" t="s">
        <v>137</v>
      </c>
      <c r="AU503" s="184" t="s">
        <v>85</v>
      </c>
      <c r="AY503" s="18" t="s">
        <v>134</v>
      </c>
      <c r="BE503" s="185">
        <f>IF(N503="základní",J503,0)</f>
        <v>0</v>
      </c>
      <c r="BF503" s="185">
        <f>IF(N503="snížená",J503,0)</f>
        <v>0</v>
      </c>
      <c r="BG503" s="185">
        <f>IF(N503="zákl. přenesená",J503,0)</f>
        <v>0</v>
      </c>
      <c r="BH503" s="185">
        <f>IF(N503="sníž. přenesená",J503,0)</f>
        <v>0</v>
      </c>
      <c r="BI503" s="185">
        <f>IF(N503="nulová",J503,0)</f>
        <v>0</v>
      </c>
      <c r="BJ503" s="18" t="s">
        <v>83</v>
      </c>
      <c r="BK503" s="185">
        <f>ROUND(I503*H503,2)</f>
        <v>0</v>
      </c>
      <c r="BL503" s="18" t="s">
        <v>142</v>
      </c>
      <c r="BM503" s="184" t="s">
        <v>1023</v>
      </c>
    </row>
    <row r="504" s="13" customFormat="1">
      <c r="A504" s="13"/>
      <c r="B504" s="186"/>
      <c r="C504" s="13"/>
      <c r="D504" s="187" t="s">
        <v>144</v>
      </c>
      <c r="E504" s="188" t="s">
        <v>3</v>
      </c>
      <c r="F504" s="189" t="s">
        <v>295</v>
      </c>
      <c r="G504" s="13"/>
      <c r="H504" s="188" t="s">
        <v>3</v>
      </c>
      <c r="I504" s="190"/>
      <c r="J504" s="13"/>
      <c r="K504" s="13"/>
      <c r="L504" s="186"/>
      <c r="M504" s="191"/>
      <c r="N504" s="192"/>
      <c r="O504" s="192"/>
      <c r="P504" s="192"/>
      <c r="Q504" s="192"/>
      <c r="R504" s="192"/>
      <c r="S504" s="192"/>
      <c r="T504" s="19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88" t="s">
        <v>144</v>
      </c>
      <c r="AU504" s="188" t="s">
        <v>85</v>
      </c>
      <c r="AV504" s="13" t="s">
        <v>83</v>
      </c>
      <c r="AW504" s="13" t="s">
        <v>39</v>
      </c>
      <c r="AX504" s="13" t="s">
        <v>77</v>
      </c>
      <c r="AY504" s="188" t="s">
        <v>134</v>
      </c>
    </row>
    <row r="505" s="14" customFormat="1">
      <c r="A505" s="14"/>
      <c r="B505" s="194"/>
      <c r="C505" s="14"/>
      <c r="D505" s="187" t="s">
        <v>144</v>
      </c>
      <c r="E505" s="195" t="s">
        <v>3</v>
      </c>
      <c r="F505" s="196" t="s">
        <v>1024</v>
      </c>
      <c r="G505" s="14"/>
      <c r="H505" s="197">
        <v>4</v>
      </c>
      <c r="I505" s="198"/>
      <c r="J505" s="14"/>
      <c r="K505" s="14"/>
      <c r="L505" s="194"/>
      <c r="M505" s="199"/>
      <c r="N505" s="200"/>
      <c r="O505" s="200"/>
      <c r="P505" s="200"/>
      <c r="Q505" s="200"/>
      <c r="R505" s="200"/>
      <c r="S505" s="200"/>
      <c r="T505" s="20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195" t="s">
        <v>144</v>
      </c>
      <c r="AU505" s="195" t="s">
        <v>85</v>
      </c>
      <c r="AV505" s="14" t="s">
        <v>85</v>
      </c>
      <c r="AW505" s="14" t="s">
        <v>39</v>
      </c>
      <c r="AX505" s="14" t="s">
        <v>83</v>
      </c>
      <c r="AY505" s="195" t="s">
        <v>134</v>
      </c>
    </row>
    <row r="506" s="12" customFormat="1" ht="22.8" customHeight="1">
      <c r="A506" s="12"/>
      <c r="B506" s="159"/>
      <c r="C506" s="12"/>
      <c r="D506" s="160" t="s">
        <v>76</v>
      </c>
      <c r="E506" s="170" t="s">
        <v>427</v>
      </c>
      <c r="F506" s="170" t="s">
        <v>428</v>
      </c>
      <c r="G506" s="12"/>
      <c r="H506" s="12"/>
      <c r="I506" s="162"/>
      <c r="J506" s="171">
        <f>BK506</f>
        <v>0</v>
      </c>
      <c r="K506" s="12"/>
      <c r="L506" s="159"/>
      <c r="M506" s="164"/>
      <c r="N506" s="165"/>
      <c r="O506" s="165"/>
      <c r="P506" s="166">
        <f>SUM(P507:P544)</f>
        <v>0</v>
      </c>
      <c r="Q506" s="165"/>
      <c r="R506" s="166">
        <f>SUM(R507:R544)</f>
        <v>0</v>
      </c>
      <c r="S506" s="165"/>
      <c r="T506" s="167">
        <f>SUM(T507:T544)</f>
        <v>0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160" t="s">
        <v>133</v>
      </c>
      <c r="AT506" s="168" t="s">
        <v>76</v>
      </c>
      <c r="AU506" s="168" t="s">
        <v>83</v>
      </c>
      <c r="AY506" s="160" t="s">
        <v>134</v>
      </c>
      <c r="BK506" s="169">
        <f>SUM(BK507:BK544)</f>
        <v>0</v>
      </c>
    </row>
    <row r="507" s="2" customFormat="1" ht="16.5" customHeight="1">
      <c r="A507" s="38"/>
      <c r="B507" s="172"/>
      <c r="C507" s="173" t="s">
        <v>1025</v>
      </c>
      <c r="D507" s="173" t="s">
        <v>137</v>
      </c>
      <c r="E507" s="174" t="s">
        <v>430</v>
      </c>
      <c r="F507" s="175" t="s">
        <v>431</v>
      </c>
      <c r="G507" s="176" t="s">
        <v>140</v>
      </c>
      <c r="H507" s="177">
        <v>35</v>
      </c>
      <c r="I507" s="178"/>
      <c r="J507" s="179">
        <f>ROUND(I507*H507,2)</f>
        <v>0</v>
      </c>
      <c r="K507" s="175" t="s">
        <v>141</v>
      </c>
      <c r="L507" s="39"/>
      <c r="M507" s="180" t="s">
        <v>3</v>
      </c>
      <c r="N507" s="181" t="s">
        <v>48</v>
      </c>
      <c r="O507" s="72"/>
      <c r="P507" s="182">
        <f>O507*H507</f>
        <v>0</v>
      </c>
      <c r="Q507" s="182">
        <v>0</v>
      </c>
      <c r="R507" s="182">
        <f>Q507*H507</f>
        <v>0</v>
      </c>
      <c r="S507" s="182">
        <v>0</v>
      </c>
      <c r="T507" s="183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184" t="s">
        <v>142</v>
      </c>
      <c r="AT507" s="184" t="s">
        <v>137</v>
      </c>
      <c r="AU507" s="184" t="s">
        <v>85</v>
      </c>
      <c r="AY507" s="18" t="s">
        <v>134</v>
      </c>
      <c r="BE507" s="185">
        <f>IF(N507="základní",J507,0)</f>
        <v>0</v>
      </c>
      <c r="BF507" s="185">
        <f>IF(N507="snížená",J507,0)</f>
        <v>0</v>
      </c>
      <c r="BG507" s="185">
        <f>IF(N507="zákl. přenesená",J507,0)</f>
        <v>0</v>
      </c>
      <c r="BH507" s="185">
        <f>IF(N507="sníž. přenesená",J507,0)</f>
        <v>0</v>
      </c>
      <c r="BI507" s="185">
        <f>IF(N507="nulová",J507,0)</f>
        <v>0</v>
      </c>
      <c r="BJ507" s="18" t="s">
        <v>83</v>
      </c>
      <c r="BK507" s="185">
        <f>ROUND(I507*H507,2)</f>
        <v>0</v>
      </c>
      <c r="BL507" s="18" t="s">
        <v>142</v>
      </c>
      <c r="BM507" s="184" t="s">
        <v>1026</v>
      </c>
    </row>
    <row r="508" s="13" customFormat="1">
      <c r="A508" s="13"/>
      <c r="B508" s="186"/>
      <c r="C508" s="13"/>
      <c r="D508" s="187" t="s">
        <v>144</v>
      </c>
      <c r="E508" s="188" t="s">
        <v>3</v>
      </c>
      <c r="F508" s="189" t="s">
        <v>295</v>
      </c>
      <c r="G508" s="13"/>
      <c r="H508" s="188" t="s">
        <v>3</v>
      </c>
      <c r="I508" s="190"/>
      <c r="J508" s="13"/>
      <c r="K508" s="13"/>
      <c r="L508" s="186"/>
      <c r="M508" s="191"/>
      <c r="N508" s="192"/>
      <c r="O508" s="192"/>
      <c r="P508" s="192"/>
      <c r="Q508" s="192"/>
      <c r="R508" s="192"/>
      <c r="S508" s="192"/>
      <c r="T508" s="19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188" t="s">
        <v>144</v>
      </c>
      <c r="AU508" s="188" t="s">
        <v>85</v>
      </c>
      <c r="AV508" s="13" t="s">
        <v>83</v>
      </c>
      <c r="AW508" s="13" t="s">
        <v>39</v>
      </c>
      <c r="AX508" s="13" t="s">
        <v>77</v>
      </c>
      <c r="AY508" s="188" t="s">
        <v>134</v>
      </c>
    </row>
    <row r="509" s="14" customFormat="1">
      <c r="A509" s="14"/>
      <c r="B509" s="194"/>
      <c r="C509" s="14"/>
      <c r="D509" s="187" t="s">
        <v>144</v>
      </c>
      <c r="E509" s="195" t="s">
        <v>3</v>
      </c>
      <c r="F509" s="196" t="s">
        <v>1027</v>
      </c>
      <c r="G509" s="14"/>
      <c r="H509" s="197">
        <v>35</v>
      </c>
      <c r="I509" s="198"/>
      <c r="J509" s="14"/>
      <c r="K509" s="14"/>
      <c r="L509" s="194"/>
      <c r="M509" s="199"/>
      <c r="N509" s="200"/>
      <c r="O509" s="200"/>
      <c r="P509" s="200"/>
      <c r="Q509" s="200"/>
      <c r="R509" s="200"/>
      <c r="S509" s="200"/>
      <c r="T509" s="201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195" t="s">
        <v>144</v>
      </c>
      <c r="AU509" s="195" t="s">
        <v>85</v>
      </c>
      <c r="AV509" s="14" t="s">
        <v>85</v>
      </c>
      <c r="AW509" s="14" t="s">
        <v>39</v>
      </c>
      <c r="AX509" s="14" t="s">
        <v>83</v>
      </c>
      <c r="AY509" s="195" t="s">
        <v>134</v>
      </c>
    </row>
    <row r="510" s="2" customFormat="1" ht="16.5" customHeight="1">
      <c r="A510" s="38"/>
      <c r="B510" s="172"/>
      <c r="C510" s="173" t="s">
        <v>1028</v>
      </c>
      <c r="D510" s="173" t="s">
        <v>137</v>
      </c>
      <c r="E510" s="174" t="s">
        <v>435</v>
      </c>
      <c r="F510" s="175" t="s">
        <v>436</v>
      </c>
      <c r="G510" s="176" t="s">
        <v>140</v>
      </c>
      <c r="H510" s="177">
        <v>35</v>
      </c>
      <c r="I510" s="178"/>
      <c r="J510" s="179">
        <f>ROUND(I510*H510,2)</f>
        <v>0</v>
      </c>
      <c r="K510" s="175" t="s">
        <v>141</v>
      </c>
      <c r="L510" s="39"/>
      <c r="M510" s="180" t="s">
        <v>3</v>
      </c>
      <c r="N510" s="181" t="s">
        <v>48</v>
      </c>
      <c r="O510" s="72"/>
      <c r="P510" s="182">
        <f>O510*H510</f>
        <v>0</v>
      </c>
      <c r="Q510" s="182">
        <v>0</v>
      </c>
      <c r="R510" s="182">
        <f>Q510*H510</f>
        <v>0</v>
      </c>
      <c r="S510" s="182">
        <v>0</v>
      </c>
      <c r="T510" s="183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184" t="s">
        <v>142</v>
      </c>
      <c r="AT510" s="184" t="s">
        <v>137</v>
      </c>
      <c r="AU510" s="184" t="s">
        <v>85</v>
      </c>
      <c r="AY510" s="18" t="s">
        <v>134</v>
      </c>
      <c r="BE510" s="185">
        <f>IF(N510="základní",J510,0)</f>
        <v>0</v>
      </c>
      <c r="BF510" s="185">
        <f>IF(N510="snížená",J510,0)</f>
        <v>0</v>
      </c>
      <c r="BG510" s="185">
        <f>IF(N510="zákl. přenesená",J510,0)</f>
        <v>0</v>
      </c>
      <c r="BH510" s="185">
        <f>IF(N510="sníž. přenesená",J510,0)</f>
        <v>0</v>
      </c>
      <c r="BI510" s="185">
        <f>IF(N510="nulová",J510,0)</f>
        <v>0</v>
      </c>
      <c r="BJ510" s="18" t="s">
        <v>83</v>
      </c>
      <c r="BK510" s="185">
        <f>ROUND(I510*H510,2)</f>
        <v>0</v>
      </c>
      <c r="BL510" s="18" t="s">
        <v>142</v>
      </c>
      <c r="BM510" s="184" t="s">
        <v>1029</v>
      </c>
    </row>
    <row r="511" s="13" customFormat="1">
      <c r="A511" s="13"/>
      <c r="B511" s="186"/>
      <c r="C511" s="13"/>
      <c r="D511" s="187" t="s">
        <v>144</v>
      </c>
      <c r="E511" s="188" t="s">
        <v>3</v>
      </c>
      <c r="F511" s="189" t="s">
        <v>295</v>
      </c>
      <c r="G511" s="13"/>
      <c r="H511" s="188" t="s">
        <v>3</v>
      </c>
      <c r="I511" s="190"/>
      <c r="J511" s="13"/>
      <c r="K511" s="13"/>
      <c r="L511" s="186"/>
      <c r="M511" s="191"/>
      <c r="N511" s="192"/>
      <c r="O511" s="192"/>
      <c r="P511" s="192"/>
      <c r="Q511" s="192"/>
      <c r="R511" s="192"/>
      <c r="S511" s="192"/>
      <c r="T511" s="19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188" t="s">
        <v>144</v>
      </c>
      <c r="AU511" s="188" t="s">
        <v>85</v>
      </c>
      <c r="AV511" s="13" t="s">
        <v>83</v>
      </c>
      <c r="AW511" s="13" t="s">
        <v>39</v>
      </c>
      <c r="AX511" s="13" t="s">
        <v>77</v>
      </c>
      <c r="AY511" s="188" t="s">
        <v>134</v>
      </c>
    </row>
    <row r="512" s="14" customFormat="1">
      <c r="A512" s="14"/>
      <c r="B512" s="194"/>
      <c r="C512" s="14"/>
      <c r="D512" s="187" t="s">
        <v>144</v>
      </c>
      <c r="E512" s="195" t="s">
        <v>3</v>
      </c>
      <c r="F512" s="196" t="s">
        <v>1027</v>
      </c>
      <c r="G512" s="14"/>
      <c r="H512" s="197">
        <v>35</v>
      </c>
      <c r="I512" s="198"/>
      <c r="J512" s="14"/>
      <c r="K512" s="14"/>
      <c r="L512" s="194"/>
      <c r="M512" s="199"/>
      <c r="N512" s="200"/>
      <c r="O512" s="200"/>
      <c r="P512" s="200"/>
      <c r="Q512" s="200"/>
      <c r="R512" s="200"/>
      <c r="S512" s="200"/>
      <c r="T512" s="201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195" t="s">
        <v>144</v>
      </c>
      <c r="AU512" s="195" t="s">
        <v>85</v>
      </c>
      <c r="AV512" s="14" t="s">
        <v>85</v>
      </c>
      <c r="AW512" s="14" t="s">
        <v>39</v>
      </c>
      <c r="AX512" s="14" t="s">
        <v>83</v>
      </c>
      <c r="AY512" s="195" t="s">
        <v>134</v>
      </c>
    </row>
    <row r="513" s="2" customFormat="1" ht="16.5" customHeight="1">
      <c r="A513" s="38"/>
      <c r="B513" s="172"/>
      <c r="C513" s="173" t="s">
        <v>1030</v>
      </c>
      <c r="D513" s="173" t="s">
        <v>137</v>
      </c>
      <c r="E513" s="174" t="s">
        <v>439</v>
      </c>
      <c r="F513" s="175" t="s">
        <v>440</v>
      </c>
      <c r="G513" s="176" t="s">
        <v>140</v>
      </c>
      <c r="H513" s="177">
        <v>30</v>
      </c>
      <c r="I513" s="178"/>
      <c r="J513" s="179">
        <f>ROUND(I513*H513,2)</f>
        <v>0</v>
      </c>
      <c r="K513" s="175" t="s">
        <v>141</v>
      </c>
      <c r="L513" s="39"/>
      <c r="M513" s="180" t="s">
        <v>3</v>
      </c>
      <c r="N513" s="181" t="s">
        <v>48</v>
      </c>
      <c r="O513" s="72"/>
      <c r="P513" s="182">
        <f>O513*H513</f>
        <v>0</v>
      </c>
      <c r="Q513" s="182">
        <v>0</v>
      </c>
      <c r="R513" s="182">
        <f>Q513*H513</f>
        <v>0</v>
      </c>
      <c r="S513" s="182">
        <v>0</v>
      </c>
      <c r="T513" s="183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184" t="s">
        <v>142</v>
      </c>
      <c r="AT513" s="184" t="s">
        <v>137</v>
      </c>
      <c r="AU513" s="184" t="s">
        <v>85</v>
      </c>
      <c r="AY513" s="18" t="s">
        <v>134</v>
      </c>
      <c r="BE513" s="185">
        <f>IF(N513="základní",J513,0)</f>
        <v>0</v>
      </c>
      <c r="BF513" s="185">
        <f>IF(N513="snížená",J513,0)</f>
        <v>0</v>
      </c>
      <c r="BG513" s="185">
        <f>IF(N513="zákl. přenesená",J513,0)</f>
        <v>0</v>
      </c>
      <c r="BH513" s="185">
        <f>IF(N513="sníž. přenesená",J513,0)</f>
        <v>0</v>
      </c>
      <c r="BI513" s="185">
        <f>IF(N513="nulová",J513,0)</f>
        <v>0</v>
      </c>
      <c r="BJ513" s="18" t="s">
        <v>83</v>
      </c>
      <c r="BK513" s="185">
        <f>ROUND(I513*H513,2)</f>
        <v>0</v>
      </c>
      <c r="BL513" s="18" t="s">
        <v>142</v>
      </c>
      <c r="BM513" s="184" t="s">
        <v>1031</v>
      </c>
    </row>
    <row r="514" s="13" customFormat="1">
      <c r="A514" s="13"/>
      <c r="B514" s="186"/>
      <c r="C514" s="13"/>
      <c r="D514" s="187" t="s">
        <v>144</v>
      </c>
      <c r="E514" s="188" t="s">
        <v>3</v>
      </c>
      <c r="F514" s="189" t="s">
        <v>295</v>
      </c>
      <c r="G514" s="13"/>
      <c r="H514" s="188" t="s">
        <v>3</v>
      </c>
      <c r="I514" s="190"/>
      <c r="J514" s="13"/>
      <c r="K514" s="13"/>
      <c r="L514" s="186"/>
      <c r="M514" s="191"/>
      <c r="N514" s="192"/>
      <c r="O514" s="192"/>
      <c r="P514" s="192"/>
      <c r="Q514" s="192"/>
      <c r="R514" s="192"/>
      <c r="S514" s="192"/>
      <c r="T514" s="19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188" t="s">
        <v>144</v>
      </c>
      <c r="AU514" s="188" t="s">
        <v>85</v>
      </c>
      <c r="AV514" s="13" t="s">
        <v>83</v>
      </c>
      <c r="AW514" s="13" t="s">
        <v>39</v>
      </c>
      <c r="AX514" s="13" t="s">
        <v>77</v>
      </c>
      <c r="AY514" s="188" t="s">
        <v>134</v>
      </c>
    </row>
    <row r="515" s="14" customFormat="1">
      <c r="A515" s="14"/>
      <c r="B515" s="194"/>
      <c r="C515" s="14"/>
      <c r="D515" s="187" t="s">
        <v>144</v>
      </c>
      <c r="E515" s="195" t="s">
        <v>3</v>
      </c>
      <c r="F515" s="196" t="s">
        <v>1032</v>
      </c>
      <c r="G515" s="14"/>
      <c r="H515" s="197">
        <v>30</v>
      </c>
      <c r="I515" s="198"/>
      <c r="J515" s="14"/>
      <c r="K515" s="14"/>
      <c r="L515" s="194"/>
      <c r="M515" s="199"/>
      <c r="N515" s="200"/>
      <c r="O515" s="200"/>
      <c r="P515" s="200"/>
      <c r="Q515" s="200"/>
      <c r="R515" s="200"/>
      <c r="S515" s="200"/>
      <c r="T515" s="20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195" t="s">
        <v>144</v>
      </c>
      <c r="AU515" s="195" t="s">
        <v>85</v>
      </c>
      <c r="AV515" s="14" t="s">
        <v>85</v>
      </c>
      <c r="AW515" s="14" t="s">
        <v>39</v>
      </c>
      <c r="AX515" s="14" t="s">
        <v>83</v>
      </c>
      <c r="AY515" s="195" t="s">
        <v>134</v>
      </c>
    </row>
    <row r="516" s="2" customFormat="1" ht="16.5" customHeight="1">
      <c r="A516" s="38"/>
      <c r="B516" s="172"/>
      <c r="C516" s="173" t="s">
        <v>1033</v>
      </c>
      <c r="D516" s="173" t="s">
        <v>137</v>
      </c>
      <c r="E516" s="174" t="s">
        <v>443</v>
      </c>
      <c r="F516" s="175" t="s">
        <v>444</v>
      </c>
      <c r="G516" s="176" t="s">
        <v>140</v>
      </c>
      <c r="H516" s="177">
        <v>30</v>
      </c>
      <c r="I516" s="178"/>
      <c r="J516" s="179">
        <f>ROUND(I516*H516,2)</f>
        <v>0</v>
      </c>
      <c r="K516" s="175" t="s">
        <v>141</v>
      </c>
      <c r="L516" s="39"/>
      <c r="M516" s="180" t="s">
        <v>3</v>
      </c>
      <c r="N516" s="181" t="s">
        <v>48</v>
      </c>
      <c r="O516" s="72"/>
      <c r="P516" s="182">
        <f>O516*H516</f>
        <v>0</v>
      </c>
      <c r="Q516" s="182">
        <v>0</v>
      </c>
      <c r="R516" s="182">
        <f>Q516*H516</f>
        <v>0</v>
      </c>
      <c r="S516" s="182">
        <v>0</v>
      </c>
      <c r="T516" s="183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184" t="s">
        <v>142</v>
      </c>
      <c r="AT516" s="184" t="s">
        <v>137</v>
      </c>
      <c r="AU516" s="184" t="s">
        <v>85</v>
      </c>
      <c r="AY516" s="18" t="s">
        <v>134</v>
      </c>
      <c r="BE516" s="185">
        <f>IF(N516="základní",J516,0)</f>
        <v>0</v>
      </c>
      <c r="BF516" s="185">
        <f>IF(N516="snížená",J516,0)</f>
        <v>0</v>
      </c>
      <c r="BG516" s="185">
        <f>IF(N516="zákl. přenesená",J516,0)</f>
        <v>0</v>
      </c>
      <c r="BH516" s="185">
        <f>IF(N516="sníž. přenesená",J516,0)</f>
        <v>0</v>
      </c>
      <c r="BI516" s="185">
        <f>IF(N516="nulová",J516,0)</f>
        <v>0</v>
      </c>
      <c r="BJ516" s="18" t="s">
        <v>83</v>
      </c>
      <c r="BK516" s="185">
        <f>ROUND(I516*H516,2)</f>
        <v>0</v>
      </c>
      <c r="BL516" s="18" t="s">
        <v>142</v>
      </c>
      <c r="BM516" s="184" t="s">
        <v>1034</v>
      </c>
    </row>
    <row r="517" s="13" customFormat="1">
      <c r="A517" s="13"/>
      <c r="B517" s="186"/>
      <c r="C517" s="13"/>
      <c r="D517" s="187" t="s">
        <v>144</v>
      </c>
      <c r="E517" s="188" t="s">
        <v>3</v>
      </c>
      <c r="F517" s="189" t="s">
        <v>295</v>
      </c>
      <c r="G517" s="13"/>
      <c r="H517" s="188" t="s">
        <v>3</v>
      </c>
      <c r="I517" s="190"/>
      <c r="J517" s="13"/>
      <c r="K517" s="13"/>
      <c r="L517" s="186"/>
      <c r="M517" s="191"/>
      <c r="N517" s="192"/>
      <c r="O517" s="192"/>
      <c r="P517" s="192"/>
      <c r="Q517" s="192"/>
      <c r="R517" s="192"/>
      <c r="S517" s="192"/>
      <c r="T517" s="19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88" t="s">
        <v>144</v>
      </c>
      <c r="AU517" s="188" t="s">
        <v>85</v>
      </c>
      <c r="AV517" s="13" t="s">
        <v>83</v>
      </c>
      <c r="AW517" s="13" t="s">
        <v>39</v>
      </c>
      <c r="AX517" s="13" t="s">
        <v>77</v>
      </c>
      <c r="AY517" s="188" t="s">
        <v>134</v>
      </c>
    </row>
    <row r="518" s="14" customFormat="1">
      <c r="A518" s="14"/>
      <c r="B518" s="194"/>
      <c r="C518" s="14"/>
      <c r="D518" s="187" t="s">
        <v>144</v>
      </c>
      <c r="E518" s="195" t="s">
        <v>3</v>
      </c>
      <c r="F518" s="196" t="s">
        <v>1032</v>
      </c>
      <c r="G518" s="14"/>
      <c r="H518" s="197">
        <v>30</v>
      </c>
      <c r="I518" s="198"/>
      <c r="J518" s="14"/>
      <c r="K518" s="14"/>
      <c r="L518" s="194"/>
      <c r="M518" s="199"/>
      <c r="N518" s="200"/>
      <c r="O518" s="200"/>
      <c r="P518" s="200"/>
      <c r="Q518" s="200"/>
      <c r="R518" s="200"/>
      <c r="S518" s="200"/>
      <c r="T518" s="20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195" t="s">
        <v>144</v>
      </c>
      <c r="AU518" s="195" t="s">
        <v>85</v>
      </c>
      <c r="AV518" s="14" t="s">
        <v>85</v>
      </c>
      <c r="AW518" s="14" t="s">
        <v>39</v>
      </c>
      <c r="AX518" s="14" t="s">
        <v>83</v>
      </c>
      <c r="AY518" s="195" t="s">
        <v>134</v>
      </c>
    </row>
    <row r="519" s="2" customFormat="1" ht="16.5" customHeight="1">
      <c r="A519" s="38"/>
      <c r="B519" s="172"/>
      <c r="C519" s="173" t="s">
        <v>1035</v>
      </c>
      <c r="D519" s="173" t="s">
        <v>137</v>
      </c>
      <c r="E519" s="174" t="s">
        <v>447</v>
      </c>
      <c r="F519" s="175" t="s">
        <v>448</v>
      </c>
      <c r="G519" s="176" t="s">
        <v>140</v>
      </c>
      <c r="H519" s="177">
        <v>20</v>
      </c>
      <c r="I519" s="178"/>
      <c r="J519" s="179">
        <f>ROUND(I519*H519,2)</f>
        <v>0</v>
      </c>
      <c r="K519" s="175" t="s">
        <v>141</v>
      </c>
      <c r="L519" s="39"/>
      <c r="M519" s="180" t="s">
        <v>3</v>
      </c>
      <c r="N519" s="181" t="s">
        <v>48</v>
      </c>
      <c r="O519" s="72"/>
      <c r="P519" s="182">
        <f>O519*H519</f>
        <v>0</v>
      </c>
      <c r="Q519" s="182">
        <v>0</v>
      </c>
      <c r="R519" s="182">
        <f>Q519*H519</f>
        <v>0</v>
      </c>
      <c r="S519" s="182">
        <v>0</v>
      </c>
      <c r="T519" s="183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184" t="s">
        <v>142</v>
      </c>
      <c r="AT519" s="184" t="s">
        <v>137</v>
      </c>
      <c r="AU519" s="184" t="s">
        <v>85</v>
      </c>
      <c r="AY519" s="18" t="s">
        <v>134</v>
      </c>
      <c r="BE519" s="185">
        <f>IF(N519="základní",J519,0)</f>
        <v>0</v>
      </c>
      <c r="BF519" s="185">
        <f>IF(N519="snížená",J519,0)</f>
        <v>0</v>
      </c>
      <c r="BG519" s="185">
        <f>IF(N519="zákl. přenesená",J519,0)</f>
        <v>0</v>
      </c>
      <c r="BH519" s="185">
        <f>IF(N519="sníž. přenesená",J519,0)</f>
        <v>0</v>
      </c>
      <c r="BI519" s="185">
        <f>IF(N519="nulová",J519,0)</f>
        <v>0</v>
      </c>
      <c r="BJ519" s="18" t="s">
        <v>83</v>
      </c>
      <c r="BK519" s="185">
        <f>ROUND(I519*H519,2)</f>
        <v>0</v>
      </c>
      <c r="BL519" s="18" t="s">
        <v>142</v>
      </c>
      <c r="BM519" s="184" t="s">
        <v>1036</v>
      </c>
    </row>
    <row r="520" s="13" customFormat="1">
      <c r="A520" s="13"/>
      <c r="B520" s="186"/>
      <c r="C520" s="13"/>
      <c r="D520" s="187" t="s">
        <v>144</v>
      </c>
      <c r="E520" s="188" t="s">
        <v>3</v>
      </c>
      <c r="F520" s="189" t="s">
        <v>295</v>
      </c>
      <c r="G520" s="13"/>
      <c r="H520" s="188" t="s">
        <v>3</v>
      </c>
      <c r="I520" s="190"/>
      <c r="J520" s="13"/>
      <c r="K520" s="13"/>
      <c r="L520" s="186"/>
      <c r="M520" s="191"/>
      <c r="N520" s="192"/>
      <c r="O520" s="192"/>
      <c r="P520" s="192"/>
      <c r="Q520" s="192"/>
      <c r="R520" s="192"/>
      <c r="S520" s="192"/>
      <c r="T520" s="19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188" t="s">
        <v>144</v>
      </c>
      <c r="AU520" s="188" t="s">
        <v>85</v>
      </c>
      <c r="AV520" s="13" t="s">
        <v>83</v>
      </c>
      <c r="AW520" s="13" t="s">
        <v>39</v>
      </c>
      <c r="AX520" s="13" t="s">
        <v>77</v>
      </c>
      <c r="AY520" s="188" t="s">
        <v>134</v>
      </c>
    </row>
    <row r="521" s="14" customFormat="1">
      <c r="A521" s="14"/>
      <c r="B521" s="194"/>
      <c r="C521" s="14"/>
      <c r="D521" s="187" t="s">
        <v>144</v>
      </c>
      <c r="E521" s="195" t="s">
        <v>3</v>
      </c>
      <c r="F521" s="196" t="s">
        <v>752</v>
      </c>
      <c r="G521" s="14"/>
      <c r="H521" s="197">
        <v>20</v>
      </c>
      <c r="I521" s="198"/>
      <c r="J521" s="14"/>
      <c r="K521" s="14"/>
      <c r="L521" s="194"/>
      <c r="M521" s="199"/>
      <c r="N521" s="200"/>
      <c r="O521" s="200"/>
      <c r="P521" s="200"/>
      <c r="Q521" s="200"/>
      <c r="R521" s="200"/>
      <c r="S521" s="200"/>
      <c r="T521" s="20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195" t="s">
        <v>144</v>
      </c>
      <c r="AU521" s="195" t="s">
        <v>85</v>
      </c>
      <c r="AV521" s="14" t="s">
        <v>85</v>
      </c>
      <c r="AW521" s="14" t="s">
        <v>39</v>
      </c>
      <c r="AX521" s="14" t="s">
        <v>83</v>
      </c>
      <c r="AY521" s="195" t="s">
        <v>134</v>
      </c>
    </row>
    <row r="522" s="2" customFormat="1" ht="16.5" customHeight="1">
      <c r="A522" s="38"/>
      <c r="B522" s="172"/>
      <c r="C522" s="173" t="s">
        <v>1037</v>
      </c>
      <c r="D522" s="173" t="s">
        <v>137</v>
      </c>
      <c r="E522" s="174" t="s">
        <v>451</v>
      </c>
      <c r="F522" s="175" t="s">
        <v>452</v>
      </c>
      <c r="G522" s="176" t="s">
        <v>140</v>
      </c>
      <c r="H522" s="177">
        <v>10</v>
      </c>
      <c r="I522" s="178"/>
      <c r="J522" s="179">
        <f>ROUND(I522*H522,2)</f>
        <v>0</v>
      </c>
      <c r="K522" s="175" t="s">
        <v>141</v>
      </c>
      <c r="L522" s="39"/>
      <c r="M522" s="180" t="s">
        <v>3</v>
      </c>
      <c r="N522" s="181" t="s">
        <v>48</v>
      </c>
      <c r="O522" s="72"/>
      <c r="P522" s="182">
        <f>O522*H522</f>
        <v>0</v>
      </c>
      <c r="Q522" s="182">
        <v>0</v>
      </c>
      <c r="R522" s="182">
        <f>Q522*H522</f>
        <v>0</v>
      </c>
      <c r="S522" s="182">
        <v>0</v>
      </c>
      <c r="T522" s="183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184" t="s">
        <v>142</v>
      </c>
      <c r="AT522" s="184" t="s">
        <v>137</v>
      </c>
      <c r="AU522" s="184" t="s">
        <v>85</v>
      </c>
      <c r="AY522" s="18" t="s">
        <v>134</v>
      </c>
      <c r="BE522" s="185">
        <f>IF(N522="základní",J522,0)</f>
        <v>0</v>
      </c>
      <c r="BF522" s="185">
        <f>IF(N522="snížená",J522,0)</f>
        <v>0</v>
      </c>
      <c r="BG522" s="185">
        <f>IF(N522="zákl. přenesená",J522,0)</f>
        <v>0</v>
      </c>
      <c r="BH522" s="185">
        <f>IF(N522="sníž. přenesená",J522,0)</f>
        <v>0</v>
      </c>
      <c r="BI522" s="185">
        <f>IF(N522="nulová",J522,0)</f>
        <v>0</v>
      </c>
      <c r="BJ522" s="18" t="s">
        <v>83</v>
      </c>
      <c r="BK522" s="185">
        <f>ROUND(I522*H522,2)</f>
        <v>0</v>
      </c>
      <c r="BL522" s="18" t="s">
        <v>142</v>
      </c>
      <c r="BM522" s="184" t="s">
        <v>1038</v>
      </c>
    </row>
    <row r="523" s="13" customFormat="1">
      <c r="A523" s="13"/>
      <c r="B523" s="186"/>
      <c r="C523" s="13"/>
      <c r="D523" s="187" t="s">
        <v>144</v>
      </c>
      <c r="E523" s="188" t="s">
        <v>3</v>
      </c>
      <c r="F523" s="189" t="s">
        <v>295</v>
      </c>
      <c r="G523" s="13"/>
      <c r="H523" s="188" t="s">
        <v>3</v>
      </c>
      <c r="I523" s="190"/>
      <c r="J523" s="13"/>
      <c r="K523" s="13"/>
      <c r="L523" s="186"/>
      <c r="M523" s="191"/>
      <c r="N523" s="192"/>
      <c r="O523" s="192"/>
      <c r="P523" s="192"/>
      <c r="Q523" s="192"/>
      <c r="R523" s="192"/>
      <c r="S523" s="192"/>
      <c r="T523" s="19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188" t="s">
        <v>144</v>
      </c>
      <c r="AU523" s="188" t="s">
        <v>85</v>
      </c>
      <c r="AV523" s="13" t="s">
        <v>83</v>
      </c>
      <c r="AW523" s="13" t="s">
        <v>39</v>
      </c>
      <c r="AX523" s="13" t="s">
        <v>77</v>
      </c>
      <c r="AY523" s="188" t="s">
        <v>134</v>
      </c>
    </row>
    <row r="524" s="14" customFormat="1">
      <c r="A524" s="14"/>
      <c r="B524" s="194"/>
      <c r="C524" s="14"/>
      <c r="D524" s="187" t="s">
        <v>144</v>
      </c>
      <c r="E524" s="195" t="s">
        <v>3</v>
      </c>
      <c r="F524" s="196" t="s">
        <v>757</v>
      </c>
      <c r="G524" s="14"/>
      <c r="H524" s="197">
        <v>10</v>
      </c>
      <c r="I524" s="198"/>
      <c r="J524" s="14"/>
      <c r="K524" s="14"/>
      <c r="L524" s="194"/>
      <c r="M524" s="199"/>
      <c r="N524" s="200"/>
      <c r="O524" s="200"/>
      <c r="P524" s="200"/>
      <c r="Q524" s="200"/>
      <c r="R524" s="200"/>
      <c r="S524" s="200"/>
      <c r="T524" s="201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195" t="s">
        <v>144</v>
      </c>
      <c r="AU524" s="195" t="s">
        <v>85</v>
      </c>
      <c r="AV524" s="14" t="s">
        <v>85</v>
      </c>
      <c r="AW524" s="14" t="s">
        <v>39</v>
      </c>
      <c r="AX524" s="14" t="s">
        <v>83</v>
      </c>
      <c r="AY524" s="195" t="s">
        <v>134</v>
      </c>
    </row>
    <row r="525" s="2" customFormat="1" ht="16.5" customHeight="1">
      <c r="A525" s="38"/>
      <c r="B525" s="172"/>
      <c r="C525" s="173" t="s">
        <v>1039</v>
      </c>
      <c r="D525" s="173" t="s">
        <v>137</v>
      </c>
      <c r="E525" s="174" t="s">
        <v>749</v>
      </c>
      <c r="F525" s="175" t="s">
        <v>750</v>
      </c>
      <c r="G525" s="176" t="s">
        <v>140</v>
      </c>
      <c r="H525" s="177">
        <v>10</v>
      </c>
      <c r="I525" s="178"/>
      <c r="J525" s="179">
        <f>ROUND(I525*H525,2)</f>
        <v>0</v>
      </c>
      <c r="K525" s="175" t="s">
        <v>141</v>
      </c>
      <c r="L525" s="39"/>
      <c r="M525" s="180" t="s">
        <v>3</v>
      </c>
      <c r="N525" s="181" t="s">
        <v>48</v>
      </c>
      <c r="O525" s="72"/>
      <c r="P525" s="182">
        <f>O525*H525</f>
        <v>0</v>
      </c>
      <c r="Q525" s="182">
        <v>0</v>
      </c>
      <c r="R525" s="182">
        <f>Q525*H525</f>
        <v>0</v>
      </c>
      <c r="S525" s="182">
        <v>0</v>
      </c>
      <c r="T525" s="183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184" t="s">
        <v>142</v>
      </c>
      <c r="AT525" s="184" t="s">
        <v>137</v>
      </c>
      <c r="AU525" s="184" t="s">
        <v>85</v>
      </c>
      <c r="AY525" s="18" t="s">
        <v>134</v>
      </c>
      <c r="BE525" s="185">
        <f>IF(N525="základní",J525,0)</f>
        <v>0</v>
      </c>
      <c r="BF525" s="185">
        <f>IF(N525="snížená",J525,0)</f>
        <v>0</v>
      </c>
      <c r="BG525" s="185">
        <f>IF(N525="zákl. přenesená",J525,0)</f>
        <v>0</v>
      </c>
      <c r="BH525" s="185">
        <f>IF(N525="sníž. přenesená",J525,0)</f>
        <v>0</v>
      </c>
      <c r="BI525" s="185">
        <f>IF(N525="nulová",J525,0)</f>
        <v>0</v>
      </c>
      <c r="BJ525" s="18" t="s">
        <v>83</v>
      </c>
      <c r="BK525" s="185">
        <f>ROUND(I525*H525,2)</f>
        <v>0</v>
      </c>
      <c r="BL525" s="18" t="s">
        <v>142</v>
      </c>
      <c r="BM525" s="184" t="s">
        <v>1040</v>
      </c>
    </row>
    <row r="526" s="13" customFormat="1">
      <c r="A526" s="13"/>
      <c r="B526" s="186"/>
      <c r="C526" s="13"/>
      <c r="D526" s="187" t="s">
        <v>144</v>
      </c>
      <c r="E526" s="188" t="s">
        <v>3</v>
      </c>
      <c r="F526" s="189" t="s">
        <v>295</v>
      </c>
      <c r="G526" s="13"/>
      <c r="H526" s="188" t="s">
        <v>3</v>
      </c>
      <c r="I526" s="190"/>
      <c r="J526" s="13"/>
      <c r="K526" s="13"/>
      <c r="L526" s="186"/>
      <c r="M526" s="191"/>
      <c r="N526" s="192"/>
      <c r="O526" s="192"/>
      <c r="P526" s="192"/>
      <c r="Q526" s="192"/>
      <c r="R526" s="192"/>
      <c r="S526" s="192"/>
      <c r="T526" s="19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188" t="s">
        <v>144</v>
      </c>
      <c r="AU526" s="188" t="s">
        <v>85</v>
      </c>
      <c r="AV526" s="13" t="s">
        <v>83</v>
      </c>
      <c r="AW526" s="13" t="s">
        <v>39</v>
      </c>
      <c r="AX526" s="13" t="s">
        <v>77</v>
      </c>
      <c r="AY526" s="188" t="s">
        <v>134</v>
      </c>
    </row>
    <row r="527" s="14" customFormat="1">
      <c r="A527" s="14"/>
      <c r="B527" s="194"/>
      <c r="C527" s="14"/>
      <c r="D527" s="187" t="s">
        <v>144</v>
      </c>
      <c r="E527" s="195" t="s">
        <v>3</v>
      </c>
      <c r="F527" s="196" t="s">
        <v>757</v>
      </c>
      <c r="G527" s="14"/>
      <c r="H527" s="197">
        <v>10</v>
      </c>
      <c r="I527" s="198"/>
      <c r="J527" s="14"/>
      <c r="K527" s="14"/>
      <c r="L527" s="194"/>
      <c r="M527" s="199"/>
      <c r="N527" s="200"/>
      <c r="O527" s="200"/>
      <c r="P527" s="200"/>
      <c r="Q527" s="200"/>
      <c r="R527" s="200"/>
      <c r="S527" s="200"/>
      <c r="T527" s="201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195" t="s">
        <v>144</v>
      </c>
      <c r="AU527" s="195" t="s">
        <v>85</v>
      </c>
      <c r="AV527" s="14" t="s">
        <v>85</v>
      </c>
      <c r="AW527" s="14" t="s">
        <v>39</v>
      </c>
      <c r="AX527" s="14" t="s">
        <v>83</v>
      </c>
      <c r="AY527" s="195" t="s">
        <v>134</v>
      </c>
    </row>
    <row r="528" s="2" customFormat="1" ht="16.5" customHeight="1">
      <c r="A528" s="38"/>
      <c r="B528" s="172"/>
      <c r="C528" s="173" t="s">
        <v>1041</v>
      </c>
      <c r="D528" s="173" t="s">
        <v>137</v>
      </c>
      <c r="E528" s="174" t="s">
        <v>754</v>
      </c>
      <c r="F528" s="175" t="s">
        <v>755</v>
      </c>
      <c r="G528" s="176" t="s">
        <v>140</v>
      </c>
      <c r="H528" s="177">
        <v>10</v>
      </c>
      <c r="I528" s="178"/>
      <c r="J528" s="179">
        <f>ROUND(I528*H528,2)</f>
        <v>0</v>
      </c>
      <c r="K528" s="175" t="s">
        <v>141</v>
      </c>
      <c r="L528" s="39"/>
      <c r="M528" s="180" t="s">
        <v>3</v>
      </c>
      <c r="N528" s="181" t="s">
        <v>48</v>
      </c>
      <c r="O528" s="72"/>
      <c r="P528" s="182">
        <f>O528*H528</f>
        <v>0</v>
      </c>
      <c r="Q528" s="182">
        <v>0</v>
      </c>
      <c r="R528" s="182">
        <f>Q528*H528</f>
        <v>0</v>
      </c>
      <c r="S528" s="182">
        <v>0</v>
      </c>
      <c r="T528" s="183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184" t="s">
        <v>142</v>
      </c>
      <c r="AT528" s="184" t="s">
        <v>137</v>
      </c>
      <c r="AU528" s="184" t="s">
        <v>85</v>
      </c>
      <c r="AY528" s="18" t="s">
        <v>134</v>
      </c>
      <c r="BE528" s="185">
        <f>IF(N528="základní",J528,0)</f>
        <v>0</v>
      </c>
      <c r="BF528" s="185">
        <f>IF(N528="snížená",J528,0)</f>
        <v>0</v>
      </c>
      <c r="BG528" s="185">
        <f>IF(N528="zákl. přenesená",J528,0)</f>
        <v>0</v>
      </c>
      <c r="BH528" s="185">
        <f>IF(N528="sníž. přenesená",J528,0)</f>
        <v>0</v>
      </c>
      <c r="BI528" s="185">
        <f>IF(N528="nulová",J528,0)</f>
        <v>0</v>
      </c>
      <c r="BJ528" s="18" t="s">
        <v>83</v>
      </c>
      <c r="BK528" s="185">
        <f>ROUND(I528*H528,2)</f>
        <v>0</v>
      </c>
      <c r="BL528" s="18" t="s">
        <v>142</v>
      </c>
      <c r="BM528" s="184" t="s">
        <v>1042</v>
      </c>
    </row>
    <row r="529" s="13" customFormat="1">
      <c r="A529" s="13"/>
      <c r="B529" s="186"/>
      <c r="C529" s="13"/>
      <c r="D529" s="187" t="s">
        <v>144</v>
      </c>
      <c r="E529" s="188" t="s">
        <v>3</v>
      </c>
      <c r="F529" s="189" t="s">
        <v>295</v>
      </c>
      <c r="G529" s="13"/>
      <c r="H529" s="188" t="s">
        <v>3</v>
      </c>
      <c r="I529" s="190"/>
      <c r="J529" s="13"/>
      <c r="K529" s="13"/>
      <c r="L529" s="186"/>
      <c r="M529" s="191"/>
      <c r="N529" s="192"/>
      <c r="O529" s="192"/>
      <c r="P529" s="192"/>
      <c r="Q529" s="192"/>
      <c r="R529" s="192"/>
      <c r="S529" s="192"/>
      <c r="T529" s="19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88" t="s">
        <v>144</v>
      </c>
      <c r="AU529" s="188" t="s">
        <v>85</v>
      </c>
      <c r="AV529" s="13" t="s">
        <v>83</v>
      </c>
      <c r="AW529" s="13" t="s">
        <v>39</v>
      </c>
      <c r="AX529" s="13" t="s">
        <v>77</v>
      </c>
      <c r="AY529" s="188" t="s">
        <v>134</v>
      </c>
    </row>
    <row r="530" s="14" customFormat="1">
      <c r="A530" s="14"/>
      <c r="B530" s="194"/>
      <c r="C530" s="14"/>
      <c r="D530" s="187" t="s">
        <v>144</v>
      </c>
      <c r="E530" s="195" t="s">
        <v>3</v>
      </c>
      <c r="F530" s="196" t="s">
        <v>757</v>
      </c>
      <c r="G530" s="14"/>
      <c r="H530" s="197">
        <v>10</v>
      </c>
      <c r="I530" s="198"/>
      <c r="J530" s="14"/>
      <c r="K530" s="14"/>
      <c r="L530" s="194"/>
      <c r="M530" s="199"/>
      <c r="N530" s="200"/>
      <c r="O530" s="200"/>
      <c r="P530" s="200"/>
      <c r="Q530" s="200"/>
      <c r="R530" s="200"/>
      <c r="S530" s="200"/>
      <c r="T530" s="201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195" t="s">
        <v>144</v>
      </c>
      <c r="AU530" s="195" t="s">
        <v>85</v>
      </c>
      <c r="AV530" s="14" t="s">
        <v>85</v>
      </c>
      <c r="AW530" s="14" t="s">
        <v>39</v>
      </c>
      <c r="AX530" s="14" t="s">
        <v>83</v>
      </c>
      <c r="AY530" s="195" t="s">
        <v>134</v>
      </c>
    </row>
    <row r="531" s="2" customFormat="1" ht="24.15" customHeight="1">
      <c r="A531" s="38"/>
      <c r="B531" s="172"/>
      <c r="C531" s="173" t="s">
        <v>1043</v>
      </c>
      <c r="D531" s="173" t="s">
        <v>137</v>
      </c>
      <c r="E531" s="174" t="s">
        <v>1044</v>
      </c>
      <c r="F531" s="175" t="s">
        <v>1045</v>
      </c>
      <c r="G531" s="176" t="s">
        <v>140</v>
      </c>
      <c r="H531" s="177">
        <v>2</v>
      </c>
      <c r="I531" s="178"/>
      <c r="J531" s="179">
        <f>ROUND(I531*H531,2)</f>
        <v>0</v>
      </c>
      <c r="K531" s="175" t="s">
        <v>141</v>
      </c>
      <c r="L531" s="39"/>
      <c r="M531" s="180" t="s">
        <v>3</v>
      </c>
      <c r="N531" s="181" t="s">
        <v>48</v>
      </c>
      <c r="O531" s="72"/>
      <c r="P531" s="182">
        <f>O531*H531</f>
        <v>0</v>
      </c>
      <c r="Q531" s="182">
        <v>0</v>
      </c>
      <c r="R531" s="182">
        <f>Q531*H531</f>
        <v>0</v>
      </c>
      <c r="S531" s="182">
        <v>0</v>
      </c>
      <c r="T531" s="183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184" t="s">
        <v>142</v>
      </c>
      <c r="AT531" s="184" t="s">
        <v>137</v>
      </c>
      <c r="AU531" s="184" t="s">
        <v>85</v>
      </c>
      <c r="AY531" s="18" t="s">
        <v>134</v>
      </c>
      <c r="BE531" s="185">
        <f>IF(N531="základní",J531,0)</f>
        <v>0</v>
      </c>
      <c r="BF531" s="185">
        <f>IF(N531="snížená",J531,0)</f>
        <v>0</v>
      </c>
      <c r="BG531" s="185">
        <f>IF(N531="zákl. přenesená",J531,0)</f>
        <v>0</v>
      </c>
      <c r="BH531" s="185">
        <f>IF(N531="sníž. přenesená",J531,0)</f>
        <v>0</v>
      </c>
      <c r="BI531" s="185">
        <f>IF(N531="nulová",J531,0)</f>
        <v>0</v>
      </c>
      <c r="BJ531" s="18" t="s">
        <v>83</v>
      </c>
      <c r="BK531" s="185">
        <f>ROUND(I531*H531,2)</f>
        <v>0</v>
      </c>
      <c r="BL531" s="18" t="s">
        <v>142</v>
      </c>
      <c r="BM531" s="184" t="s">
        <v>1046</v>
      </c>
    </row>
    <row r="532" s="13" customFormat="1">
      <c r="A532" s="13"/>
      <c r="B532" s="186"/>
      <c r="C532" s="13"/>
      <c r="D532" s="187" t="s">
        <v>144</v>
      </c>
      <c r="E532" s="188" t="s">
        <v>3</v>
      </c>
      <c r="F532" s="189" t="s">
        <v>295</v>
      </c>
      <c r="G532" s="13"/>
      <c r="H532" s="188" t="s">
        <v>3</v>
      </c>
      <c r="I532" s="190"/>
      <c r="J532" s="13"/>
      <c r="K532" s="13"/>
      <c r="L532" s="186"/>
      <c r="M532" s="191"/>
      <c r="N532" s="192"/>
      <c r="O532" s="192"/>
      <c r="P532" s="192"/>
      <c r="Q532" s="192"/>
      <c r="R532" s="192"/>
      <c r="S532" s="192"/>
      <c r="T532" s="19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88" t="s">
        <v>144</v>
      </c>
      <c r="AU532" s="188" t="s">
        <v>85</v>
      </c>
      <c r="AV532" s="13" t="s">
        <v>83</v>
      </c>
      <c r="AW532" s="13" t="s">
        <v>39</v>
      </c>
      <c r="AX532" s="13" t="s">
        <v>77</v>
      </c>
      <c r="AY532" s="188" t="s">
        <v>134</v>
      </c>
    </row>
    <row r="533" s="14" customFormat="1">
      <c r="A533" s="14"/>
      <c r="B533" s="194"/>
      <c r="C533" s="14"/>
      <c r="D533" s="187" t="s">
        <v>144</v>
      </c>
      <c r="E533" s="195" t="s">
        <v>3</v>
      </c>
      <c r="F533" s="196" t="s">
        <v>1047</v>
      </c>
      <c r="G533" s="14"/>
      <c r="H533" s="197">
        <v>1</v>
      </c>
      <c r="I533" s="198"/>
      <c r="J533" s="14"/>
      <c r="K533" s="14"/>
      <c r="L533" s="194"/>
      <c r="M533" s="199"/>
      <c r="N533" s="200"/>
      <c r="O533" s="200"/>
      <c r="P533" s="200"/>
      <c r="Q533" s="200"/>
      <c r="R533" s="200"/>
      <c r="S533" s="200"/>
      <c r="T533" s="201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195" t="s">
        <v>144</v>
      </c>
      <c r="AU533" s="195" t="s">
        <v>85</v>
      </c>
      <c r="AV533" s="14" t="s">
        <v>85</v>
      </c>
      <c r="AW533" s="14" t="s">
        <v>39</v>
      </c>
      <c r="AX533" s="14" t="s">
        <v>77</v>
      </c>
      <c r="AY533" s="195" t="s">
        <v>134</v>
      </c>
    </row>
    <row r="534" s="14" customFormat="1">
      <c r="A534" s="14"/>
      <c r="B534" s="194"/>
      <c r="C534" s="14"/>
      <c r="D534" s="187" t="s">
        <v>144</v>
      </c>
      <c r="E534" s="195" t="s">
        <v>3</v>
      </c>
      <c r="F534" s="196" t="s">
        <v>1048</v>
      </c>
      <c r="G534" s="14"/>
      <c r="H534" s="197">
        <v>1</v>
      </c>
      <c r="I534" s="198"/>
      <c r="J534" s="14"/>
      <c r="K534" s="14"/>
      <c r="L534" s="194"/>
      <c r="M534" s="199"/>
      <c r="N534" s="200"/>
      <c r="O534" s="200"/>
      <c r="P534" s="200"/>
      <c r="Q534" s="200"/>
      <c r="R534" s="200"/>
      <c r="S534" s="200"/>
      <c r="T534" s="201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195" t="s">
        <v>144</v>
      </c>
      <c r="AU534" s="195" t="s">
        <v>85</v>
      </c>
      <c r="AV534" s="14" t="s">
        <v>85</v>
      </c>
      <c r="AW534" s="14" t="s">
        <v>39</v>
      </c>
      <c r="AX534" s="14" t="s">
        <v>77</v>
      </c>
      <c r="AY534" s="195" t="s">
        <v>134</v>
      </c>
    </row>
    <row r="535" s="15" customFormat="1">
      <c r="A535" s="15"/>
      <c r="B535" s="202"/>
      <c r="C535" s="15"/>
      <c r="D535" s="187" t="s">
        <v>144</v>
      </c>
      <c r="E535" s="203" t="s">
        <v>3</v>
      </c>
      <c r="F535" s="204" t="s">
        <v>180</v>
      </c>
      <c r="G535" s="15"/>
      <c r="H535" s="205">
        <v>2</v>
      </c>
      <c r="I535" s="206"/>
      <c r="J535" s="15"/>
      <c r="K535" s="15"/>
      <c r="L535" s="202"/>
      <c r="M535" s="207"/>
      <c r="N535" s="208"/>
      <c r="O535" s="208"/>
      <c r="P535" s="208"/>
      <c r="Q535" s="208"/>
      <c r="R535" s="208"/>
      <c r="S535" s="208"/>
      <c r="T535" s="209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03" t="s">
        <v>144</v>
      </c>
      <c r="AU535" s="203" t="s">
        <v>85</v>
      </c>
      <c r="AV535" s="15" t="s">
        <v>133</v>
      </c>
      <c r="AW535" s="15" t="s">
        <v>39</v>
      </c>
      <c r="AX535" s="15" t="s">
        <v>83</v>
      </c>
      <c r="AY535" s="203" t="s">
        <v>134</v>
      </c>
    </row>
    <row r="536" s="2" customFormat="1" ht="24.15" customHeight="1">
      <c r="A536" s="38"/>
      <c r="B536" s="172"/>
      <c r="C536" s="173" t="s">
        <v>1049</v>
      </c>
      <c r="D536" s="173" t="s">
        <v>137</v>
      </c>
      <c r="E536" s="174" t="s">
        <v>1050</v>
      </c>
      <c r="F536" s="175" t="s">
        <v>1051</v>
      </c>
      <c r="G536" s="176" t="s">
        <v>140</v>
      </c>
      <c r="H536" s="177">
        <v>1</v>
      </c>
      <c r="I536" s="178"/>
      <c r="J536" s="179">
        <f>ROUND(I536*H536,2)</f>
        <v>0</v>
      </c>
      <c r="K536" s="175" t="s">
        <v>141</v>
      </c>
      <c r="L536" s="39"/>
      <c r="M536" s="180" t="s">
        <v>3</v>
      </c>
      <c r="N536" s="181" t="s">
        <v>48</v>
      </c>
      <c r="O536" s="72"/>
      <c r="P536" s="182">
        <f>O536*H536</f>
        <v>0</v>
      </c>
      <c r="Q536" s="182">
        <v>0</v>
      </c>
      <c r="R536" s="182">
        <f>Q536*H536</f>
        <v>0</v>
      </c>
      <c r="S536" s="182">
        <v>0</v>
      </c>
      <c r="T536" s="183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184" t="s">
        <v>142</v>
      </c>
      <c r="AT536" s="184" t="s">
        <v>137</v>
      </c>
      <c r="AU536" s="184" t="s">
        <v>85</v>
      </c>
      <c r="AY536" s="18" t="s">
        <v>134</v>
      </c>
      <c r="BE536" s="185">
        <f>IF(N536="základní",J536,0)</f>
        <v>0</v>
      </c>
      <c r="BF536" s="185">
        <f>IF(N536="snížená",J536,0)</f>
        <v>0</v>
      </c>
      <c r="BG536" s="185">
        <f>IF(N536="zákl. přenesená",J536,0)</f>
        <v>0</v>
      </c>
      <c r="BH536" s="185">
        <f>IF(N536="sníž. přenesená",J536,0)</f>
        <v>0</v>
      </c>
      <c r="BI536" s="185">
        <f>IF(N536="nulová",J536,0)</f>
        <v>0</v>
      </c>
      <c r="BJ536" s="18" t="s">
        <v>83</v>
      </c>
      <c r="BK536" s="185">
        <f>ROUND(I536*H536,2)</f>
        <v>0</v>
      </c>
      <c r="BL536" s="18" t="s">
        <v>142</v>
      </c>
      <c r="BM536" s="184" t="s">
        <v>1052</v>
      </c>
    </row>
    <row r="537" s="13" customFormat="1">
      <c r="A537" s="13"/>
      <c r="B537" s="186"/>
      <c r="C537" s="13"/>
      <c r="D537" s="187" t="s">
        <v>144</v>
      </c>
      <c r="E537" s="188" t="s">
        <v>3</v>
      </c>
      <c r="F537" s="189" t="s">
        <v>295</v>
      </c>
      <c r="G537" s="13"/>
      <c r="H537" s="188" t="s">
        <v>3</v>
      </c>
      <c r="I537" s="190"/>
      <c r="J537" s="13"/>
      <c r="K537" s="13"/>
      <c r="L537" s="186"/>
      <c r="M537" s="191"/>
      <c r="N537" s="192"/>
      <c r="O537" s="192"/>
      <c r="P537" s="192"/>
      <c r="Q537" s="192"/>
      <c r="R537" s="192"/>
      <c r="S537" s="192"/>
      <c r="T537" s="19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88" t="s">
        <v>144</v>
      </c>
      <c r="AU537" s="188" t="s">
        <v>85</v>
      </c>
      <c r="AV537" s="13" t="s">
        <v>83</v>
      </c>
      <c r="AW537" s="13" t="s">
        <v>39</v>
      </c>
      <c r="AX537" s="13" t="s">
        <v>77</v>
      </c>
      <c r="AY537" s="188" t="s">
        <v>134</v>
      </c>
    </row>
    <row r="538" s="14" customFormat="1">
      <c r="A538" s="14"/>
      <c r="B538" s="194"/>
      <c r="C538" s="14"/>
      <c r="D538" s="187" t="s">
        <v>144</v>
      </c>
      <c r="E538" s="195" t="s">
        <v>3</v>
      </c>
      <c r="F538" s="196" t="s">
        <v>1053</v>
      </c>
      <c r="G538" s="14"/>
      <c r="H538" s="197">
        <v>1</v>
      </c>
      <c r="I538" s="198"/>
      <c r="J538" s="14"/>
      <c r="K538" s="14"/>
      <c r="L538" s="194"/>
      <c r="M538" s="199"/>
      <c r="N538" s="200"/>
      <c r="O538" s="200"/>
      <c r="P538" s="200"/>
      <c r="Q538" s="200"/>
      <c r="R538" s="200"/>
      <c r="S538" s="200"/>
      <c r="T538" s="201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195" t="s">
        <v>144</v>
      </c>
      <c r="AU538" s="195" t="s">
        <v>85</v>
      </c>
      <c r="AV538" s="14" t="s">
        <v>85</v>
      </c>
      <c r="AW538" s="14" t="s">
        <v>39</v>
      </c>
      <c r="AX538" s="14" t="s">
        <v>83</v>
      </c>
      <c r="AY538" s="195" t="s">
        <v>134</v>
      </c>
    </row>
    <row r="539" s="2" customFormat="1" ht="24.15" customHeight="1">
      <c r="A539" s="38"/>
      <c r="B539" s="172"/>
      <c r="C539" s="173" t="s">
        <v>1054</v>
      </c>
      <c r="D539" s="173" t="s">
        <v>137</v>
      </c>
      <c r="E539" s="174" t="s">
        <v>1055</v>
      </c>
      <c r="F539" s="175" t="s">
        <v>1056</v>
      </c>
      <c r="G539" s="176" t="s">
        <v>140</v>
      </c>
      <c r="H539" s="177">
        <v>1</v>
      </c>
      <c r="I539" s="178"/>
      <c r="J539" s="179">
        <f>ROUND(I539*H539,2)</f>
        <v>0</v>
      </c>
      <c r="K539" s="175" t="s">
        <v>141</v>
      </c>
      <c r="L539" s="39"/>
      <c r="M539" s="180" t="s">
        <v>3</v>
      </c>
      <c r="N539" s="181" t="s">
        <v>48</v>
      </c>
      <c r="O539" s="72"/>
      <c r="P539" s="182">
        <f>O539*H539</f>
        <v>0</v>
      </c>
      <c r="Q539" s="182">
        <v>0</v>
      </c>
      <c r="R539" s="182">
        <f>Q539*H539</f>
        <v>0</v>
      </c>
      <c r="S539" s="182">
        <v>0</v>
      </c>
      <c r="T539" s="183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184" t="s">
        <v>142</v>
      </c>
      <c r="AT539" s="184" t="s">
        <v>137</v>
      </c>
      <c r="AU539" s="184" t="s">
        <v>85</v>
      </c>
      <c r="AY539" s="18" t="s">
        <v>134</v>
      </c>
      <c r="BE539" s="185">
        <f>IF(N539="základní",J539,0)</f>
        <v>0</v>
      </c>
      <c r="BF539" s="185">
        <f>IF(N539="snížená",J539,0)</f>
        <v>0</v>
      </c>
      <c r="BG539" s="185">
        <f>IF(N539="zákl. přenesená",J539,0)</f>
        <v>0</v>
      </c>
      <c r="BH539" s="185">
        <f>IF(N539="sníž. přenesená",J539,0)</f>
        <v>0</v>
      </c>
      <c r="BI539" s="185">
        <f>IF(N539="nulová",J539,0)</f>
        <v>0</v>
      </c>
      <c r="BJ539" s="18" t="s">
        <v>83</v>
      </c>
      <c r="BK539" s="185">
        <f>ROUND(I539*H539,2)</f>
        <v>0</v>
      </c>
      <c r="BL539" s="18" t="s">
        <v>142</v>
      </c>
      <c r="BM539" s="184" t="s">
        <v>1057</v>
      </c>
    </row>
    <row r="540" s="13" customFormat="1">
      <c r="A540" s="13"/>
      <c r="B540" s="186"/>
      <c r="C540" s="13"/>
      <c r="D540" s="187" t="s">
        <v>144</v>
      </c>
      <c r="E540" s="188" t="s">
        <v>3</v>
      </c>
      <c r="F540" s="189" t="s">
        <v>295</v>
      </c>
      <c r="G540" s="13"/>
      <c r="H540" s="188" t="s">
        <v>3</v>
      </c>
      <c r="I540" s="190"/>
      <c r="J540" s="13"/>
      <c r="K540" s="13"/>
      <c r="L540" s="186"/>
      <c r="M540" s="191"/>
      <c r="N540" s="192"/>
      <c r="O540" s="192"/>
      <c r="P540" s="192"/>
      <c r="Q540" s="192"/>
      <c r="R540" s="192"/>
      <c r="S540" s="192"/>
      <c r="T540" s="19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188" t="s">
        <v>144</v>
      </c>
      <c r="AU540" s="188" t="s">
        <v>85</v>
      </c>
      <c r="AV540" s="13" t="s">
        <v>83</v>
      </c>
      <c r="AW540" s="13" t="s">
        <v>39</v>
      </c>
      <c r="AX540" s="13" t="s">
        <v>77</v>
      </c>
      <c r="AY540" s="188" t="s">
        <v>134</v>
      </c>
    </row>
    <row r="541" s="14" customFormat="1">
      <c r="A541" s="14"/>
      <c r="B541" s="194"/>
      <c r="C541" s="14"/>
      <c r="D541" s="187" t="s">
        <v>144</v>
      </c>
      <c r="E541" s="195" t="s">
        <v>3</v>
      </c>
      <c r="F541" s="196" t="s">
        <v>1058</v>
      </c>
      <c r="G541" s="14"/>
      <c r="H541" s="197">
        <v>1</v>
      </c>
      <c r="I541" s="198"/>
      <c r="J541" s="14"/>
      <c r="K541" s="14"/>
      <c r="L541" s="194"/>
      <c r="M541" s="199"/>
      <c r="N541" s="200"/>
      <c r="O541" s="200"/>
      <c r="P541" s="200"/>
      <c r="Q541" s="200"/>
      <c r="R541" s="200"/>
      <c r="S541" s="200"/>
      <c r="T541" s="201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195" t="s">
        <v>144</v>
      </c>
      <c r="AU541" s="195" t="s">
        <v>85</v>
      </c>
      <c r="AV541" s="14" t="s">
        <v>85</v>
      </c>
      <c r="AW541" s="14" t="s">
        <v>39</v>
      </c>
      <c r="AX541" s="14" t="s">
        <v>83</v>
      </c>
      <c r="AY541" s="195" t="s">
        <v>134</v>
      </c>
    </row>
    <row r="542" s="2" customFormat="1" ht="24.15" customHeight="1">
      <c r="A542" s="38"/>
      <c r="B542" s="172"/>
      <c r="C542" s="173" t="s">
        <v>1059</v>
      </c>
      <c r="D542" s="173" t="s">
        <v>137</v>
      </c>
      <c r="E542" s="174" t="s">
        <v>1060</v>
      </c>
      <c r="F542" s="175" t="s">
        <v>1061</v>
      </c>
      <c r="G542" s="176" t="s">
        <v>140</v>
      </c>
      <c r="H542" s="177">
        <v>1</v>
      </c>
      <c r="I542" s="178"/>
      <c r="J542" s="179">
        <f>ROUND(I542*H542,2)</f>
        <v>0</v>
      </c>
      <c r="K542" s="175" t="s">
        <v>141</v>
      </c>
      <c r="L542" s="39"/>
      <c r="M542" s="180" t="s">
        <v>3</v>
      </c>
      <c r="N542" s="181" t="s">
        <v>48</v>
      </c>
      <c r="O542" s="72"/>
      <c r="P542" s="182">
        <f>O542*H542</f>
        <v>0</v>
      </c>
      <c r="Q542" s="182">
        <v>0</v>
      </c>
      <c r="R542" s="182">
        <f>Q542*H542</f>
        <v>0</v>
      </c>
      <c r="S542" s="182">
        <v>0</v>
      </c>
      <c r="T542" s="183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184" t="s">
        <v>142</v>
      </c>
      <c r="AT542" s="184" t="s">
        <v>137</v>
      </c>
      <c r="AU542" s="184" t="s">
        <v>85</v>
      </c>
      <c r="AY542" s="18" t="s">
        <v>134</v>
      </c>
      <c r="BE542" s="185">
        <f>IF(N542="základní",J542,0)</f>
        <v>0</v>
      </c>
      <c r="BF542" s="185">
        <f>IF(N542="snížená",J542,0)</f>
        <v>0</v>
      </c>
      <c r="BG542" s="185">
        <f>IF(N542="zákl. přenesená",J542,0)</f>
        <v>0</v>
      </c>
      <c r="BH542" s="185">
        <f>IF(N542="sníž. přenesená",J542,0)</f>
        <v>0</v>
      </c>
      <c r="BI542" s="185">
        <f>IF(N542="nulová",J542,0)</f>
        <v>0</v>
      </c>
      <c r="BJ542" s="18" t="s">
        <v>83</v>
      </c>
      <c r="BK542" s="185">
        <f>ROUND(I542*H542,2)</f>
        <v>0</v>
      </c>
      <c r="BL542" s="18" t="s">
        <v>142</v>
      </c>
      <c r="BM542" s="184" t="s">
        <v>1062</v>
      </c>
    </row>
    <row r="543" s="13" customFormat="1">
      <c r="A543" s="13"/>
      <c r="B543" s="186"/>
      <c r="C543" s="13"/>
      <c r="D543" s="187" t="s">
        <v>144</v>
      </c>
      <c r="E543" s="188" t="s">
        <v>3</v>
      </c>
      <c r="F543" s="189" t="s">
        <v>295</v>
      </c>
      <c r="G543" s="13"/>
      <c r="H543" s="188" t="s">
        <v>3</v>
      </c>
      <c r="I543" s="190"/>
      <c r="J543" s="13"/>
      <c r="K543" s="13"/>
      <c r="L543" s="186"/>
      <c r="M543" s="191"/>
      <c r="N543" s="192"/>
      <c r="O543" s="192"/>
      <c r="P543" s="192"/>
      <c r="Q543" s="192"/>
      <c r="R543" s="192"/>
      <c r="S543" s="192"/>
      <c r="T543" s="19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88" t="s">
        <v>144</v>
      </c>
      <c r="AU543" s="188" t="s">
        <v>85</v>
      </c>
      <c r="AV543" s="13" t="s">
        <v>83</v>
      </c>
      <c r="AW543" s="13" t="s">
        <v>39</v>
      </c>
      <c r="AX543" s="13" t="s">
        <v>77</v>
      </c>
      <c r="AY543" s="188" t="s">
        <v>134</v>
      </c>
    </row>
    <row r="544" s="14" customFormat="1">
      <c r="A544" s="14"/>
      <c r="B544" s="194"/>
      <c r="C544" s="14"/>
      <c r="D544" s="187" t="s">
        <v>144</v>
      </c>
      <c r="E544" s="195" t="s">
        <v>3</v>
      </c>
      <c r="F544" s="196" t="s">
        <v>1063</v>
      </c>
      <c r="G544" s="14"/>
      <c r="H544" s="197">
        <v>1</v>
      </c>
      <c r="I544" s="198"/>
      <c r="J544" s="14"/>
      <c r="K544" s="14"/>
      <c r="L544" s="194"/>
      <c r="M544" s="199"/>
      <c r="N544" s="200"/>
      <c r="O544" s="200"/>
      <c r="P544" s="200"/>
      <c r="Q544" s="200"/>
      <c r="R544" s="200"/>
      <c r="S544" s="200"/>
      <c r="T544" s="20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195" t="s">
        <v>144</v>
      </c>
      <c r="AU544" s="195" t="s">
        <v>85</v>
      </c>
      <c r="AV544" s="14" t="s">
        <v>85</v>
      </c>
      <c r="AW544" s="14" t="s">
        <v>39</v>
      </c>
      <c r="AX544" s="14" t="s">
        <v>83</v>
      </c>
      <c r="AY544" s="195" t="s">
        <v>134</v>
      </c>
    </row>
    <row r="545" s="12" customFormat="1" ht="22.8" customHeight="1">
      <c r="A545" s="12"/>
      <c r="B545" s="159"/>
      <c r="C545" s="12"/>
      <c r="D545" s="160" t="s">
        <v>76</v>
      </c>
      <c r="E545" s="170" t="s">
        <v>454</v>
      </c>
      <c r="F545" s="170" t="s">
        <v>455</v>
      </c>
      <c r="G545" s="12"/>
      <c r="H545" s="12"/>
      <c r="I545" s="162"/>
      <c r="J545" s="171">
        <f>BK545</f>
        <v>0</v>
      </c>
      <c r="K545" s="12"/>
      <c r="L545" s="159"/>
      <c r="M545" s="164"/>
      <c r="N545" s="165"/>
      <c r="O545" s="165"/>
      <c r="P545" s="166">
        <f>SUM(P546:P590)</f>
        <v>0</v>
      </c>
      <c r="Q545" s="165"/>
      <c r="R545" s="166">
        <f>SUM(R546:R590)</f>
        <v>0</v>
      </c>
      <c r="S545" s="165"/>
      <c r="T545" s="167">
        <f>SUM(T546:T590)</f>
        <v>0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160" t="s">
        <v>133</v>
      </c>
      <c r="AT545" s="168" t="s">
        <v>76</v>
      </c>
      <c r="AU545" s="168" t="s">
        <v>83</v>
      </c>
      <c r="AY545" s="160" t="s">
        <v>134</v>
      </c>
      <c r="BK545" s="169">
        <f>SUM(BK546:BK590)</f>
        <v>0</v>
      </c>
    </row>
    <row r="546" s="2" customFormat="1" ht="16.5" customHeight="1">
      <c r="A546" s="38"/>
      <c r="B546" s="172"/>
      <c r="C546" s="213" t="s">
        <v>1064</v>
      </c>
      <c r="D546" s="213" t="s">
        <v>457</v>
      </c>
      <c r="E546" s="214" t="s">
        <v>1065</v>
      </c>
      <c r="F546" s="215" t="s">
        <v>1066</v>
      </c>
      <c r="G546" s="216" t="s">
        <v>140</v>
      </c>
      <c r="H546" s="217">
        <v>1</v>
      </c>
      <c r="I546" s="218"/>
      <c r="J546" s="219">
        <f>ROUND(I546*H546,2)</f>
        <v>0</v>
      </c>
      <c r="K546" s="215" t="s">
        <v>141</v>
      </c>
      <c r="L546" s="220"/>
      <c r="M546" s="221" t="s">
        <v>3</v>
      </c>
      <c r="N546" s="222" t="s">
        <v>48</v>
      </c>
      <c r="O546" s="72"/>
      <c r="P546" s="182">
        <f>O546*H546</f>
        <v>0</v>
      </c>
      <c r="Q546" s="182">
        <v>0</v>
      </c>
      <c r="R546" s="182">
        <f>Q546*H546</f>
        <v>0</v>
      </c>
      <c r="S546" s="182">
        <v>0</v>
      </c>
      <c r="T546" s="183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184" t="s">
        <v>460</v>
      </c>
      <c r="AT546" s="184" t="s">
        <v>457</v>
      </c>
      <c r="AU546" s="184" t="s">
        <v>85</v>
      </c>
      <c r="AY546" s="18" t="s">
        <v>134</v>
      </c>
      <c r="BE546" s="185">
        <f>IF(N546="základní",J546,0)</f>
        <v>0</v>
      </c>
      <c r="BF546" s="185">
        <f>IF(N546="snížená",J546,0)</f>
        <v>0</v>
      </c>
      <c r="BG546" s="185">
        <f>IF(N546="zákl. přenesená",J546,0)</f>
        <v>0</v>
      </c>
      <c r="BH546" s="185">
        <f>IF(N546="sníž. přenesená",J546,0)</f>
        <v>0</v>
      </c>
      <c r="BI546" s="185">
        <f>IF(N546="nulová",J546,0)</f>
        <v>0</v>
      </c>
      <c r="BJ546" s="18" t="s">
        <v>83</v>
      </c>
      <c r="BK546" s="185">
        <f>ROUND(I546*H546,2)</f>
        <v>0</v>
      </c>
      <c r="BL546" s="18" t="s">
        <v>460</v>
      </c>
      <c r="BM546" s="184" t="s">
        <v>1067</v>
      </c>
    </row>
    <row r="547" s="13" customFormat="1">
      <c r="A547" s="13"/>
      <c r="B547" s="186"/>
      <c r="C547" s="13"/>
      <c r="D547" s="187" t="s">
        <v>144</v>
      </c>
      <c r="E547" s="188" t="s">
        <v>3</v>
      </c>
      <c r="F547" s="189" t="s">
        <v>295</v>
      </c>
      <c r="G547" s="13"/>
      <c r="H547" s="188" t="s">
        <v>3</v>
      </c>
      <c r="I547" s="190"/>
      <c r="J547" s="13"/>
      <c r="K547" s="13"/>
      <c r="L547" s="186"/>
      <c r="M547" s="191"/>
      <c r="N547" s="192"/>
      <c r="O547" s="192"/>
      <c r="P547" s="192"/>
      <c r="Q547" s="192"/>
      <c r="R547" s="192"/>
      <c r="S547" s="192"/>
      <c r="T547" s="19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88" t="s">
        <v>144</v>
      </c>
      <c r="AU547" s="188" t="s">
        <v>85</v>
      </c>
      <c r="AV547" s="13" t="s">
        <v>83</v>
      </c>
      <c r="AW547" s="13" t="s">
        <v>39</v>
      </c>
      <c r="AX547" s="13" t="s">
        <v>77</v>
      </c>
      <c r="AY547" s="188" t="s">
        <v>134</v>
      </c>
    </row>
    <row r="548" s="14" customFormat="1">
      <c r="A548" s="14"/>
      <c r="B548" s="194"/>
      <c r="C548" s="14"/>
      <c r="D548" s="187" t="s">
        <v>144</v>
      </c>
      <c r="E548" s="195" t="s">
        <v>3</v>
      </c>
      <c r="F548" s="196" t="s">
        <v>462</v>
      </c>
      <c r="G548" s="14"/>
      <c r="H548" s="197">
        <v>1</v>
      </c>
      <c r="I548" s="198"/>
      <c r="J548" s="14"/>
      <c r="K548" s="14"/>
      <c r="L548" s="194"/>
      <c r="M548" s="199"/>
      <c r="N548" s="200"/>
      <c r="O548" s="200"/>
      <c r="P548" s="200"/>
      <c r="Q548" s="200"/>
      <c r="R548" s="200"/>
      <c r="S548" s="200"/>
      <c r="T548" s="201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195" t="s">
        <v>144</v>
      </c>
      <c r="AU548" s="195" t="s">
        <v>85</v>
      </c>
      <c r="AV548" s="14" t="s">
        <v>85</v>
      </c>
      <c r="AW548" s="14" t="s">
        <v>39</v>
      </c>
      <c r="AX548" s="14" t="s">
        <v>83</v>
      </c>
      <c r="AY548" s="195" t="s">
        <v>134</v>
      </c>
    </row>
    <row r="549" s="2" customFormat="1" ht="16.5" customHeight="1">
      <c r="A549" s="38"/>
      <c r="B549" s="172"/>
      <c r="C549" s="213" t="s">
        <v>1068</v>
      </c>
      <c r="D549" s="213" t="s">
        <v>457</v>
      </c>
      <c r="E549" s="214" t="s">
        <v>458</v>
      </c>
      <c r="F549" s="215" t="s">
        <v>459</v>
      </c>
      <c r="G549" s="216" t="s">
        <v>140</v>
      </c>
      <c r="H549" s="217">
        <v>2</v>
      </c>
      <c r="I549" s="218"/>
      <c r="J549" s="219">
        <f>ROUND(I549*H549,2)</f>
        <v>0</v>
      </c>
      <c r="K549" s="215" t="s">
        <v>141</v>
      </c>
      <c r="L549" s="220"/>
      <c r="M549" s="221" t="s">
        <v>3</v>
      </c>
      <c r="N549" s="222" t="s">
        <v>48</v>
      </c>
      <c r="O549" s="72"/>
      <c r="P549" s="182">
        <f>O549*H549</f>
        <v>0</v>
      </c>
      <c r="Q549" s="182">
        <v>0</v>
      </c>
      <c r="R549" s="182">
        <f>Q549*H549</f>
        <v>0</v>
      </c>
      <c r="S549" s="182">
        <v>0</v>
      </c>
      <c r="T549" s="183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184" t="s">
        <v>460</v>
      </c>
      <c r="AT549" s="184" t="s">
        <v>457</v>
      </c>
      <c r="AU549" s="184" t="s">
        <v>85</v>
      </c>
      <c r="AY549" s="18" t="s">
        <v>134</v>
      </c>
      <c r="BE549" s="185">
        <f>IF(N549="základní",J549,0)</f>
        <v>0</v>
      </c>
      <c r="BF549" s="185">
        <f>IF(N549="snížená",J549,0)</f>
        <v>0</v>
      </c>
      <c r="BG549" s="185">
        <f>IF(N549="zákl. přenesená",J549,0)</f>
        <v>0</v>
      </c>
      <c r="BH549" s="185">
        <f>IF(N549="sníž. přenesená",J549,0)</f>
        <v>0</v>
      </c>
      <c r="BI549" s="185">
        <f>IF(N549="nulová",J549,0)</f>
        <v>0</v>
      </c>
      <c r="BJ549" s="18" t="s">
        <v>83</v>
      </c>
      <c r="BK549" s="185">
        <f>ROUND(I549*H549,2)</f>
        <v>0</v>
      </c>
      <c r="BL549" s="18" t="s">
        <v>460</v>
      </c>
      <c r="BM549" s="184" t="s">
        <v>1069</v>
      </c>
    </row>
    <row r="550" s="13" customFormat="1">
      <c r="A550" s="13"/>
      <c r="B550" s="186"/>
      <c r="C550" s="13"/>
      <c r="D550" s="187" t="s">
        <v>144</v>
      </c>
      <c r="E550" s="188" t="s">
        <v>3</v>
      </c>
      <c r="F550" s="189" t="s">
        <v>295</v>
      </c>
      <c r="G550" s="13"/>
      <c r="H550" s="188" t="s">
        <v>3</v>
      </c>
      <c r="I550" s="190"/>
      <c r="J550" s="13"/>
      <c r="K550" s="13"/>
      <c r="L550" s="186"/>
      <c r="M550" s="191"/>
      <c r="N550" s="192"/>
      <c r="O550" s="192"/>
      <c r="P550" s="192"/>
      <c r="Q550" s="192"/>
      <c r="R550" s="192"/>
      <c r="S550" s="192"/>
      <c r="T550" s="19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188" t="s">
        <v>144</v>
      </c>
      <c r="AU550" s="188" t="s">
        <v>85</v>
      </c>
      <c r="AV550" s="13" t="s">
        <v>83</v>
      </c>
      <c r="AW550" s="13" t="s">
        <v>39</v>
      </c>
      <c r="AX550" s="13" t="s">
        <v>77</v>
      </c>
      <c r="AY550" s="188" t="s">
        <v>134</v>
      </c>
    </row>
    <row r="551" s="14" customFormat="1">
      <c r="A551" s="14"/>
      <c r="B551" s="194"/>
      <c r="C551" s="14"/>
      <c r="D551" s="187" t="s">
        <v>144</v>
      </c>
      <c r="E551" s="195" t="s">
        <v>3</v>
      </c>
      <c r="F551" s="196" t="s">
        <v>760</v>
      </c>
      <c r="G551" s="14"/>
      <c r="H551" s="197">
        <v>2</v>
      </c>
      <c r="I551" s="198"/>
      <c r="J551" s="14"/>
      <c r="K551" s="14"/>
      <c r="L551" s="194"/>
      <c r="M551" s="199"/>
      <c r="N551" s="200"/>
      <c r="O551" s="200"/>
      <c r="P551" s="200"/>
      <c r="Q551" s="200"/>
      <c r="R551" s="200"/>
      <c r="S551" s="200"/>
      <c r="T551" s="201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195" t="s">
        <v>144</v>
      </c>
      <c r="AU551" s="195" t="s">
        <v>85</v>
      </c>
      <c r="AV551" s="14" t="s">
        <v>85</v>
      </c>
      <c r="AW551" s="14" t="s">
        <v>39</v>
      </c>
      <c r="AX551" s="14" t="s">
        <v>83</v>
      </c>
      <c r="AY551" s="195" t="s">
        <v>134</v>
      </c>
    </row>
    <row r="552" s="2" customFormat="1" ht="16.5" customHeight="1">
      <c r="A552" s="38"/>
      <c r="B552" s="172"/>
      <c r="C552" s="213" t="s">
        <v>1070</v>
      </c>
      <c r="D552" s="213" t="s">
        <v>457</v>
      </c>
      <c r="E552" s="214" t="s">
        <v>464</v>
      </c>
      <c r="F552" s="215" t="s">
        <v>465</v>
      </c>
      <c r="G552" s="216" t="s">
        <v>140</v>
      </c>
      <c r="H552" s="217">
        <v>1</v>
      </c>
      <c r="I552" s="218"/>
      <c r="J552" s="219">
        <f>ROUND(I552*H552,2)</f>
        <v>0</v>
      </c>
      <c r="K552" s="215" t="s">
        <v>141</v>
      </c>
      <c r="L552" s="220"/>
      <c r="M552" s="221" t="s">
        <v>3</v>
      </c>
      <c r="N552" s="222" t="s">
        <v>48</v>
      </c>
      <c r="O552" s="72"/>
      <c r="P552" s="182">
        <f>O552*H552</f>
        <v>0</v>
      </c>
      <c r="Q552" s="182">
        <v>0</v>
      </c>
      <c r="R552" s="182">
        <f>Q552*H552</f>
        <v>0</v>
      </c>
      <c r="S552" s="182">
        <v>0</v>
      </c>
      <c r="T552" s="183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184" t="s">
        <v>460</v>
      </c>
      <c r="AT552" s="184" t="s">
        <v>457</v>
      </c>
      <c r="AU552" s="184" t="s">
        <v>85</v>
      </c>
      <c r="AY552" s="18" t="s">
        <v>134</v>
      </c>
      <c r="BE552" s="185">
        <f>IF(N552="základní",J552,0)</f>
        <v>0</v>
      </c>
      <c r="BF552" s="185">
        <f>IF(N552="snížená",J552,0)</f>
        <v>0</v>
      </c>
      <c r="BG552" s="185">
        <f>IF(N552="zákl. přenesená",J552,0)</f>
        <v>0</v>
      </c>
      <c r="BH552" s="185">
        <f>IF(N552="sníž. přenesená",J552,0)</f>
        <v>0</v>
      </c>
      <c r="BI552" s="185">
        <f>IF(N552="nulová",J552,0)</f>
        <v>0</v>
      </c>
      <c r="BJ552" s="18" t="s">
        <v>83</v>
      </c>
      <c r="BK552" s="185">
        <f>ROUND(I552*H552,2)</f>
        <v>0</v>
      </c>
      <c r="BL552" s="18" t="s">
        <v>460</v>
      </c>
      <c r="BM552" s="184" t="s">
        <v>1071</v>
      </c>
    </row>
    <row r="553" s="13" customFormat="1">
      <c r="A553" s="13"/>
      <c r="B553" s="186"/>
      <c r="C553" s="13"/>
      <c r="D553" s="187" t="s">
        <v>144</v>
      </c>
      <c r="E553" s="188" t="s">
        <v>3</v>
      </c>
      <c r="F553" s="189" t="s">
        <v>295</v>
      </c>
      <c r="G553" s="13"/>
      <c r="H553" s="188" t="s">
        <v>3</v>
      </c>
      <c r="I553" s="190"/>
      <c r="J553" s="13"/>
      <c r="K553" s="13"/>
      <c r="L553" s="186"/>
      <c r="M553" s="191"/>
      <c r="N553" s="192"/>
      <c r="O553" s="192"/>
      <c r="P553" s="192"/>
      <c r="Q553" s="192"/>
      <c r="R553" s="192"/>
      <c r="S553" s="192"/>
      <c r="T553" s="19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188" t="s">
        <v>144</v>
      </c>
      <c r="AU553" s="188" t="s">
        <v>85</v>
      </c>
      <c r="AV553" s="13" t="s">
        <v>83</v>
      </c>
      <c r="AW553" s="13" t="s">
        <v>39</v>
      </c>
      <c r="AX553" s="13" t="s">
        <v>77</v>
      </c>
      <c r="AY553" s="188" t="s">
        <v>134</v>
      </c>
    </row>
    <row r="554" s="14" customFormat="1">
      <c r="A554" s="14"/>
      <c r="B554" s="194"/>
      <c r="C554" s="14"/>
      <c r="D554" s="187" t="s">
        <v>144</v>
      </c>
      <c r="E554" s="195" t="s">
        <v>3</v>
      </c>
      <c r="F554" s="196" t="s">
        <v>462</v>
      </c>
      <c r="G554" s="14"/>
      <c r="H554" s="197">
        <v>1</v>
      </c>
      <c r="I554" s="198"/>
      <c r="J554" s="14"/>
      <c r="K554" s="14"/>
      <c r="L554" s="194"/>
      <c r="M554" s="199"/>
      <c r="N554" s="200"/>
      <c r="O554" s="200"/>
      <c r="P554" s="200"/>
      <c r="Q554" s="200"/>
      <c r="R554" s="200"/>
      <c r="S554" s="200"/>
      <c r="T554" s="20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195" t="s">
        <v>144</v>
      </c>
      <c r="AU554" s="195" t="s">
        <v>85</v>
      </c>
      <c r="AV554" s="14" t="s">
        <v>85</v>
      </c>
      <c r="AW554" s="14" t="s">
        <v>39</v>
      </c>
      <c r="AX554" s="14" t="s">
        <v>83</v>
      </c>
      <c r="AY554" s="195" t="s">
        <v>134</v>
      </c>
    </row>
    <row r="555" s="2" customFormat="1" ht="16.5" customHeight="1">
      <c r="A555" s="38"/>
      <c r="B555" s="172"/>
      <c r="C555" s="213" t="s">
        <v>1072</v>
      </c>
      <c r="D555" s="213" t="s">
        <v>457</v>
      </c>
      <c r="E555" s="214" t="s">
        <v>1073</v>
      </c>
      <c r="F555" s="215" t="s">
        <v>1074</v>
      </c>
      <c r="G555" s="216" t="s">
        <v>140</v>
      </c>
      <c r="H555" s="217">
        <v>1</v>
      </c>
      <c r="I555" s="218"/>
      <c r="J555" s="219">
        <f>ROUND(I555*H555,2)</f>
        <v>0</v>
      </c>
      <c r="K555" s="215" t="s">
        <v>141</v>
      </c>
      <c r="L555" s="220"/>
      <c r="M555" s="221" t="s">
        <v>3</v>
      </c>
      <c r="N555" s="222" t="s">
        <v>48</v>
      </c>
      <c r="O555" s="72"/>
      <c r="P555" s="182">
        <f>O555*H555</f>
        <v>0</v>
      </c>
      <c r="Q555" s="182">
        <v>0</v>
      </c>
      <c r="R555" s="182">
        <f>Q555*H555</f>
        <v>0</v>
      </c>
      <c r="S555" s="182">
        <v>0</v>
      </c>
      <c r="T555" s="183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184" t="s">
        <v>460</v>
      </c>
      <c r="AT555" s="184" t="s">
        <v>457</v>
      </c>
      <c r="AU555" s="184" t="s">
        <v>85</v>
      </c>
      <c r="AY555" s="18" t="s">
        <v>134</v>
      </c>
      <c r="BE555" s="185">
        <f>IF(N555="základní",J555,0)</f>
        <v>0</v>
      </c>
      <c r="BF555" s="185">
        <f>IF(N555="snížená",J555,0)</f>
        <v>0</v>
      </c>
      <c r="BG555" s="185">
        <f>IF(N555="zákl. přenesená",J555,0)</f>
        <v>0</v>
      </c>
      <c r="BH555" s="185">
        <f>IF(N555="sníž. přenesená",J555,0)</f>
        <v>0</v>
      </c>
      <c r="BI555" s="185">
        <f>IF(N555="nulová",J555,0)</f>
        <v>0</v>
      </c>
      <c r="BJ555" s="18" t="s">
        <v>83</v>
      </c>
      <c r="BK555" s="185">
        <f>ROUND(I555*H555,2)</f>
        <v>0</v>
      </c>
      <c r="BL555" s="18" t="s">
        <v>460</v>
      </c>
      <c r="BM555" s="184" t="s">
        <v>1075</v>
      </c>
    </row>
    <row r="556" s="13" customFormat="1">
      <c r="A556" s="13"/>
      <c r="B556" s="186"/>
      <c r="C556" s="13"/>
      <c r="D556" s="187" t="s">
        <v>144</v>
      </c>
      <c r="E556" s="188" t="s">
        <v>3</v>
      </c>
      <c r="F556" s="189" t="s">
        <v>295</v>
      </c>
      <c r="G556" s="13"/>
      <c r="H556" s="188" t="s">
        <v>3</v>
      </c>
      <c r="I556" s="190"/>
      <c r="J556" s="13"/>
      <c r="K556" s="13"/>
      <c r="L556" s="186"/>
      <c r="M556" s="191"/>
      <c r="N556" s="192"/>
      <c r="O556" s="192"/>
      <c r="P556" s="192"/>
      <c r="Q556" s="192"/>
      <c r="R556" s="192"/>
      <c r="S556" s="192"/>
      <c r="T556" s="19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188" t="s">
        <v>144</v>
      </c>
      <c r="AU556" s="188" t="s">
        <v>85</v>
      </c>
      <c r="AV556" s="13" t="s">
        <v>83</v>
      </c>
      <c r="AW556" s="13" t="s">
        <v>39</v>
      </c>
      <c r="AX556" s="13" t="s">
        <v>77</v>
      </c>
      <c r="AY556" s="188" t="s">
        <v>134</v>
      </c>
    </row>
    <row r="557" s="14" customFormat="1">
      <c r="A557" s="14"/>
      <c r="B557" s="194"/>
      <c r="C557" s="14"/>
      <c r="D557" s="187" t="s">
        <v>144</v>
      </c>
      <c r="E557" s="195" t="s">
        <v>3</v>
      </c>
      <c r="F557" s="196" t="s">
        <v>462</v>
      </c>
      <c r="G557" s="14"/>
      <c r="H557" s="197">
        <v>1</v>
      </c>
      <c r="I557" s="198"/>
      <c r="J557" s="14"/>
      <c r="K557" s="14"/>
      <c r="L557" s="194"/>
      <c r="M557" s="199"/>
      <c r="N557" s="200"/>
      <c r="O557" s="200"/>
      <c r="P557" s="200"/>
      <c r="Q557" s="200"/>
      <c r="R557" s="200"/>
      <c r="S557" s="200"/>
      <c r="T557" s="20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195" t="s">
        <v>144</v>
      </c>
      <c r="AU557" s="195" t="s">
        <v>85</v>
      </c>
      <c r="AV557" s="14" t="s">
        <v>85</v>
      </c>
      <c r="AW557" s="14" t="s">
        <v>39</v>
      </c>
      <c r="AX557" s="14" t="s">
        <v>83</v>
      </c>
      <c r="AY557" s="195" t="s">
        <v>134</v>
      </c>
    </row>
    <row r="558" s="2" customFormat="1" ht="16.5" customHeight="1">
      <c r="A558" s="38"/>
      <c r="B558" s="172"/>
      <c r="C558" s="213" t="s">
        <v>1076</v>
      </c>
      <c r="D558" s="213" t="s">
        <v>457</v>
      </c>
      <c r="E558" s="214" t="s">
        <v>468</v>
      </c>
      <c r="F558" s="215" t="s">
        <v>469</v>
      </c>
      <c r="G558" s="216" t="s">
        <v>140</v>
      </c>
      <c r="H558" s="217">
        <v>2</v>
      </c>
      <c r="I558" s="218"/>
      <c r="J558" s="219">
        <f>ROUND(I558*H558,2)</f>
        <v>0</v>
      </c>
      <c r="K558" s="215" t="s">
        <v>141</v>
      </c>
      <c r="L558" s="220"/>
      <c r="M558" s="221" t="s">
        <v>3</v>
      </c>
      <c r="N558" s="222" t="s">
        <v>48</v>
      </c>
      <c r="O558" s="72"/>
      <c r="P558" s="182">
        <f>O558*H558</f>
        <v>0</v>
      </c>
      <c r="Q558" s="182">
        <v>0</v>
      </c>
      <c r="R558" s="182">
        <f>Q558*H558</f>
        <v>0</v>
      </c>
      <c r="S558" s="182">
        <v>0</v>
      </c>
      <c r="T558" s="183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184" t="s">
        <v>460</v>
      </c>
      <c r="AT558" s="184" t="s">
        <v>457</v>
      </c>
      <c r="AU558" s="184" t="s">
        <v>85</v>
      </c>
      <c r="AY558" s="18" t="s">
        <v>134</v>
      </c>
      <c r="BE558" s="185">
        <f>IF(N558="základní",J558,0)</f>
        <v>0</v>
      </c>
      <c r="BF558" s="185">
        <f>IF(N558="snížená",J558,0)</f>
        <v>0</v>
      </c>
      <c r="BG558" s="185">
        <f>IF(N558="zákl. přenesená",J558,0)</f>
        <v>0</v>
      </c>
      <c r="BH558" s="185">
        <f>IF(N558="sníž. přenesená",J558,0)</f>
        <v>0</v>
      </c>
      <c r="BI558" s="185">
        <f>IF(N558="nulová",J558,0)</f>
        <v>0</v>
      </c>
      <c r="BJ558" s="18" t="s">
        <v>83</v>
      </c>
      <c r="BK558" s="185">
        <f>ROUND(I558*H558,2)</f>
        <v>0</v>
      </c>
      <c r="BL558" s="18" t="s">
        <v>460</v>
      </c>
      <c r="BM558" s="184" t="s">
        <v>1077</v>
      </c>
    </row>
    <row r="559" s="13" customFormat="1">
      <c r="A559" s="13"/>
      <c r="B559" s="186"/>
      <c r="C559" s="13"/>
      <c r="D559" s="187" t="s">
        <v>144</v>
      </c>
      <c r="E559" s="188" t="s">
        <v>3</v>
      </c>
      <c r="F559" s="189" t="s">
        <v>295</v>
      </c>
      <c r="G559" s="13"/>
      <c r="H559" s="188" t="s">
        <v>3</v>
      </c>
      <c r="I559" s="190"/>
      <c r="J559" s="13"/>
      <c r="K559" s="13"/>
      <c r="L559" s="186"/>
      <c r="M559" s="191"/>
      <c r="N559" s="192"/>
      <c r="O559" s="192"/>
      <c r="P559" s="192"/>
      <c r="Q559" s="192"/>
      <c r="R559" s="192"/>
      <c r="S559" s="192"/>
      <c r="T559" s="19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188" t="s">
        <v>144</v>
      </c>
      <c r="AU559" s="188" t="s">
        <v>85</v>
      </c>
      <c r="AV559" s="13" t="s">
        <v>83</v>
      </c>
      <c r="AW559" s="13" t="s">
        <v>39</v>
      </c>
      <c r="AX559" s="13" t="s">
        <v>77</v>
      </c>
      <c r="AY559" s="188" t="s">
        <v>134</v>
      </c>
    </row>
    <row r="560" s="14" customFormat="1">
      <c r="A560" s="14"/>
      <c r="B560" s="194"/>
      <c r="C560" s="14"/>
      <c r="D560" s="187" t="s">
        <v>144</v>
      </c>
      <c r="E560" s="195" t="s">
        <v>3</v>
      </c>
      <c r="F560" s="196" t="s">
        <v>760</v>
      </c>
      <c r="G560" s="14"/>
      <c r="H560" s="197">
        <v>2</v>
      </c>
      <c r="I560" s="198"/>
      <c r="J560" s="14"/>
      <c r="K560" s="14"/>
      <c r="L560" s="194"/>
      <c r="M560" s="199"/>
      <c r="N560" s="200"/>
      <c r="O560" s="200"/>
      <c r="P560" s="200"/>
      <c r="Q560" s="200"/>
      <c r="R560" s="200"/>
      <c r="S560" s="200"/>
      <c r="T560" s="201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195" t="s">
        <v>144</v>
      </c>
      <c r="AU560" s="195" t="s">
        <v>85</v>
      </c>
      <c r="AV560" s="14" t="s">
        <v>85</v>
      </c>
      <c r="AW560" s="14" t="s">
        <v>39</v>
      </c>
      <c r="AX560" s="14" t="s">
        <v>83</v>
      </c>
      <c r="AY560" s="195" t="s">
        <v>134</v>
      </c>
    </row>
    <row r="561" s="2" customFormat="1" ht="16.5" customHeight="1">
      <c r="A561" s="38"/>
      <c r="B561" s="172"/>
      <c r="C561" s="213" t="s">
        <v>1078</v>
      </c>
      <c r="D561" s="213" t="s">
        <v>457</v>
      </c>
      <c r="E561" s="214" t="s">
        <v>1079</v>
      </c>
      <c r="F561" s="215" t="s">
        <v>1080</v>
      </c>
      <c r="G561" s="216" t="s">
        <v>140</v>
      </c>
      <c r="H561" s="217">
        <v>1</v>
      </c>
      <c r="I561" s="218"/>
      <c r="J561" s="219">
        <f>ROUND(I561*H561,2)</f>
        <v>0</v>
      </c>
      <c r="K561" s="215" t="s">
        <v>141</v>
      </c>
      <c r="L561" s="220"/>
      <c r="M561" s="221" t="s">
        <v>3</v>
      </c>
      <c r="N561" s="222" t="s">
        <v>48</v>
      </c>
      <c r="O561" s="72"/>
      <c r="P561" s="182">
        <f>O561*H561</f>
        <v>0</v>
      </c>
      <c r="Q561" s="182">
        <v>0</v>
      </c>
      <c r="R561" s="182">
        <f>Q561*H561</f>
        <v>0</v>
      </c>
      <c r="S561" s="182">
        <v>0</v>
      </c>
      <c r="T561" s="183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184" t="s">
        <v>460</v>
      </c>
      <c r="AT561" s="184" t="s">
        <v>457</v>
      </c>
      <c r="AU561" s="184" t="s">
        <v>85</v>
      </c>
      <c r="AY561" s="18" t="s">
        <v>134</v>
      </c>
      <c r="BE561" s="185">
        <f>IF(N561="základní",J561,0)</f>
        <v>0</v>
      </c>
      <c r="BF561" s="185">
        <f>IF(N561="snížená",J561,0)</f>
        <v>0</v>
      </c>
      <c r="BG561" s="185">
        <f>IF(N561="zákl. přenesená",J561,0)</f>
        <v>0</v>
      </c>
      <c r="BH561" s="185">
        <f>IF(N561="sníž. přenesená",J561,0)</f>
        <v>0</v>
      </c>
      <c r="BI561" s="185">
        <f>IF(N561="nulová",J561,0)</f>
        <v>0</v>
      </c>
      <c r="BJ561" s="18" t="s">
        <v>83</v>
      </c>
      <c r="BK561" s="185">
        <f>ROUND(I561*H561,2)</f>
        <v>0</v>
      </c>
      <c r="BL561" s="18" t="s">
        <v>460</v>
      </c>
      <c r="BM561" s="184" t="s">
        <v>1081</v>
      </c>
    </row>
    <row r="562" s="13" customFormat="1">
      <c r="A562" s="13"/>
      <c r="B562" s="186"/>
      <c r="C562" s="13"/>
      <c r="D562" s="187" t="s">
        <v>144</v>
      </c>
      <c r="E562" s="188" t="s">
        <v>3</v>
      </c>
      <c r="F562" s="189" t="s">
        <v>295</v>
      </c>
      <c r="G562" s="13"/>
      <c r="H562" s="188" t="s">
        <v>3</v>
      </c>
      <c r="I562" s="190"/>
      <c r="J562" s="13"/>
      <c r="K562" s="13"/>
      <c r="L562" s="186"/>
      <c r="M562" s="191"/>
      <c r="N562" s="192"/>
      <c r="O562" s="192"/>
      <c r="P562" s="192"/>
      <c r="Q562" s="192"/>
      <c r="R562" s="192"/>
      <c r="S562" s="192"/>
      <c r="T562" s="19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188" t="s">
        <v>144</v>
      </c>
      <c r="AU562" s="188" t="s">
        <v>85</v>
      </c>
      <c r="AV562" s="13" t="s">
        <v>83</v>
      </c>
      <c r="AW562" s="13" t="s">
        <v>39</v>
      </c>
      <c r="AX562" s="13" t="s">
        <v>77</v>
      </c>
      <c r="AY562" s="188" t="s">
        <v>134</v>
      </c>
    </row>
    <row r="563" s="14" customFormat="1">
      <c r="A563" s="14"/>
      <c r="B563" s="194"/>
      <c r="C563" s="14"/>
      <c r="D563" s="187" t="s">
        <v>144</v>
      </c>
      <c r="E563" s="195" t="s">
        <v>3</v>
      </c>
      <c r="F563" s="196" t="s">
        <v>462</v>
      </c>
      <c r="G563" s="14"/>
      <c r="H563" s="197">
        <v>1</v>
      </c>
      <c r="I563" s="198"/>
      <c r="J563" s="14"/>
      <c r="K563" s="14"/>
      <c r="L563" s="194"/>
      <c r="M563" s="199"/>
      <c r="N563" s="200"/>
      <c r="O563" s="200"/>
      <c r="P563" s="200"/>
      <c r="Q563" s="200"/>
      <c r="R563" s="200"/>
      <c r="S563" s="200"/>
      <c r="T563" s="201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195" t="s">
        <v>144</v>
      </c>
      <c r="AU563" s="195" t="s">
        <v>85</v>
      </c>
      <c r="AV563" s="14" t="s">
        <v>85</v>
      </c>
      <c r="AW563" s="14" t="s">
        <v>39</v>
      </c>
      <c r="AX563" s="14" t="s">
        <v>83</v>
      </c>
      <c r="AY563" s="195" t="s">
        <v>134</v>
      </c>
    </row>
    <row r="564" s="2" customFormat="1" ht="16.5" customHeight="1">
      <c r="A564" s="38"/>
      <c r="B564" s="172"/>
      <c r="C564" s="213" t="s">
        <v>1082</v>
      </c>
      <c r="D564" s="213" t="s">
        <v>457</v>
      </c>
      <c r="E564" s="214" t="s">
        <v>473</v>
      </c>
      <c r="F564" s="215" t="s">
        <v>474</v>
      </c>
      <c r="G564" s="216" t="s">
        <v>140</v>
      </c>
      <c r="H564" s="217">
        <v>1</v>
      </c>
      <c r="I564" s="218"/>
      <c r="J564" s="219">
        <f>ROUND(I564*H564,2)</f>
        <v>0</v>
      </c>
      <c r="K564" s="215" t="s">
        <v>141</v>
      </c>
      <c r="L564" s="220"/>
      <c r="M564" s="221" t="s">
        <v>3</v>
      </c>
      <c r="N564" s="222" t="s">
        <v>48</v>
      </c>
      <c r="O564" s="72"/>
      <c r="P564" s="182">
        <f>O564*H564</f>
        <v>0</v>
      </c>
      <c r="Q564" s="182">
        <v>0</v>
      </c>
      <c r="R564" s="182">
        <f>Q564*H564</f>
        <v>0</v>
      </c>
      <c r="S564" s="182">
        <v>0</v>
      </c>
      <c r="T564" s="183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184" t="s">
        <v>460</v>
      </c>
      <c r="AT564" s="184" t="s">
        <v>457</v>
      </c>
      <c r="AU564" s="184" t="s">
        <v>85</v>
      </c>
      <c r="AY564" s="18" t="s">
        <v>134</v>
      </c>
      <c r="BE564" s="185">
        <f>IF(N564="základní",J564,0)</f>
        <v>0</v>
      </c>
      <c r="BF564" s="185">
        <f>IF(N564="snížená",J564,0)</f>
        <v>0</v>
      </c>
      <c r="BG564" s="185">
        <f>IF(N564="zákl. přenesená",J564,0)</f>
        <v>0</v>
      </c>
      <c r="BH564" s="185">
        <f>IF(N564="sníž. přenesená",J564,0)</f>
        <v>0</v>
      </c>
      <c r="BI564" s="185">
        <f>IF(N564="nulová",J564,0)</f>
        <v>0</v>
      </c>
      <c r="BJ564" s="18" t="s">
        <v>83</v>
      </c>
      <c r="BK564" s="185">
        <f>ROUND(I564*H564,2)</f>
        <v>0</v>
      </c>
      <c r="BL564" s="18" t="s">
        <v>460</v>
      </c>
      <c r="BM564" s="184" t="s">
        <v>1083</v>
      </c>
    </row>
    <row r="565" s="13" customFormat="1">
      <c r="A565" s="13"/>
      <c r="B565" s="186"/>
      <c r="C565" s="13"/>
      <c r="D565" s="187" t="s">
        <v>144</v>
      </c>
      <c r="E565" s="188" t="s">
        <v>3</v>
      </c>
      <c r="F565" s="189" t="s">
        <v>295</v>
      </c>
      <c r="G565" s="13"/>
      <c r="H565" s="188" t="s">
        <v>3</v>
      </c>
      <c r="I565" s="190"/>
      <c r="J565" s="13"/>
      <c r="K565" s="13"/>
      <c r="L565" s="186"/>
      <c r="M565" s="191"/>
      <c r="N565" s="192"/>
      <c r="O565" s="192"/>
      <c r="P565" s="192"/>
      <c r="Q565" s="192"/>
      <c r="R565" s="192"/>
      <c r="S565" s="192"/>
      <c r="T565" s="19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188" t="s">
        <v>144</v>
      </c>
      <c r="AU565" s="188" t="s">
        <v>85</v>
      </c>
      <c r="AV565" s="13" t="s">
        <v>83</v>
      </c>
      <c r="AW565" s="13" t="s">
        <v>39</v>
      </c>
      <c r="AX565" s="13" t="s">
        <v>77</v>
      </c>
      <c r="AY565" s="188" t="s">
        <v>134</v>
      </c>
    </row>
    <row r="566" s="14" customFormat="1">
      <c r="A566" s="14"/>
      <c r="B566" s="194"/>
      <c r="C566" s="14"/>
      <c r="D566" s="187" t="s">
        <v>144</v>
      </c>
      <c r="E566" s="195" t="s">
        <v>3</v>
      </c>
      <c r="F566" s="196" t="s">
        <v>462</v>
      </c>
      <c r="G566" s="14"/>
      <c r="H566" s="197">
        <v>1</v>
      </c>
      <c r="I566" s="198"/>
      <c r="J566" s="14"/>
      <c r="K566" s="14"/>
      <c r="L566" s="194"/>
      <c r="M566" s="199"/>
      <c r="N566" s="200"/>
      <c r="O566" s="200"/>
      <c r="P566" s="200"/>
      <c r="Q566" s="200"/>
      <c r="R566" s="200"/>
      <c r="S566" s="200"/>
      <c r="T566" s="201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195" t="s">
        <v>144</v>
      </c>
      <c r="AU566" s="195" t="s">
        <v>85</v>
      </c>
      <c r="AV566" s="14" t="s">
        <v>85</v>
      </c>
      <c r="AW566" s="14" t="s">
        <v>39</v>
      </c>
      <c r="AX566" s="14" t="s">
        <v>83</v>
      </c>
      <c r="AY566" s="195" t="s">
        <v>134</v>
      </c>
    </row>
    <row r="567" s="2" customFormat="1" ht="16.5" customHeight="1">
      <c r="A567" s="38"/>
      <c r="B567" s="172"/>
      <c r="C567" s="213" t="s">
        <v>1084</v>
      </c>
      <c r="D567" s="213" t="s">
        <v>457</v>
      </c>
      <c r="E567" s="214" t="s">
        <v>1085</v>
      </c>
      <c r="F567" s="215" t="s">
        <v>1086</v>
      </c>
      <c r="G567" s="216" t="s">
        <v>140</v>
      </c>
      <c r="H567" s="217">
        <v>1</v>
      </c>
      <c r="I567" s="218"/>
      <c r="J567" s="219">
        <f>ROUND(I567*H567,2)</f>
        <v>0</v>
      </c>
      <c r="K567" s="215" t="s">
        <v>141</v>
      </c>
      <c r="L567" s="220"/>
      <c r="M567" s="221" t="s">
        <v>3</v>
      </c>
      <c r="N567" s="222" t="s">
        <v>48</v>
      </c>
      <c r="O567" s="72"/>
      <c r="P567" s="182">
        <f>O567*H567</f>
        <v>0</v>
      </c>
      <c r="Q567" s="182">
        <v>0</v>
      </c>
      <c r="R567" s="182">
        <f>Q567*H567</f>
        <v>0</v>
      </c>
      <c r="S567" s="182">
        <v>0</v>
      </c>
      <c r="T567" s="183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184" t="s">
        <v>460</v>
      </c>
      <c r="AT567" s="184" t="s">
        <v>457</v>
      </c>
      <c r="AU567" s="184" t="s">
        <v>85</v>
      </c>
      <c r="AY567" s="18" t="s">
        <v>134</v>
      </c>
      <c r="BE567" s="185">
        <f>IF(N567="základní",J567,0)</f>
        <v>0</v>
      </c>
      <c r="BF567" s="185">
        <f>IF(N567="snížená",J567,0)</f>
        <v>0</v>
      </c>
      <c r="BG567" s="185">
        <f>IF(N567="zákl. přenesená",J567,0)</f>
        <v>0</v>
      </c>
      <c r="BH567" s="185">
        <f>IF(N567="sníž. přenesená",J567,0)</f>
        <v>0</v>
      </c>
      <c r="BI567" s="185">
        <f>IF(N567="nulová",J567,0)</f>
        <v>0</v>
      </c>
      <c r="BJ567" s="18" t="s">
        <v>83</v>
      </c>
      <c r="BK567" s="185">
        <f>ROUND(I567*H567,2)</f>
        <v>0</v>
      </c>
      <c r="BL567" s="18" t="s">
        <v>460</v>
      </c>
      <c r="BM567" s="184" t="s">
        <v>1087</v>
      </c>
    </row>
    <row r="568" s="13" customFormat="1">
      <c r="A568" s="13"/>
      <c r="B568" s="186"/>
      <c r="C568" s="13"/>
      <c r="D568" s="187" t="s">
        <v>144</v>
      </c>
      <c r="E568" s="188" t="s">
        <v>3</v>
      </c>
      <c r="F568" s="189" t="s">
        <v>295</v>
      </c>
      <c r="G568" s="13"/>
      <c r="H568" s="188" t="s">
        <v>3</v>
      </c>
      <c r="I568" s="190"/>
      <c r="J568" s="13"/>
      <c r="K568" s="13"/>
      <c r="L568" s="186"/>
      <c r="M568" s="191"/>
      <c r="N568" s="192"/>
      <c r="O568" s="192"/>
      <c r="P568" s="192"/>
      <c r="Q568" s="192"/>
      <c r="R568" s="192"/>
      <c r="S568" s="192"/>
      <c r="T568" s="19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188" t="s">
        <v>144</v>
      </c>
      <c r="AU568" s="188" t="s">
        <v>85</v>
      </c>
      <c r="AV568" s="13" t="s">
        <v>83</v>
      </c>
      <c r="AW568" s="13" t="s">
        <v>39</v>
      </c>
      <c r="AX568" s="13" t="s">
        <v>77</v>
      </c>
      <c r="AY568" s="188" t="s">
        <v>134</v>
      </c>
    </row>
    <row r="569" s="14" customFormat="1">
      <c r="A569" s="14"/>
      <c r="B569" s="194"/>
      <c r="C569" s="14"/>
      <c r="D569" s="187" t="s">
        <v>144</v>
      </c>
      <c r="E569" s="195" t="s">
        <v>3</v>
      </c>
      <c r="F569" s="196" t="s">
        <v>462</v>
      </c>
      <c r="G569" s="14"/>
      <c r="H569" s="197">
        <v>1</v>
      </c>
      <c r="I569" s="198"/>
      <c r="J569" s="14"/>
      <c r="K569" s="14"/>
      <c r="L569" s="194"/>
      <c r="M569" s="199"/>
      <c r="N569" s="200"/>
      <c r="O569" s="200"/>
      <c r="P569" s="200"/>
      <c r="Q569" s="200"/>
      <c r="R569" s="200"/>
      <c r="S569" s="200"/>
      <c r="T569" s="20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195" t="s">
        <v>144</v>
      </c>
      <c r="AU569" s="195" t="s">
        <v>85</v>
      </c>
      <c r="AV569" s="14" t="s">
        <v>85</v>
      </c>
      <c r="AW569" s="14" t="s">
        <v>39</v>
      </c>
      <c r="AX569" s="14" t="s">
        <v>83</v>
      </c>
      <c r="AY569" s="195" t="s">
        <v>134</v>
      </c>
    </row>
    <row r="570" s="2" customFormat="1" ht="16.5" customHeight="1">
      <c r="A570" s="38"/>
      <c r="B570" s="172"/>
      <c r="C570" s="213" t="s">
        <v>1088</v>
      </c>
      <c r="D570" s="213" t="s">
        <v>457</v>
      </c>
      <c r="E570" s="214" t="s">
        <v>1089</v>
      </c>
      <c r="F570" s="215" t="s">
        <v>1090</v>
      </c>
      <c r="G570" s="216" t="s">
        <v>140</v>
      </c>
      <c r="H570" s="217">
        <v>1</v>
      </c>
      <c r="I570" s="218"/>
      <c r="J570" s="219">
        <f>ROUND(I570*H570,2)</f>
        <v>0</v>
      </c>
      <c r="K570" s="215" t="s">
        <v>141</v>
      </c>
      <c r="L570" s="220"/>
      <c r="M570" s="221" t="s">
        <v>3</v>
      </c>
      <c r="N570" s="222" t="s">
        <v>48</v>
      </c>
      <c r="O570" s="72"/>
      <c r="P570" s="182">
        <f>O570*H570</f>
        <v>0</v>
      </c>
      <c r="Q570" s="182">
        <v>0</v>
      </c>
      <c r="R570" s="182">
        <f>Q570*H570</f>
        <v>0</v>
      </c>
      <c r="S570" s="182">
        <v>0</v>
      </c>
      <c r="T570" s="183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184" t="s">
        <v>460</v>
      </c>
      <c r="AT570" s="184" t="s">
        <v>457</v>
      </c>
      <c r="AU570" s="184" t="s">
        <v>85</v>
      </c>
      <c r="AY570" s="18" t="s">
        <v>134</v>
      </c>
      <c r="BE570" s="185">
        <f>IF(N570="základní",J570,0)</f>
        <v>0</v>
      </c>
      <c r="BF570" s="185">
        <f>IF(N570="snížená",J570,0)</f>
        <v>0</v>
      </c>
      <c r="BG570" s="185">
        <f>IF(N570="zákl. přenesená",J570,0)</f>
        <v>0</v>
      </c>
      <c r="BH570" s="185">
        <f>IF(N570="sníž. přenesená",J570,0)</f>
        <v>0</v>
      </c>
      <c r="BI570" s="185">
        <f>IF(N570="nulová",J570,0)</f>
        <v>0</v>
      </c>
      <c r="BJ570" s="18" t="s">
        <v>83</v>
      </c>
      <c r="BK570" s="185">
        <f>ROUND(I570*H570,2)</f>
        <v>0</v>
      </c>
      <c r="BL570" s="18" t="s">
        <v>460</v>
      </c>
      <c r="BM570" s="184" t="s">
        <v>1091</v>
      </c>
    </row>
    <row r="571" s="13" customFormat="1">
      <c r="A571" s="13"/>
      <c r="B571" s="186"/>
      <c r="C571" s="13"/>
      <c r="D571" s="187" t="s">
        <v>144</v>
      </c>
      <c r="E571" s="188" t="s">
        <v>3</v>
      </c>
      <c r="F571" s="189" t="s">
        <v>295</v>
      </c>
      <c r="G571" s="13"/>
      <c r="H571" s="188" t="s">
        <v>3</v>
      </c>
      <c r="I571" s="190"/>
      <c r="J571" s="13"/>
      <c r="K571" s="13"/>
      <c r="L571" s="186"/>
      <c r="M571" s="191"/>
      <c r="N571" s="192"/>
      <c r="O571" s="192"/>
      <c r="P571" s="192"/>
      <c r="Q571" s="192"/>
      <c r="R571" s="192"/>
      <c r="S571" s="192"/>
      <c r="T571" s="19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88" t="s">
        <v>144</v>
      </c>
      <c r="AU571" s="188" t="s">
        <v>85</v>
      </c>
      <c r="AV571" s="13" t="s">
        <v>83</v>
      </c>
      <c r="AW571" s="13" t="s">
        <v>39</v>
      </c>
      <c r="AX571" s="13" t="s">
        <v>77</v>
      </c>
      <c r="AY571" s="188" t="s">
        <v>134</v>
      </c>
    </row>
    <row r="572" s="14" customFormat="1">
      <c r="A572" s="14"/>
      <c r="B572" s="194"/>
      <c r="C572" s="14"/>
      <c r="D572" s="187" t="s">
        <v>144</v>
      </c>
      <c r="E572" s="195" t="s">
        <v>3</v>
      </c>
      <c r="F572" s="196" t="s">
        <v>462</v>
      </c>
      <c r="G572" s="14"/>
      <c r="H572" s="197">
        <v>1</v>
      </c>
      <c r="I572" s="198"/>
      <c r="J572" s="14"/>
      <c r="K572" s="14"/>
      <c r="L572" s="194"/>
      <c r="M572" s="199"/>
      <c r="N572" s="200"/>
      <c r="O572" s="200"/>
      <c r="P572" s="200"/>
      <c r="Q572" s="200"/>
      <c r="R572" s="200"/>
      <c r="S572" s="200"/>
      <c r="T572" s="20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195" t="s">
        <v>144</v>
      </c>
      <c r="AU572" s="195" t="s">
        <v>85</v>
      </c>
      <c r="AV572" s="14" t="s">
        <v>85</v>
      </c>
      <c r="AW572" s="14" t="s">
        <v>39</v>
      </c>
      <c r="AX572" s="14" t="s">
        <v>83</v>
      </c>
      <c r="AY572" s="195" t="s">
        <v>134</v>
      </c>
    </row>
    <row r="573" s="2" customFormat="1" ht="16.5" customHeight="1">
      <c r="A573" s="38"/>
      <c r="B573" s="172"/>
      <c r="C573" s="213" t="s">
        <v>1092</v>
      </c>
      <c r="D573" s="213" t="s">
        <v>457</v>
      </c>
      <c r="E573" s="214" t="s">
        <v>1093</v>
      </c>
      <c r="F573" s="215" t="s">
        <v>1094</v>
      </c>
      <c r="G573" s="216" t="s">
        <v>140</v>
      </c>
      <c r="H573" s="217">
        <v>1</v>
      </c>
      <c r="I573" s="218"/>
      <c r="J573" s="219">
        <f>ROUND(I573*H573,2)</f>
        <v>0</v>
      </c>
      <c r="K573" s="215" t="s">
        <v>141</v>
      </c>
      <c r="L573" s="220"/>
      <c r="M573" s="221" t="s">
        <v>3</v>
      </c>
      <c r="N573" s="222" t="s">
        <v>48</v>
      </c>
      <c r="O573" s="72"/>
      <c r="P573" s="182">
        <f>O573*H573</f>
        <v>0</v>
      </c>
      <c r="Q573" s="182">
        <v>0</v>
      </c>
      <c r="R573" s="182">
        <f>Q573*H573</f>
        <v>0</v>
      </c>
      <c r="S573" s="182">
        <v>0</v>
      </c>
      <c r="T573" s="183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184" t="s">
        <v>460</v>
      </c>
      <c r="AT573" s="184" t="s">
        <v>457</v>
      </c>
      <c r="AU573" s="184" t="s">
        <v>85</v>
      </c>
      <c r="AY573" s="18" t="s">
        <v>134</v>
      </c>
      <c r="BE573" s="185">
        <f>IF(N573="základní",J573,0)</f>
        <v>0</v>
      </c>
      <c r="BF573" s="185">
        <f>IF(N573="snížená",J573,0)</f>
        <v>0</v>
      </c>
      <c r="BG573" s="185">
        <f>IF(N573="zákl. přenesená",J573,0)</f>
        <v>0</v>
      </c>
      <c r="BH573" s="185">
        <f>IF(N573="sníž. přenesená",J573,0)</f>
        <v>0</v>
      </c>
      <c r="BI573" s="185">
        <f>IF(N573="nulová",J573,0)</f>
        <v>0</v>
      </c>
      <c r="BJ573" s="18" t="s">
        <v>83</v>
      </c>
      <c r="BK573" s="185">
        <f>ROUND(I573*H573,2)</f>
        <v>0</v>
      </c>
      <c r="BL573" s="18" t="s">
        <v>460</v>
      </c>
      <c r="BM573" s="184" t="s">
        <v>1095</v>
      </c>
    </row>
    <row r="574" s="13" customFormat="1">
      <c r="A574" s="13"/>
      <c r="B574" s="186"/>
      <c r="C574" s="13"/>
      <c r="D574" s="187" t="s">
        <v>144</v>
      </c>
      <c r="E574" s="188" t="s">
        <v>3</v>
      </c>
      <c r="F574" s="189" t="s">
        <v>295</v>
      </c>
      <c r="G574" s="13"/>
      <c r="H574" s="188" t="s">
        <v>3</v>
      </c>
      <c r="I574" s="190"/>
      <c r="J574" s="13"/>
      <c r="K574" s="13"/>
      <c r="L574" s="186"/>
      <c r="M574" s="191"/>
      <c r="N574" s="192"/>
      <c r="O574" s="192"/>
      <c r="P574" s="192"/>
      <c r="Q574" s="192"/>
      <c r="R574" s="192"/>
      <c r="S574" s="192"/>
      <c r="T574" s="19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188" t="s">
        <v>144</v>
      </c>
      <c r="AU574" s="188" t="s">
        <v>85</v>
      </c>
      <c r="AV574" s="13" t="s">
        <v>83</v>
      </c>
      <c r="AW574" s="13" t="s">
        <v>39</v>
      </c>
      <c r="AX574" s="13" t="s">
        <v>77</v>
      </c>
      <c r="AY574" s="188" t="s">
        <v>134</v>
      </c>
    </row>
    <row r="575" s="14" customFormat="1">
      <c r="A575" s="14"/>
      <c r="B575" s="194"/>
      <c r="C575" s="14"/>
      <c r="D575" s="187" t="s">
        <v>144</v>
      </c>
      <c r="E575" s="195" t="s">
        <v>3</v>
      </c>
      <c r="F575" s="196" t="s">
        <v>462</v>
      </c>
      <c r="G575" s="14"/>
      <c r="H575" s="197">
        <v>1</v>
      </c>
      <c r="I575" s="198"/>
      <c r="J575" s="14"/>
      <c r="K575" s="14"/>
      <c r="L575" s="194"/>
      <c r="M575" s="199"/>
      <c r="N575" s="200"/>
      <c r="O575" s="200"/>
      <c r="P575" s="200"/>
      <c r="Q575" s="200"/>
      <c r="R575" s="200"/>
      <c r="S575" s="200"/>
      <c r="T575" s="201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195" t="s">
        <v>144</v>
      </c>
      <c r="AU575" s="195" t="s">
        <v>85</v>
      </c>
      <c r="AV575" s="14" t="s">
        <v>85</v>
      </c>
      <c r="AW575" s="14" t="s">
        <v>39</v>
      </c>
      <c r="AX575" s="14" t="s">
        <v>83</v>
      </c>
      <c r="AY575" s="195" t="s">
        <v>134</v>
      </c>
    </row>
    <row r="576" s="2" customFormat="1" ht="16.5" customHeight="1">
      <c r="A576" s="38"/>
      <c r="B576" s="172"/>
      <c r="C576" s="213" t="s">
        <v>1096</v>
      </c>
      <c r="D576" s="213" t="s">
        <v>457</v>
      </c>
      <c r="E576" s="214" t="s">
        <v>1097</v>
      </c>
      <c r="F576" s="215" t="s">
        <v>1098</v>
      </c>
      <c r="G576" s="216" t="s">
        <v>140</v>
      </c>
      <c r="H576" s="217">
        <v>1</v>
      </c>
      <c r="I576" s="218"/>
      <c r="J576" s="219">
        <f>ROUND(I576*H576,2)</f>
        <v>0</v>
      </c>
      <c r="K576" s="215" t="s">
        <v>141</v>
      </c>
      <c r="L576" s="220"/>
      <c r="M576" s="221" t="s">
        <v>3</v>
      </c>
      <c r="N576" s="222" t="s">
        <v>48</v>
      </c>
      <c r="O576" s="72"/>
      <c r="P576" s="182">
        <f>O576*H576</f>
        <v>0</v>
      </c>
      <c r="Q576" s="182">
        <v>0</v>
      </c>
      <c r="R576" s="182">
        <f>Q576*H576</f>
        <v>0</v>
      </c>
      <c r="S576" s="182">
        <v>0</v>
      </c>
      <c r="T576" s="183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184" t="s">
        <v>460</v>
      </c>
      <c r="AT576" s="184" t="s">
        <v>457</v>
      </c>
      <c r="AU576" s="184" t="s">
        <v>85</v>
      </c>
      <c r="AY576" s="18" t="s">
        <v>134</v>
      </c>
      <c r="BE576" s="185">
        <f>IF(N576="základní",J576,0)</f>
        <v>0</v>
      </c>
      <c r="BF576" s="185">
        <f>IF(N576="snížená",J576,0)</f>
        <v>0</v>
      </c>
      <c r="BG576" s="185">
        <f>IF(N576="zákl. přenesená",J576,0)</f>
        <v>0</v>
      </c>
      <c r="BH576" s="185">
        <f>IF(N576="sníž. přenesená",J576,0)</f>
        <v>0</v>
      </c>
      <c r="BI576" s="185">
        <f>IF(N576="nulová",J576,0)</f>
        <v>0</v>
      </c>
      <c r="BJ576" s="18" t="s">
        <v>83</v>
      </c>
      <c r="BK576" s="185">
        <f>ROUND(I576*H576,2)</f>
        <v>0</v>
      </c>
      <c r="BL576" s="18" t="s">
        <v>460</v>
      </c>
      <c r="BM576" s="184" t="s">
        <v>1099</v>
      </c>
    </row>
    <row r="577" s="13" customFormat="1">
      <c r="A577" s="13"/>
      <c r="B577" s="186"/>
      <c r="C577" s="13"/>
      <c r="D577" s="187" t="s">
        <v>144</v>
      </c>
      <c r="E577" s="188" t="s">
        <v>3</v>
      </c>
      <c r="F577" s="189" t="s">
        <v>295</v>
      </c>
      <c r="G577" s="13"/>
      <c r="H577" s="188" t="s">
        <v>3</v>
      </c>
      <c r="I577" s="190"/>
      <c r="J577" s="13"/>
      <c r="K577" s="13"/>
      <c r="L577" s="186"/>
      <c r="M577" s="191"/>
      <c r="N577" s="192"/>
      <c r="O577" s="192"/>
      <c r="P577" s="192"/>
      <c r="Q577" s="192"/>
      <c r="R577" s="192"/>
      <c r="S577" s="192"/>
      <c r="T577" s="19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188" t="s">
        <v>144</v>
      </c>
      <c r="AU577" s="188" t="s">
        <v>85</v>
      </c>
      <c r="AV577" s="13" t="s">
        <v>83</v>
      </c>
      <c r="AW577" s="13" t="s">
        <v>39</v>
      </c>
      <c r="AX577" s="13" t="s">
        <v>77</v>
      </c>
      <c r="AY577" s="188" t="s">
        <v>134</v>
      </c>
    </row>
    <row r="578" s="14" customFormat="1">
      <c r="A578" s="14"/>
      <c r="B578" s="194"/>
      <c r="C578" s="14"/>
      <c r="D578" s="187" t="s">
        <v>144</v>
      </c>
      <c r="E578" s="195" t="s">
        <v>3</v>
      </c>
      <c r="F578" s="196" t="s">
        <v>462</v>
      </c>
      <c r="G578" s="14"/>
      <c r="H578" s="197">
        <v>1</v>
      </c>
      <c r="I578" s="198"/>
      <c r="J578" s="14"/>
      <c r="K578" s="14"/>
      <c r="L578" s="194"/>
      <c r="M578" s="199"/>
      <c r="N578" s="200"/>
      <c r="O578" s="200"/>
      <c r="P578" s="200"/>
      <c r="Q578" s="200"/>
      <c r="R578" s="200"/>
      <c r="S578" s="200"/>
      <c r="T578" s="201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195" t="s">
        <v>144</v>
      </c>
      <c r="AU578" s="195" t="s">
        <v>85</v>
      </c>
      <c r="AV578" s="14" t="s">
        <v>85</v>
      </c>
      <c r="AW578" s="14" t="s">
        <v>39</v>
      </c>
      <c r="AX578" s="14" t="s">
        <v>83</v>
      </c>
      <c r="AY578" s="195" t="s">
        <v>134</v>
      </c>
    </row>
    <row r="579" s="2" customFormat="1" ht="16.5" customHeight="1">
      <c r="A579" s="38"/>
      <c r="B579" s="172"/>
      <c r="C579" s="213" t="s">
        <v>1100</v>
      </c>
      <c r="D579" s="213" t="s">
        <v>457</v>
      </c>
      <c r="E579" s="214" t="s">
        <v>477</v>
      </c>
      <c r="F579" s="215" t="s">
        <v>478</v>
      </c>
      <c r="G579" s="216" t="s">
        <v>140</v>
      </c>
      <c r="H579" s="217">
        <v>1</v>
      </c>
      <c r="I579" s="218"/>
      <c r="J579" s="219">
        <f>ROUND(I579*H579,2)</f>
        <v>0</v>
      </c>
      <c r="K579" s="215" t="s">
        <v>141</v>
      </c>
      <c r="L579" s="220"/>
      <c r="M579" s="221" t="s">
        <v>3</v>
      </c>
      <c r="N579" s="222" t="s">
        <v>48</v>
      </c>
      <c r="O579" s="72"/>
      <c r="P579" s="182">
        <f>O579*H579</f>
        <v>0</v>
      </c>
      <c r="Q579" s="182">
        <v>0</v>
      </c>
      <c r="R579" s="182">
        <f>Q579*H579</f>
        <v>0</v>
      </c>
      <c r="S579" s="182">
        <v>0</v>
      </c>
      <c r="T579" s="183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184" t="s">
        <v>460</v>
      </c>
      <c r="AT579" s="184" t="s">
        <v>457</v>
      </c>
      <c r="AU579" s="184" t="s">
        <v>85</v>
      </c>
      <c r="AY579" s="18" t="s">
        <v>134</v>
      </c>
      <c r="BE579" s="185">
        <f>IF(N579="základní",J579,0)</f>
        <v>0</v>
      </c>
      <c r="BF579" s="185">
        <f>IF(N579="snížená",J579,0)</f>
        <v>0</v>
      </c>
      <c r="BG579" s="185">
        <f>IF(N579="zákl. přenesená",J579,0)</f>
        <v>0</v>
      </c>
      <c r="BH579" s="185">
        <f>IF(N579="sníž. přenesená",J579,0)</f>
        <v>0</v>
      </c>
      <c r="BI579" s="185">
        <f>IF(N579="nulová",J579,0)</f>
        <v>0</v>
      </c>
      <c r="BJ579" s="18" t="s">
        <v>83</v>
      </c>
      <c r="BK579" s="185">
        <f>ROUND(I579*H579,2)</f>
        <v>0</v>
      </c>
      <c r="BL579" s="18" t="s">
        <v>460</v>
      </c>
      <c r="BM579" s="184" t="s">
        <v>1101</v>
      </c>
    </row>
    <row r="580" s="13" customFormat="1">
      <c r="A580" s="13"/>
      <c r="B580" s="186"/>
      <c r="C580" s="13"/>
      <c r="D580" s="187" t="s">
        <v>144</v>
      </c>
      <c r="E580" s="188" t="s">
        <v>3</v>
      </c>
      <c r="F580" s="189" t="s">
        <v>295</v>
      </c>
      <c r="G580" s="13"/>
      <c r="H580" s="188" t="s">
        <v>3</v>
      </c>
      <c r="I580" s="190"/>
      <c r="J580" s="13"/>
      <c r="K580" s="13"/>
      <c r="L580" s="186"/>
      <c r="M580" s="191"/>
      <c r="N580" s="192"/>
      <c r="O580" s="192"/>
      <c r="P580" s="192"/>
      <c r="Q580" s="192"/>
      <c r="R580" s="192"/>
      <c r="S580" s="192"/>
      <c r="T580" s="19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188" t="s">
        <v>144</v>
      </c>
      <c r="AU580" s="188" t="s">
        <v>85</v>
      </c>
      <c r="AV580" s="13" t="s">
        <v>83</v>
      </c>
      <c r="AW580" s="13" t="s">
        <v>39</v>
      </c>
      <c r="AX580" s="13" t="s">
        <v>77</v>
      </c>
      <c r="AY580" s="188" t="s">
        <v>134</v>
      </c>
    </row>
    <row r="581" s="14" customFormat="1">
      <c r="A581" s="14"/>
      <c r="B581" s="194"/>
      <c r="C581" s="14"/>
      <c r="D581" s="187" t="s">
        <v>144</v>
      </c>
      <c r="E581" s="195" t="s">
        <v>3</v>
      </c>
      <c r="F581" s="196" t="s">
        <v>462</v>
      </c>
      <c r="G581" s="14"/>
      <c r="H581" s="197">
        <v>1</v>
      </c>
      <c r="I581" s="198"/>
      <c r="J581" s="14"/>
      <c r="K581" s="14"/>
      <c r="L581" s="194"/>
      <c r="M581" s="199"/>
      <c r="N581" s="200"/>
      <c r="O581" s="200"/>
      <c r="P581" s="200"/>
      <c r="Q581" s="200"/>
      <c r="R581" s="200"/>
      <c r="S581" s="200"/>
      <c r="T581" s="201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195" t="s">
        <v>144</v>
      </c>
      <c r="AU581" s="195" t="s">
        <v>85</v>
      </c>
      <c r="AV581" s="14" t="s">
        <v>85</v>
      </c>
      <c r="AW581" s="14" t="s">
        <v>39</v>
      </c>
      <c r="AX581" s="14" t="s">
        <v>83</v>
      </c>
      <c r="AY581" s="195" t="s">
        <v>134</v>
      </c>
    </row>
    <row r="582" s="2" customFormat="1" ht="16.5" customHeight="1">
      <c r="A582" s="38"/>
      <c r="B582" s="172"/>
      <c r="C582" s="213" t="s">
        <v>1102</v>
      </c>
      <c r="D582" s="213" t="s">
        <v>457</v>
      </c>
      <c r="E582" s="214" t="s">
        <v>1103</v>
      </c>
      <c r="F582" s="215" t="s">
        <v>1104</v>
      </c>
      <c r="G582" s="216" t="s">
        <v>140</v>
      </c>
      <c r="H582" s="217">
        <v>1</v>
      </c>
      <c r="I582" s="218"/>
      <c r="J582" s="219">
        <f>ROUND(I582*H582,2)</f>
        <v>0</v>
      </c>
      <c r="K582" s="215" t="s">
        <v>141</v>
      </c>
      <c r="L582" s="220"/>
      <c r="M582" s="221" t="s">
        <v>3</v>
      </c>
      <c r="N582" s="222" t="s">
        <v>48</v>
      </c>
      <c r="O582" s="72"/>
      <c r="P582" s="182">
        <f>O582*H582</f>
        <v>0</v>
      </c>
      <c r="Q582" s="182">
        <v>0</v>
      </c>
      <c r="R582" s="182">
        <f>Q582*H582</f>
        <v>0</v>
      </c>
      <c r="S582" s="182">
        <v>0</v>
      </c>
      <c r="T582" s="183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184" t="s">
        <v>460</v>
      </c>
      <c r="AT582" s="184" t="s">
        <v>457</v>
      </c>
      <c r="AU582" s="184" t="s">
        <v>85</v>
      </c>
      <c r="AY582" s="18" t="s">
        <v>134</v>
      </c>
      <c r="BE582" s="185">
        <f>IF(N582="základní",J582,0)</f>
        <v>0</v>
      </c>
      <c r="BF582" s="185">
        <f>IF(N582="snížená",J582,0)</f>
        <v>0</v>
      </c>
      <c r="BG582" s="185">
        <f>IF(N582="zákl. přenesená",J582,0)</f>
        <v>0</v>
      </c>
      <c r="BH582" s="185">
        <f>IF(N582="sníž. přenesená",J582,0)</f>
        <v>0</v>
      </c>
      <c r="BI582" s="185">
        <f>IF(N582="nulová",J582,0)</f>
        <v>0</v>
      </c>
      <c r="BJ582" s="18" t="s">
        <v>83</v>
      </c>
      <c r="BK582" s="185">
        <f>ROUND(I582*H582,2)</f>
        <v>0</v>
      </c>
      <c r="BL582" s="18" t="s">
        <v>460</v>
      </c>
      <c r="BM582" s="184" t="s">
        <v>1105</v>
      </c>
    </row>
    <row r="583" s="13" customFormat="1">
      <c r="A583" s="13"/>
      <c r="B583" s="186"/>
      <c r="C583" s="13"/>
      <c r="D583" s="187" t="s">
        <v>144</v>
      </c>
      <c r="E583" s="188" t="s">
        <v>3</v>
      </c>
      <c r="F583" s="189" t="s">
        <v>295</v>
      </c>
      <c r="G583" s="13"/>
      <c r="H583" s="188" t="s">
        <v>3</v>
      </c>
      <c r="I583" s="190"/>
      <c r="J583" s="13"/>
      <c r="K583" s="13"/>
      <c r="L583" s="186"/>
      <c r="M583" s="191"/>
      <c r="N583" s="192"/>
      <c r="O583" s="192"/>
      <c r="P583" s="192"/>
      <c r="Q583" s="192"/>
      <c r="R583" s="192"/>
      <c r="S583" s="192"/>
      <c r="T583" s="19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88" t="s">
        <v>144</v>
      </c>
      <c r="AU583" s="188" t="s">
        <v>85</v>
      </c>
      <c r="AV583" s="13" t="s">
        <v>83</v>
      </c>
      <c r="AW583" s="13" t="s">
        <v>39</v>
      </c>
      <c r="AX583" s="13" t="s">
        <v>77</v>
      </c>
      <c r="AY583" s="188" t="s">
        <v>134</v>
      </c>
    </row>
    <row r="584" s="14" customFormat="1">
      <c r="A584" s="14"/>
      <c r="B584" s="194"/>
      <c r="C584" s="14"/>
      <c r="D584" s="187" t="s">
        <v>144</v>
      </c>
      <c r="E584" s="195" t="s">
        <v>3</v>
      </c>
      <c r="F584" s="196" t="s">
        <v>462</v>
      </c>
      <c r="G584" s="14"/>
      <c r="H584" s="197">
        <v>1</v>
      </c>
      <c r="I584" s="198"/>
      <c r="J584" s="14"/>
      <c r="K584" s="14"/>
      <c r="L584" s="194"/>
      <c r="M584" s="199"/>
      <c r="N584" s="200"/>
      <c r="O584" s="200"/>
      <c r="P584" s="200"/>
      <c r="Q584" s="200"/>
      <c r="R584" s="200"/>
      <c r="S584" s="200"/>
      <c r="T584" s="201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195" t="s">
        <v>144</v>
      </c>
      <c r="AU584" s="195" t="s">
        <v>85</v>
      </c>
      <c r="AV584" s="14" t="s">
        <v>85</v>
      </c>
      <c r="AW584" s="14" t="s">
        <v>39</v>
      </c>
      <c r="AX584" s="14" t="s">
        <v>83</v>
      </c>
      <c r="AY584" s="195" t="s">
        <v>134</v>
      </c>
    </row>
    <row r="585" s="2" customFormat="1" ht="16.5" customHeight="1">
      <c r="A585" s="38"/>
      <c r="B585" s="172"/>
      <c r="C585" s="213" t="s">
        <v>1106</v>
      </c>
      <c r="D585" s="213" t="s">
        <v>457</v>
      </c>
      <c r="E585" s="214" t="s">
        <v>1107</v>
      </c>
      <c r="F585" s="215" t="s">
        <v>1108</v>
      </c>
      <c r="G585" s="216" t="s">
        <v>140</v>
      </c>
      <c r="H585" s="217">
        <v>1</v>
      </c>
      <c r="I585" s="218"/>
      <c r="J585" s="219">
        <f>ROUND(I585*H585,2)</f>
        <v>0</v>
      </c>
      <c r="K585" s="215" t="s">
        <v>141</v>
      </c>
      <c r="L585" s="220"/>
      <c r="M585" s="221" t="s">
        <v>3</v>
      </c>
      <c r="N585" s="222" t="s">
        <v>48</v>
      </c>
      <c r="O585" s="72"/>
      <c r="P585" s="182">
        <f>O585*H585</f>
        <v>0</v>
      </c>
      <c r="Q585" s="182">
        <v>0</v>
      </c>
      <c r="R585" s="182">
        <f>Q585*H585</f>
        <v>0</v>
      </c>
      <c r="S585" s="182">
        <v>0</v>
      </c>
      <c r="T585" s="183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184" t="s">
        <v>460</v>
      </c>
      <c r="AT585" s="184" t="s">
        <v>457</v>
      </c>
      <c r="AU585" s="184" t="s">
        <v>85</v>
      </c>
      <c r="AY585" s="18" t="s">
        <v>134</v>
      </c>
      <c r="BE585" s="185">
        <f>IF(N585="základní",J585,0)</f>
        <v>0</v>
      </c>
      <c r="BF585" s="185">
        <f>IF(N585="snížená",J585,0)</f>
        <v>0</v>
      </c>
      <c r="BG585" s="185">
        <f>IF(N585="zákl. přenesená",J585,0)</f>
        <v>0</v>
      </c>
      <c r="BH585" s="185">
        <f>IF(N585="sníž. přenesená",J585,0)</f>
        <v>0</v>
      </c>
      <c r="BI585" s="185">
        <f>IF(N585="nulová",J585,0)</f>
        <v>0</v>
      </c>
      <c r="BJ585" s="18" t="s">
        <v>83</v>
      </c>
      <c r="BK585" s="185">
        <f>ROUND(I585*H585,2)</f>
        <v>0</v>
      </c>
      <c r="BL585" s="18" t="s">
        <v>460</v>
      </c>
      <c r="BM585" s="184" t="s">
        <v>1109</v>
      </c>
    </row>
    <row r="586" s="13" customFormat="1">
      <c r="A586" s="13"/>
      <c r="B586" s="186"/>
      <c r="C586" s="13"/>
      <c r="D586" s="187" t="s">
        <v>144</v>
      </c>
      <c r="E586" s="188" t="s">
        <v>3</v>
      </c>
      <c r="F586" s="189" t="s">
        <v>295</v>
      </c>
      <c r="G586" s="13"/>
      <c r="H586" s="188" t="s">
        <v>3</v>
      </c>
      <c r="I586" s="190"/>
      <c r="J586" s="13"/>
      <c r="K586" s="13"/>
      <c r="L586" s="186"/>
      <c r="M586" s="191"/>
      <c r="N586" s="192"/>
      <c r="O586" s="192"/>
      <c r="P586" s="192"/>
      <c r="Q586" s="192"/>
      <c r="R586" s="192"/>
      <c r="S586" s="192"/>
      <c r="T586" s="19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188" t="s">
        <v>144</v>
      </c>
      <c r="AU586" s="188" t="s">
        <v>85</v>
      </c>
      <c r="AV586" s="13" t="s">
        <v>83</v>
      </c>
      <c r="AW586" s="13" t="s">
        <v>39</v>
      </c>
      <c r="AX586" s="13" t="s">
        <v>77</v>
      </c>
      <c r="AY586" s="188" t="s">
        <v>134</v>
      </c>
    </row>
    <row r="587" s="14" customFormat="1">
      <c r="A587" s="14"/>
      <c r="B587" s="194"/>
      <c r="C587" s="14"/>
      <c r="D587" s="187" t="s">
        <v>144</v>
      </c>
      <c r="E587" s="195" t="s">
        <v>3</v>
      </c>
      <c r="F587" s="196" t="s">
        <v>462</v>
      </c>
      <c r="G587" s="14"/>
      <c r="H587" s="197">
        <v>1</v>
      </c>
      <c r="I587" s="198"/>
      <c r="J587" s="14"/>
      <c r="K587" s="14"/>
      <c r="L587" s="194"/>
      <c r="M587" s="199"/>
      <c r="N587" s="200"/>
      <c r="O587" s="200"/>
      <c r="P587" s="200"/>
      <c r="Q587" s="200"/>
      <c r="R587" s="200"/>
      <c r="S587" s="200"/>
      <c r="T587" s="201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195" t="s">
        <v>144</v>
      </c>
      <c r="AU587" s="195" t="s">
        <v>85</v>
      </c>
      <c r="AV587" s="14" t="s">
        <v>85</v>
      </c>
      <c r="AW587" s="14" t="s">
        <v>39</v>
      </c>
      <c r="AX587" s="14" t="s">
        <v>83</v>
      </c>
      <c r="AY587" s="195" t="s">
        <v>134</v>
      </c>
    </row>
    <row r="588" s="2" customFormat="1" ht="16.5" customHeight="1">
      <c r="A588" s="38"/>
      <c r="B588" s="172"/>
      <c r="C588" s="213" t="s">
        <v>1110</v>
      </c>
      <c r="D588" s="213" t="s">
        <v>457</v>
      </c>
      <c r="E588" s="214" t="s">
        <v>1111</v>
      </c>
      <c r="F588" s="215" t="s">
        <v>1112</v>
      </c>
      <c r="G588" s="216" t="s">
        <v>140</v>
      </c>
      <c r="H588" s="217">
        <v>1</v>
      </c>
      <c r="I588" s="218"/>
      <c r="J588" s="219">
        <f>ROUND(I588*H588,2)</f>
        <v>0</v>
      </c>
      <c r="K588" s="215" t="s">
        <v>141</v>
      </c>
      <c r="L588" s="220"/>
      <c r="M588" s="221" t="s">
        <v>3</v>
      </c>
      <c r="N588" s="222" t="s">
        <v>48</v>
      </c>
      <c r="O588" s="72"/>
      <c r="P588" s="182">
        <f>O588*H588</f>
        <v>0</v>
      </c>
      <c r="Q588" s="182">
        <v>0</v>
      </c>
      <c r="R588" s="182">
        <f>Q588*H588</f>
        <v>0</v>
      </c>
      <c r="S588" s="182">
        <v>0</v>
      </c>
      <c r="T588" s="183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184" t="s">
        <v>460</v>
      </c>
      <c r="AT588" s="184" t="s">
        <v>457</v>
      </c>
      <c r="AU588" s="184" t="s">
        <v>85</v>
      </c>
      <c r="AY588" s="18" t="s">
        <v>134</v>
      </c>
      <c r="BE588" s="185">
        <f>IF(N588="základní",J588,0)</f>
        <v>0</v>
      </c>
      <c r="BF588" s="185">
        <f>IF(N588="snížená",J588,0)</f>
        <v>0</v>
      </c>
      <c r="BG588" s="185">
        <f>IF(N588="zákl. přenesená",J588,0)</f>
        <v>0</v>
      </c>
      <c r="BH588" s="185">
        <f>IF(N588="sníž. přenesená",J588,0)</f>
        <v>0</v>
      </c>
      <c r="BI588" s="185">
        <f>IF(N588="nulová",J588,0)</f>
        <v>0</v>
      </c>
      <c r="BJ588" s="18" t="s">
        <v>83</v>
      </c>
      <c r="BK588" s="185">
        <f>ROUND(I588*H588,2)</f>
        <v>0</v>
      </c>
      <c r="BL588" s="18" t="s">
        <v>460</v>
      </c>
      <c r="BM588" s="184" t="s">
        <v>1113</v>
      </c>
    </row>
    <row r="589" s="13" customFormat="1">
      <c r="A589" s="13"/>
      <c r="B589" s="186"/>
      <c r="C589" s="13"/>
      <c r="D589" s="187" t="s">
        <v>144</v>
      </c>
      <c r="E589" s="188" t="s">
        <v>3</v>
      </c>
      <c r="F589" s="189" t="s">
        <v>295</v>
      </c>
      <c r="G589" s="13"/>
      <c r="H589" s="188" t="s">
        <v>3</v>
      </c>
      <c r="I589" s="190"/>
      <c r="J589" s="13"/>
      <c r="K589" s="13"/>
      <c r="L589" s="186"/>
      <c r="M589" s="191"/>
      <c r="N589" s="192"/>
      <c r="O589" s="192"/>
      <c r="P589" s="192"/>
      <c r="Q589" s="192"/>
      <c r="R589" s="192"/>
      <c r="S589" s="192"/>
      <c r="T589" s="19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188" t="s">
        <v>144</v>
      </c>
      <c r="AU589" s="188" t="s">
        <v>85</v>
      </c>
      <c r="AV589" s="13" t="s">
        <v>83</v>
      </c>
      <c r="AW589" s="13" t="s">
        <v>39</v>
      </c>
      <c r="AX589" s="13" t="s">
        <v>77</v>
      </c>
      <c r="AY589" s="188" t="s">
        <v>134</v>
      </c>
    </row>
    <row r="590" s="14" customFormat="1">
      <c r="A590" s="14"/>
      <c r="B590" s="194"/>
      <c r="C590" s="14"/>
      <c r="D590" s="187" t="s">
        <v>144</v>
      </c>
      <c r="E590" s="195" t="s">
        <v>3</v>
      </c>
      <c r="F590" s="196" t="s">
        <v>462</v>
      </c>
      <c r="G590" s="14"/>
      <c r="H590" s="197">
        <v>1</v>
      </c>
      <c r="I590" s="198"/>
      <c r="J590" s="14"/>
      <c r="K590" s="14"/>
      <c r="L590" s="194"/>
      <c r="M590" s="199"/>
      <c r="N590" s="200"/>
      <c r="O590" s="200"/>
      <c r="P590" s="200"/>
      <c r="Q590" s="200"/>
      <c r="R590" s="200"/>
      <c r="S590" s="200"/>
      <c r="T590" s="201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195" t="s">
        <v>144</v>
      </c>
      <c r="AU590" s="195" t="s">
        <v>85</v>
      </c>
      <c r="AV590" s="14" t="s">
        <v>85</v>
      </c>
      <c r="AW590" s="14" t="s">
        <v>39</v>
      </c>
      <c r="AX590" s="14" t="s">
        <v>83</v>
      </c>
      <c r="AY590" s="195" t="s">
        <v>134</v>
      </c>
    </row>
    <row r="591" s="12" customFormat="1" ht="22.8" customHeight="1">
      <c r="A591" s="12"/>
      <c r="B591" s="159"/>
      <c r="C591" s="12"/>
      <c r="D591" s="160" t="s">
        <v>76</v>
      </c>
      <c r="E591" s="170" t="s">
        <v>281</v>
      </c>
      <c r="F591" s="170" t="s">
        <v>282</v>
      </c>
      <c r="G591" s="12"/>
      <c r="H591" s="12"/>
      <c r="I591" s="162"/>
      <c r="J591" s="171">
        <f>BK591</f>
        <v>0</v>
      </c>
      <c r="K591" s="12"/>
      <c r="L591" s="159"/>
      <c r="M591" s="164"/>
      <c r="N591" s="165"/>
      <c r="O591" s="165"/>
      <c r="P591" s="166">
        <f>SUM(P592:P594)</f>
        <v>0</v>
      </c>
      <c r="Q591" s="165"/>
      <c r="R591" s="166">
        <f>SUM(R592:R594)</f>
        <v>0</v>
      </c>
      <c r="S591" s="165"/>
      <c r="T591" s="167">
        <f>SUM(T592:T594)</f>
        <v>0</v>
      </c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R591" s="160" t="s">
        <v>133</v>
      </c>
      <c r="AT591" s="168" t="s">
        <v>76</v>
      </c>
      <c r="AU591" s="168" t="s">
        <v>83</v>
      </c>
      <c r="AY591" s="160" t="s">
        <v>134</v>
      </c>
      <c r="BK591" s="169">
        <f>SUM(BK592:BK594)</f>
        <v>0</v>
      </c>
    </row>
    <row r="592" s="2" customFormat="1" ht="21.75" customHeight="1">
      <c r="A592" s="38"/>
      <c r="B592" s="172"/>
      <c r="C592" s="173" t="s">
        <v>1114</v>
      </c>
      <c r="D592" s="173" t="s">
        <v>137</v>
      </c>
      <c r="E592" s="174" t="s">
        <v>773</v>
      </c>
      <c r="F592" s="175" t="s">
        <v>774</v>
      </c>
      <c r="G592" s="176" t="s">
        <v>140</v>
      </c>
      <c r="H592" s="177">
        <v>5</v>
      </c>
      <c r="I592" s="178"/>
      <c r="J592" s="179">
        <f>ROUND(I592*H592,2)</f>
        <v>0</v>
      </c>
      <c r="K592" s="175" t="s">
        <v>141</v>
      </c>
      <c r="L592" s="39"/>
      <c r="M592" s="180" t="s">
        <v>3</v>
      </c>
      <c r="N592" s="181" t="s">
        <v>48</v>
      </c>
      <c r="O592" s="72"/>
      <c r="P592" s="182">
        <f>O592*H592</f>
        <v>0</v>
      </c>
      <c r="Q592" s="182">
        <v>0</v>
      </c>
      <c r="R592" s="182">
        <f>Q592*H592</f>
        <v>0</v>
      </c>
      <c r="S592" s="182">
        <v>0</v>
      </c>
      <c r="T592" s="183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184" t="s">
        <v>142</v>
      </c>
      <c r="AT592" s="184" t="s">
        <v>137</v>
      </c>
      <c r="AU592" s="184" t="s">
        <v>85</v>
      </c>
      <c r="AY592" s="18" t="s">
        <v>134</v>
      </c>
      <c r="BE592" s="185">
        <f>IF(N592="základní",J592,0)</f>
        <v>0</v>
      </c>
      <c r="BF592" s="185">
        <f>IF(N592="snížená",J592,0)</f>
        <v>0</v>
      </c>
      <c r="BG592" s="185">
        <f>IF(N592="zákl. přenesená",J592,0)</f>
        <v>0</v>
      </c>
      <c r="BH592" s="185">
        <f>IF(N592="sníž. přenesená",J592,0)</f>
        <v>0</v>
      </c>
      <c r="BI592" s="185">
        <f>IF(N592="nulová",J592,0)</f>
        <v>0</v>
      </c>
      <c r="BJ592" s="18" t="s">
        <v>83</v>
      </c>
      <c r="BK592" s="185">
        <f>ROUND(I592*H592,2)</f>
        <v>0</v>
      </c>
      <c r="BL592" s="18" t="s">
        <v>142</v>
      </c>
      <c r="BM592" s="184" t="s">
        <v>1115</v>
      </c>
    </row>
    <row r="593" s="13" customFormat="1">
      <c r="A593" s="13"/>
      <c r="B593" s="186"/>
      <c r="C593" s="13"/>
      <c r="D593" s="187" t="s">
        <v>144</v>
      </c>
      <c r="E593" s="188" t="s">
        <v>3</v>
      </c>
      <c r="F593" s="189" t="s">
        <v>295</v>
      </c>
      <c r="G593" s="13"/>
      <c r="H593" s="188" t="s">
        <v>3</v>
      </c>
      <c r="I593" s="190"/>
      <c r="J593" s="13"/>
      <c r="K593" s="13"/>
      <c r="L593" s="186"/>
      <c r="M593" s="191"/>
      <c r="N593" s="192"/>
      <c r="O593" s="192"/>
      <c r="P593" s="192"/>
      <c r="Q593" s="192"/>
      <c r="R593" s="192"/>
      <c r="S593" s="192"/>
      <c r="T593" s="19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188" t="s">
        <v>144</v>
      </c>
      <c r="AU593" s="188" t="s">
        <v>85</v>
      </c>
      <c r="AV593" s="13" t="s">
        <v>83</v>
      </c>
      <c r="AW593" s="13" t="s">
        <v>39</v>
      </c>
      <c r="AX593" s="13" t="s">
        <v>77</v>
      </c>
      <c r="AY593" s="188" t="s">
        <v>134</v>
      </c>
    </row>
    <row r="594" s="14" customFormat="1">
      <c r="A594" s="14"/>
      <c r="B594" s="194"/>
      <c r="C594" s="14"/>
      <c r="D594" s="187" t="s">
        <v>144</v>
      </c>
      <c r="E594" s="195" t="s">
        <v>3</v>
      </c>
      <c r="F594" s="196" t="s">
        <v>1116</v>
      </c>
      <c r="G594" s="14"/>
      <c r="H594" s="197">
        <v>5</v>
      </c>
      <c r="I594" s="198"/>
      <c r="J594" s="14"/>
      <c r="K594" s="14"/>
      <c r="L594" s="194"/>
      <c r="M594" s="210"/>
      <c r="N594" s="211"/>
      <c r="O594" s="211"/>
      <c r="P594" s="211"/>
      <c r="Q594" s="211"/>
      <c r="R594" s="211"/>
      <c r="S594" s="211"/>
      <c r="T594" s="212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195" t="s">
        <v>144</v>
      </c>
      <c r="AU594" s="195" t="s">
        <v>85</v>
      </c>
      <c r="AV594" s="14" t="s">
        <v>85</v>
      </c>
      <c r="AW594" s="14" t="s">
        <v>39</v>
      </c>
      <c r="AX594" s="14" t="s">
        <v>83</v>
      </c>
      <c r="AY594" s="195" t="s">
        <v>134</v>
      </c>
    </row>
    <row r="595" s="2" customFormat="1" ht="6.96" customHeight="1">
      <c r="A595" s="38"/>
      <c r="B595" s="55"/>
      <c r="C595" s="56"/>
      <c r="D595" s="56"/>
      <c r="E595" s="56"/>
      <c r="F595" s="56"/>
      <c r="G595" s="56"/>
      <c r="H595" s="56"/>
      <c r="I595" s="56"/>
      <c r="J595" s="56"/>
      <c r="K595" s="56"/>
      <c r="L595" s="39"/>
      <c r="M595" s="38"/>
      <c r="O595" s="38"/>
      <c r="P595" s="38"/>
      <c r="Q595" s="38"/>
      <c r="R595" s="38"/>
      <c r="S595" s="38"/>
      <c r="T595" s="38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</row>
  </sheetData>
  <autoFilter ref="C97:K59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101</v>
      </c>
      <c r="L4" s="21"/>
      <c r="M4" s="122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3" t="str">
        <f>'Rekapitulace zakázky'!K6</f>
        <v>Údržba a oprava výměnných dílů zabezpečovacího zařízení v obvodu SSZT HKR 2024 - 2026</v>
      </c>
      <c r="F7" s="31"/>
      <c r="G7" s="31"/>
      <c r="H7" s="31"/>
      <c r="L7" s="21"/>
    </row>
    <row r="8" s="1" customFormat="1" ht="12" customHeight="1">
      <c r="B8" s="21"/>
      <c r="D8" s="31" t="s">
        <v>102</v>
      </c>
      <c r="L8" s="21"/>
    </row>
    <row r="9" s="2" customFormat="1" ht="16.5" customHeight="1">
      <c r="A9" s="38"/>
      <c r="B9" s="39"/>
      <c r="C9" s="38"/>
      <c r="D9" s="38"/>
      <c r="E9" s="123" t="s">
        <v>103</v>
      </c>
      <c r="F9" s="38"/>
      <c r="G9" s="38"/>
      <c r="H9" s="38"/>
      <c r="I9" s="38"/>
      <c r="J9" s="38"/>
      <c r="K9" s="38"/>
      <c r="L9" s="12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1" t="s">
        <v>104</v>
      </c>
      <c r="E10" s="38"/>
      <c r="F10" s="38"/>
      <c r="G10" s="38"/>
      <c r="H10" s="38"/>
      <c r="I10" s="38"/>
      <c r="J10" s="38"/>
      <c r="K10" s="38"/>
      <c r="L10" s="12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2" t="s">
        <v>1117</v>
      </c>
      <c r="F11" s="38"/>
      <c r="G11" s="38"/>
      <c r="H11" s="38"/>
      <c r="I11" s="38"/>
      <c r="J11" s="38"/>
      <c r="K11" s="38"/>
      <c r="L11" s="12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12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1" t="s">
        <v>19</v>
      </c>
      <c r="E13" s="38"/>
      <c r="F13" s="26" t="s">
        <v>3</v>
      </c>
      <c r="G13" s="38"/>
      <c r="H13" s="38"/>
      <c r="I13" s="31" t="s">
        <v>21</v>
      </c>
      <c r="J13" s="26" t="s">
        <v>3</v>
      </c>
      <c r="K13" s="38"/>
      <c r="L13" s="12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23</v>
      </c>
      <c r="E14" s="38"/>
      <c r="F14" s="26" t="s">
        <v>24</v>
      </c>
      <c r="G14" s="38"/>
      <c r="H14" s="38"/>
      <c r="I14" s="31" t="s">
        <v>25</v>
      </c>
      <c r="J14" s="64" t="str">
        <f>'Rekapitulace zakázky'!AN8</f>
        <v>6. 5. 2024</v>
      </c>
      <c r="K14" s="38"/>
      <c r="L14" s="12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12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1" t="s">
        <v>31</v>
      </c>
      <c r="E16" s="38"/>
      <c r="F16" s="38"/>
      <c r="G16" s="38"/>
      <c r="H16" s="38"/>
      <c r="I16" s="31" t="s">
        <v>32</v>
      </c>
      <c r="J16" s="26" t="s">
        <v>3</v>
      </c>
      <c r="K16" s="38"/>
      <c r="L16" s="12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6" t="s">
        <v>34</v>
      </c>
      <c r="F17" s="38"/>
      <c r="G17" s="38"/>
      <c r="H17" s="38"/>
      <c r="I17" s="31" t="s">
        <v>35</v>
      </c>
      <c r="J17" s="26" t="s">
        <v>3</v>
      </c>
      <c r="K17" s="38"/>
      <c r="L17" s="12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12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1" t="s">
        <v>36</v>
      </c>
      <c r="E19" s="38"/>
      <c r="F19" s="38"/>
      <c r="G19" s="38"/>
      <c r="H19" s="38"/>
      <c r="I19" s="31" t="s">
        <v>32</v>
      </c>
      <c r="J19" s="32" t="str">
        <f>'Rekapitulace zakázky'!AN13</f>
        <v>Vyplň údaj</v>
      </c>
      <c r="K19" s="38"/>
      <c r="L19" s="12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2" t="str">
        <f>'Rekapitulace zakázky'!E14</f>
        <v>Vyplň údaj</v>
      </c>
      <c r="F20" s="26"/>
      <c r="G20" s="26"/>
      <c r="H20" s="26"/>
      <c r="I20" s="31" t="s">
        <v>35</v>
      </c>
      <c r="J20" s="32" t="str">
        <f>'Rekapitulace zakázky'!AN14</f>
        <v>Vyplň údaj</v>
      </c>
      <c r="K20" s="38"/>
      <c r="L20" s="12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12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1" t="s">
        <v>38</v>
      </c>
      <c r="E22" s="38"/>
      <c r="F22" s="38"/>
      <c r="G22" s="38"/>
      <c r="H22" s="38"/>
      <c r="I22" s="31" t="s">
        <v>32</v>
      </c>
      <c r="J22" s="26" t="s">
        <v>3</v>
      </c>
      <c r="K22" s="38"/>
      <c r="L22" s="12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6" t="s">
        <v>34</v>
      </c>
      <c r="F23" s="38"/>
      <c r="G23" s="38"/>
      <c r="H23" s="38"/>
      <c r="I23" s="31" t="s">
        <v>35</v>
      </c>
      <c r="J23" s="26" t="s">
        <v>3</v>
      </c>
      <c r="K23" s="38"/>
      <c r="L23" s="12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12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1" t="s">
        <v>40</v>
      </c>
      <c r="E25" s="38"/>
      <c r="F25" s="38"/>
      <c r="G25" s="38"/>
      <c r="H25" s="38"/>
      <c r="I25" s="31" t="s">
        <v>32</v>
      </c>
      <c r="J25" s="26" t="s">
        <v>3</v>
      </c>
      <c r="K25" s="38"/>
      <c r="L25" s="12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6" t="s">
        <v>34</v>
      </c>
      <c r="F26" s="38"/>
      <c r="G26" s="38"/>
      <c r="H26" s="38"/>
      <c r="I26" s="31" t="s">
        <v>35</v>
      </c>
      <c r="J26" s="26" t="s">
        <v>3</v>
      </c>
      <c r="K26" s="38"/>
      <c r="L26" s="12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12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1" t="s">
        <v>41</v>
      </c>
      <c r="E28" s="38"/>
      <c r="F28" s="38"/>
      <c r="G28" s="38"/>
      <c r="H28" s="38"/>
      <c r="I28" s="38"/>
      <c r="J28" s="38"/>
      <c r="K28" s="38"/>
      <c r="L28" s="12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25"/>
      <c r="B29" s="126"/>
      <c r="C29" s="125"/>
      <c r="D29" s="125"/>
      <c r="E29" s="36" t="s">
        <v>42</v>
      </c>
      <c r="F29" s="36"/>
      <c r="G29" s="36"/>
      <c r="H29" s="36"/>
      <c r="I29" s="125"/>
      <c r="J29" s="125"/>
      <c r="K29" s="125"/>
      <c r="L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12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2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28" t="s">
        <v>43</v>
      </c>
      <c r="E32" s="38"/>
      <c r="F32" s="38"/>
      <c r="G32" s="38"/>
      <c r="H32" s="38"/>
      <c r="I32" s="38"/>
      <c r="J32" s="90">
        <f>ROUND(J97, 2)</f>
        <v>0</v>
      </c>
      <c r="K32" s="38"/>
      <c r="L32" s="12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84"/>
      <c r="E33" s="84"/>
      <c r="F33" s="84"/>
      <c r="G33" s="84"/>
      <c r="H33" s="84"/>
      <c r="I33" s="84"/>
      <c r="J33" s="84"/>
      <c r="K33" s="84"/>
      <c r="L33" s="12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45</v>
      </c>
      <c r="G34" s="38"/>
      <c r="H34" s="38"/>
      <c r="I34" s="43" t="s">
        <v>44</v>
      </c>
      <c r="J34" s="43" t="s">
        <v>46</v>
      </c>
      <c r="K34" s="38"/>
      <c r="L34" s="12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29" t="s">
        <v>47</v>
      </c>
      <c r="E35" s="31" t="s">
        <v>48</v>
      </c>
      <c r="F35" s="130">
        <f>ROUND((SUM(BE97:BE359)),  2)</f>
        <v>0</v>
      </c>
      <c r="G35" s="38"/>
      <c r="H35" s="38"/>
      <c r="I35" s="131">
        <v>0.20999999999999999</v>
      </c>
      <c r="J35" s="130">
        <f>ROUND(((SUM(BE97:BE359))*I35),  2)</f>
        <v>0</v>
      </c>
      <c r="K35" s="38"/>
      <c r="L35" s="12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1" t="s">
        <v>49</v>
      </c>
      <c r="F36" s="130">
        <f>ROUND((SUM(BF97:BF359)),  2)</f>
        <v>0</v>
      </c>
      <c r="G36" s="38"/>
      <c r="H36" s="38"/>
      <c r="I36" s="131">
        <v>0.12</v>
      </c>
      <c r="J36" s="130">
        <f>ROUND(((SUM(BF97:BF359))*I36),  2)</f>
        <v>0</v>
      </c>
      <c r="K36" s="38"/>
      <c r="L36" s="12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50</v>
      </c>
      <c r="F37" s="130">
        <f>ROUND((SUM(BG97:BG359)),  2)</f>
        <v>0</v>
      </c>
      <c r="G37" s="38"/>
      <c r="H37" s="38"/>
      <c r="I37" s="131">
        <v>0.20999999999999999</v>
      </c>
      <c r="J37" s="130">
        <f>0</f>
        <v>0</v>
      </c>
      <c r="K37" s="38"/>
      <c r="L37" s="12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1" t="s">
        <v>51</v>
      </c>
      <c r="F38" s="130">
        <f>ROUND((SUM(BH97:BH359)),  2)</f>
        <v>0</v>
      </c>
      <c r="G38" s="38"/>
      <c r="H38" s="38"/>
      <c r="I38" s="131">
        <v>0.12</v>
      </c>
      <c r="J38" s="130">
        <f>0</f>
        <v>0</v>
      </c>
      <c r="K38" s="38"/>
      <c r="L38" s="12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1" t="s">
        <v>52</v>
      </c>
      <c r="F39" s="130">
        <f>ROUND((SUM(BI97:BI359)),  2)</f>
        <v>0</v>
      </c>
      <c r="G39" s="38"/>
      <c r="H39" s="38"/>
      <c r="I39" s="131">
        <v>0</v>
      </c>
      <c r="J39" s="130">
        <f>0</f>
        <v>0</v>
      </c>
      <c r="K39" s="38"/>
      <c r="L39" s="12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12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2"/>
      <c r="D41" s="133" t="s">
        <v>53</v>
      </c>
      <c r="E41" s="76"/>
      <c r="F41" s="76"/>
      <c r="G41" s="134" t="s">
        <v>54</v>
      </c>
      <c r="H41" s="135" t="s">
        <v>55</v>
      </c>
      <c r="I41" s="76"/>
      <c r="J41" s="136">
        <f>SUM(J32:J39)</f>
        <v>0</v>
      </c>
      <c r="K41" s="137"/>
      <c r="L41" s="12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12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57"/>
      <c r="C46" s="58"/>
      <c r="D46" s="58"/>
      <c r="E46" s="58"/>
      <c r="F46" s="58"/>
      <c r="G46" s="58"/>
      <c r="H46" s="58"/>
      <c r="I46" s="58"/>
      <c r="J46" s="58"/>
      <c r="K46" s="58"/>
      <c r="L46" s="12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2" t="s">
        <v>106</v>
      </c>
      <c r="D47" s="38"/>
      <c r="E47" s="38"/>
      <c r="F47" s="38"/>
      <c r="G47" s="38"/>
      <c r="H47" s="38"/>
      <c r="I47" s="38"/>
      <c r="J47" s="38"/>
      <c r="K47" s="38"/>
      <c r="L47" s="12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12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17</v>
      </c>
      <c r="D49" s="38"/>
      <c r="E49" s="38"/>
      <c r="F49" s="38"/>
      <c r="G49" s="38"/>
      <c r="H49" s="38"/>
      <c r="I49" s="38"/>
      <c r="J49" s="38"/>
      <c r="K49" s="38"/>
      <c r="L49" s="12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38"/>
      <c r="D50" s="38"/>
      <c r="E50" s="123" t="str">
        <f>E7</f>
        <v>Údržba a oprava výměnných dílů zabezpečovacího zařízení v obvodu SSZT HKR 2024 - 2026</v>
      </c>
      <c r="F50" s="31"/>
      <c r="G50" s="31"/>
      <c r="H50" s="31"/>
      <c r="I50" s="38"/>
      <c r="J50" s="38"/>
      <c r="K50" s="38"/>
      <c r="L50" s="12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1" t="s">
        <v>102</v>
      </c>
      <c r="L51" s="21"/>
    </row>
    <row r="52" hidden="1" s="2" customFormat="1" ht="16.5" customHeight="1">
      <c r="A52" s="38"/>
      <c r="B52" s="39"/>
      <c r="C52" s="38"/>
      <c r="D52" s="38"/>
      <c r="E52" s="123" t="s">
        <v>103</v>
      </c>
      <c r="F52" s="38"/>
      <c r="G52" s="38"/>
      <c r="H52" s="38"/>
      <c r="I52" s="38"/>
      <c r="J52" s="38"/>
      <c r="K52" s="38"/>
      <c r="L52" s="12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1" t="s">
        <v>104</v>
      </c>
      <c r="D53" s="38"/>
      <c r="E53" s="38"/>
      <c r="F53" s="38"/>
      <c r="G53" s="38"/>
      <c r="H53" s="38"/>
      <c r="I53" s="38"/>
      <c r="J53" s="38"/>
      <c r="K53" s="38"/>
      <c r="L53" s="12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38"/>
      <c r="D54" s="38"/>
      <c r="E54" s="62" t="str">
        <f>E11</f>
        <v>HK_VD_I - XII 2026 - Opravy výměnných dílů</v>
      </c>
      <c r="F54" s="38"/>
      <c r="G54" s="38"/>
      <c r="H54" s="38"/>
      <c r="I54" s="38"/>
      <c r="J54" s="38"/>
      <c r="K54" s="38"/>
      <c r="L54" s="12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38"/>
      <c r="D55" s="38"/>
      <c r="E55" s="38"/>
      <c r="F55" s="38"/>
      <c r="G55" s="38"/>
      <c r="H55" s="38"/>
      <c r="I55" s="38"/>
      <c r="J55" s="38"/>
      <c r="K55" s="38"/>
      <c r="L55" s="12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1" t="s">
        <v>23</v>
      </c>
      <c r="D56" s="38"/>
      <c r="E56" s="38"/>
      <c r="F56" s="26" t="str">
        <f>F14</f>
        <v>Obvod SSZT HKR</v>
      </c>
      <c r="G56" s="38"/>
      <c r="H56" s="38"/>
      <c r="I56" s="31" t="s">
        <v>25</v>
      </c>
      <c r="J56" s="64" t="str">
        <f>IF(J14="","",J14)</f>
        <v>6. 5. 2024</v>
      </c>
      <c r="K56" s="38"/>
      <c r="L56" s="12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38"/>
      <c r="D57" s="38"/>
      <c r="E57" s="38"/>
      <c r="F57" s="38"/>
      <c r="G57" s="38"/>
      <c r="H57" s="38"/>
      <c r="I57" s="38"/>
      <c r="J57" s="38"/>
      <c r="K57" s="38"/>
      <c r="L57" s="12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1" t="s">
        <v>31</v>
      </c>
      <c r="D58" s="38"/>
      <c r="E58" s="38"/>
      <c r="F58" s="26" t="str">
        <f>E17</f>
        <v xml:space="preserve"> </v>
      </c>
      <c r="G58" s="38"/>
      <c r="H58" s="38"/>
      <c r="I58" s="31" t="s">
        <v>38</v>
      </c>
      <c r="J58" s="36" t="str">
        <f>E23</f>
        <v xml:space="preserve"> </v>
      </c>
      <c r="K58" s="38"/>
      <c r="L58" s="12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1" t="s">
        <v>36</v>
      </c>
      <c r="D59" s="38"/>
      <c r="E59" s="38"/>
      <c r="F59" s="26" t="str">
        <f>IF(E20="","",E20)</f>
        <v>Vyplň údaj</v>
      </c>
      <c r="G59" s="38"/>
      <c r="H59" s="38"/>
      <c r="I59" s="31" t="s">
        <v>40</v>
      </c>
      <c r="J59" s="36" t="str">
        <f>E26</f>
        <v xml:space="preserve"> </v>
      </c>
      <c r="K59" s="38"/>
      <c r="L59" s="12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38"/>
      <c r="D60" s="38"/>
      <c r="E60" s="38"/>
      <c r="F60" s="38"/>
      <c r="G60" s="38"/>
      <c r="H60" s="38"/>
      <c r="I60" s="38"/>
      <c r="J60" s="38"/>
      <c r="K60" s="38"/>
      <c r="L60" s="12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38" t="s">
        <v>107</v>
      </c>
      <c r="D61" s="132"/>
      <c r="E61" s="132"/>
      <c r="F61" s="132"/>
      <c r="G61" s="132"/>
      <c r="H61" s="132"/>
      <c r="I61" s="132"/>
      <c r="J61" s="139" t="s">
        <v>108</v>
      </c>
      <c r="K61" s="132"/>
      <c r="L61" s="12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38"/>
      <c r="D62" s="38"/>
      <c r="E62" s="38"/>
      <c r="F62" s="38"/>
      <c r="G62" s="38"/>
      <c r="H62" s="38"/>
      <c r="I62" s="38"/>
      <c r="J62" s="38"/>
      <c r="K62" s="38"/>
      <c r="L62" s="12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40" t="s">
        <v>75</v>
      </c>
      <c r="D63" s="38"/>
      <c r="E63" s="38"/>
      <c r="F63" s="38"/>
      <c r="G63" s="38"/>
      <c r="H63" s="38"/>
      <c r="I63" s="38"/>
      <c r="J63" s="90">
        <f>J97</f>
        <v>0</v>
      </c>
      <c r="K63" s="38"/>
      <c r="L63" s="12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8" t="s">
        <v>109</v>
      </c>
    </row>
    <row r="64" hidden="1" s="9" customFormat="1" ht="24.96" customHeight="1">
      <c r="A64" s="9"/>
      <c r="B64" s="141"/>
      <c r="C64" s="9"/>
      <c r="D64" s="142" t="s">
        <v>110</v>
      </c>
      <c r="E64" s="143"/>
      <c r="F64" s="143"/>
      <c r="G64" s="143"/>
      <c r="H64" s="143"/>
      <c r="I64" s="143"/>
      <c r="J64" s="144">
        <f>J98</f>
        <v>0</v>
      </c>
      <c r="K64" s="9"/>
      <c r="L64" s="14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45"/>
      <c r="C65" s="10"/>
      <c r="D65" s="146" t="s">
        <v>111</v>
      </c>
      <c r="E65" s="147"/>
      <c r="F65" s="147"/>
      <c r="G65" s="147"/>
      <c r="H65" s="147"/>
      <c r="I65" s="147"/>
      <c r="J65" s="148">
        <f>J99</f>
        <v>0</v>
      </c>
      <c r="K65" s="10"/>
      <c r="L65" s="14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45"/>
      <c r="C66" s="10"/>
      <c r="D66" s="146" t="s">
        <v>289</v>
      </c>
      <c r="E66" s="147"/>
      <c r="F66" s="147"/>
      <c r="G66" s="147"/>
      <c r="H66" s="147"/>
      <c r="I66" s="147"/>
      <c r="J66" s="148">
        <f>J122</f>
        <v>0</v>
      </c>
      <c r="K66" s="10"/>
      <c r="L66" s="14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45"/>
      <c r="C67" s="10"/>
      <c r="D67" s="146" t="s">
        <v>112</v>
      </c>
      <c r="E67" s="147"/>
      <c r="F67" s="147"/>
      <c r="G67" s="147"/>
      <c r="H67" s="147"/>
      <c r="I67" s="147"/>
      <c r="J67" s="148">
        <f>J126</f>
        <v>0</v>
      </c>
      <c r="K67" s="10"/>
      <c r="L67" s="14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45"/>
      <c r="C68" s="10"/>
      <c r="D68" s="146" t="s">
        <v>113</v>
      </c>
      <c r="E68" s="147"/>
      <c r="F68" s="147"/>
      <c r="G68" s="147"/>
      <c r="H68" s="147"/>
      <c r="I68" s="147"/>
      <c r="J68" s="148">
        <f>J157</f>
        <v>0</v>
      </c>
      <c r="K68" s="10"/>
      <c r="L68" s="14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45"/>
      <c r="C69" s="10"/>
      <c r="D69" s="146" t="s">
        <v>114</v>
      </c>
      <c r="E69" s="147"/>
      <c r="F69" s="147"/>
      <c r="G69" s="147"/>
      <c r="H69" s="147"/>
      <c r="I69" s="147"/>
      <c r="J69" s="148">
        <f>J182</f>
        <v>0</v>
      </c>
      <c r="K69" s="10"/>
      <c r="L69" s="14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45"/>
      <c r="C70" s="10"/>
      <c r="D70" s="146" t="s">
        <v>115</v>
      </c>
      <c r="E70" s="147"/>
      <c r="F70" s="147"/>
      <c r="G70" s="147"/>
      <c r="H70" s="147"/>
      <c r="I70" s="147"/>
      <c r="J70" s="148">
        <f>J203</f>
        <v>0</v>
      </c>
      <c r="K70" s="10"/>
      <c r="L70" s="14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45"/>
      <c r="C71" s="10"/>
      <c r="D71" s="146" t="s">
        <v>116</v>
      </c>
      <c r="E71" s="147"/>
      <c r="F71" s="147"/>
      <c r="G71" s="147"/>
      <c r="H71" s="147"/>
      <c r="I71" s="147"/>
      <c r="J71" s="148">
        <f>J288</f>
        <v>0</v>
      </c>
      <c r="K71" s="10"/>
      <c r="L71" s="14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45"/>
      <c r="C72" s="10"/>
      <c r="D72" s="146" t="s">
        <v>483</v>
      </c>
      <c r="E72" s="147"/>
      <c r="F72" s="147"/>
      <c r="G72" s="147"/>
      <c r="H72" s="147"/>
      <c r="I72" s="147"/>
      <c r="J72" s="148">
        <f>J311</f>
        <v>0</v>
      </c>
      <c r="K72" s="10"/>
      <c r="L72" s="14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45"/>
      <c r="C73" s="10"/>
      <c r="D73" s="146" t="s">
        <v>484</v>
      </c>
      <c r="E73" s="147"/>
      <c r="F73" s="147"/>
      <c r="G73" s="147"/>
      <c r="H73" s="147"/>
      <c r="I73" s="147"/>
      <c r="J73" s="148">
        <f>J318</f>
        <v>0</v>
      </c>
      <c r="K73" s="10"/>
      <c r="L73" s="14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45"/>
      <c r="C74" s="10"/>
      <c r="D74" s="146" t="s">
        <v>293</v>
      </c>
      <c r="E74" s="147"/>
      <c r="F74" s="147"/>
      <c r="G74" s="147"/>
      <c r="H74" s="147"/>
      <c r="I74" s="147"/>
      <c r="J74" s="148">
        <f>J343</f>
        <v>0</v>
      </c>
      <c r="K74" s="10"/>
      <c r="L74" s="14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45"/>
      <c r="C75" s="10"/>
      <c r="D75" s="146" t="s">
        <v>117</v>
      </c>
      <c r="E75" s="147"/>
      <c r="F75" s="147"/>
      <c r="G75" s="147"/>
      <c r="H75" s="147"/>
      <c r="I75" s="147"/>
      <c r="J75" s="148">
        <f>J353</f>
        <v>0</v>
      </c>
      <c r="K75" s="10"/>
      <c r="L75" s="14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2" customFormat="1" ht="21.84" customHeigh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12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6.96" customHeight="1">
      <c r="A77" s="38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12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12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118</v>
      </c>
      <c r="D82" s="38"/>
      <c r="E82" s="38"/>
      <c r="F82" s="38"/>
      <c r="G82" s="38"/>
      <c r="H82" s="38"/>
      <c r="I82" s="38"/>
      <c r="J82" s="38"/>
      <c r="K82" s="38"/>
      <c r="L82" s="12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12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17</v>
      </c>
      <c r="D84" s="38"/>
      <c r="E84" s="38"/>
      <c r="F84" s="38"/>
      <c r="G84" s="38"/>
      <c r="H84" s="38"/>
      <c r="I84" s="38"/>
      <c r="J84" s="38"/>
      <c r="K84" s="38"/>
      <c r="L84" s="12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3" t="str">
        <f>E7</f>
        <v>Údržba a oprava výměnných dílů zabezpečovacího zařízení v obvodu SSZT HKR 2024 - 2026</v>
      </c>
      <c r="F85" s="31"/>
      <c r="G85" s="31"/>
      <c r="H85" s="31"/>
      <c r="I85" s="38"/>
      <c r="J85" s="38"/>
      <c r="K85" s="38"/>
      <c r="L85" s="12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1" t="s">
        <v>102</v>
      </c>
      <c r="L86" s="21"/>
    </row>
    <row r="87" s="2" customFormat="1" ht="16.5" customHeight="1">
      <c r="A87" s="38"/>
      <c r="B87" s="39"/>
      <c r="C87" s="38"/>
      <c r="D87" s="38"/>
      <c r="E87" s="123" t="s">
        <v>103</v>
      </c>
      <c r="F87" s="38"/>
      <c r="G87" s="38"/>
      <c r="H87" s="38"/>
      <c r="I87" s="38"/>
      <c r="J87" s="38"/>
      <c r="K87" s="38"/>
      <c r="L87" s="12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104</v>
      </c>
      <c r="D88" s="38"/>
      <c r="E88" s="38"/>
      <c r="F88" s="38"/>
      <c r="G88" s="38"/>
      <c r="H88" s="38"/>
      <c r="I88" s="38"/>
      <c r="J88" s="38"/>
      <c r="K88" s="38"/>
      <c r="L88" s="12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2" t="str">
        <f>E11</f>
        <v>HK_VD_I - XII 2026 - Opravy výměnných dílů</v>
      </c>
      <c r="F89" s="38"/>
      <c r="G89" s="38"/>
      <c r="H89" s="38"/>
      <c r="I89" s="38"/>
      <c r="J89" s="38"/>
      <c r="K89" s="38"/>
      <c r="L89" s="12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12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1" t="s">
        <v>23</v>
      </c>
      <c r="D91" s="38"/>
      <c r="E91" s="38"/>
      <c r="F91" s="26" t="str">
        <f>F14</f>
        <v>Obvod SSZT HKR</v>
      </c>
      <c r="G91" s="38"/>
      <c r="H91" s="38"/>
      <c r="I91" s="31" t="s">
        <v>25</v>
      </c>
      <c r="J91" s="64" t="str">
        <f>IF(J14="","",J14)</f>
        <v>6. 5. 2024</v>
      </c>
      <c r="K91" s="38"/>
      <c r="L91" s="12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12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31</v>
      </c>
      <c r="D93" s="38"/>
      <c r="E93" s="38"/>
      <c r="F93" s="26" t="str">
        <f>E17</f>
        <v xml:space="preserve"> </v>
      </c>
      <c r="G93" s="38"/>
      <c r="H93" s="38"/>
      <c r="I93" s="31" t="s">
        <v>38</v>
      </c>
      <c r="J93" s="36" t="str">
        <f>E23</f>
        <v xml:space="preserve"> </v>
      </c>
      <c r="K93" s="38"/>
      <c r="L93" s="12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1" t="s">
        <v>36</v>
      </c>
      <c r="D94" s="38"/>
      <c r="E94" s="38"/>
      <c r="F94" s="26" t="str">
        <f>IF(E20="","",E20)</f>
        <v>Vyplň údaj</v>
      </c>
      <c r="G94" s="38"/>
      <c r="H94" s="38"/>
      <c r="I94" s="31" t="s">
        <v>40</v>
      </c>
      <c r="J94" s="36" t="str">
        <f>E26</f>
        <v xml:space="preserve"> </v>
      </c>
      <c r="K94" s="38"/>
      <c r="L94" s="12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12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11" customFormat="1" ht="29.28" customHeight="1">
      <c r="A96" s="149"/>
      <c r="B96" s="150"/>
      <c r="C96" s="151" t="s">
        <v>119</v>
      </c>
      <c r="D96" s="152" t="s">
        <v>62</v>
      </c>
      <c r="E96" s="152" t="s">
        <v>58</v>
      </c>
      <c r="F96" s="152" t="s">
        <v>59</v>
      </c>
      <c r="G96" s="152" t="s">
        <v>120</v>
      </c>
      <c r="H96" s="152" t="s">
        <v>121</v>
      </c>
      <c r="I96" s="152" t="s">
        <v>122</v>
      </c>
      <c r="J96" s="152" t="s">
        <v>108</v>
      </c>
      <c r="K96" s="153" t="s">
        <v>123</v>
      </c>
      <c r="L96" s="154"/>
      <c r="M96" s="80" t="s">
        <v>3</v>
      </c>
      <c r="N96" s="81" t="s">
        <v>47</v>
      </c>
      <c r="O96" s="81" t="s">
        <v>124</v>
      </c>
      <c r="P96" s="81" t="s">
        <v>125</v>
      </c>
      <c r="Q96" s="81" t="s">
        <v>126</v>
      </c>
      <c r="R96" s="81" t="s">
        <v>127</v>
      </c>
      <c r="S96" s="81" t="s">
        <v>128</v>
      </c>
      <c r="T96" s="82" t="s">
        <v>129</v>
      </c>
      <c r="U96" s="149"/>
      <c r="V96" s="149"/>
      <c r="W96" s="149"/>
      <c r="X96" s="149"/>
      <c r="Y96" s="149"/>
      <c r="Z96" s="149"/>
      <c r="AA96" s="149"/>
      <c r="AB96" s="149"/>
      <c r="AC96" s="149"/>
      <c r="AD96" s="149"/>
      <c r="AE96" s="149"/>
    </row>
    <row r="97" s="2" customFormat="1" ht="22.8" customHeight="1">
      <c r="A97" s="38"/>
      <c r="B97" s="39"/>
      <c r="C97" s="87" t="s">
        <v>130</v>
      </c>
      <c r="D97" s="38"/>
      <c r="E97" s="38"/>
      <c r="F97" s="38"/>
      <c r="G97" s="38"/>
      <c r="H97" s="38"/>
      <c r="I97" s="38"/>
      <c r="J97" s="155">
        <f>BK97</f>
        <v>0</v>
      </c>
      <c r="K97" s="38"/>
      <c r="L97" s="39"/>
      <c r="M97" s="83"/>
      <c r="N97" s="68"/>
      <c r="O97" s="84"/>
      <c r="P97" s="156">
        <f>P98</f>
        <v>0</v>
      </c>
      <c r="Q97" s="84"/>
      <c r="R97" s="156">
        <f>R98</f>
        <v>0</v>
      </c>
      <c r="S97" s="84"/>
      <c r="T97" s="157">
        <f>T98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8" t="s">
        <v>76</v>
      </c>
      <c r="AU97" s="18" t="s">
        <v>109</v>
      </c>
      <c r="BK97" s="158">
        <f>BK98</f>
        <v>0</v>
      </c>
    </row>
    <row r="98" s="12" customFormat="1" ht="25.92" customHeight="1">
      <c r="A98" s="12"/>
      <c r="B98" s="159"/>
      <c r="C98" s="12"/>
      <c r="D98" s="160" t="s">
        <v>76</v>
      </c>
      <c r="E98" s="161" t="s">
        <v>131</v>
      </c>
      <c r="F98" s="161" t="s">
        <v>132</v>
      </c>
      <c r="G98" s="12"/>
      <c r="H98" s="12"/>
      <c r="I98" s="162"/>
      <c r="J98" s="163">
        <f>BK98</f>
        <v>0</v>
      </c>
      <c r="K98" s="12"/>
      <c r="L98" s="159"/>
      <c r="M98" s="164"/>
      <c r="N98" s="165"/>
      <c r="O98" s="165"/>
      <c r="P98" s="166">
        <f>P99+P122+P126+P157+P182+P203+P288+P311+P318+P343+P353</f>
        <v>0</v>
      </c>
      <c r="Q98" s="165"/>
      <c r="R98" s="166">
        <f>R99+R122+R126+R157+R182+R203+R288+R311+R318+R343+R353</f>
        <v>0</v>
      </c>
      <c r="S98" s="165"/>
      <c r="T98" s="167">
        <f>T99+T122+T126+T157+T182+T203+T288+T311+T318+T343+T353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60" t="s">
        <v>133</v>
      </c>
      <c r="AT98" s="168" t="s">
        <v>76</v>
      </c>
      <c r="AU98" s="168" t="s">
        <v>77</v>
      </c>
      <c r="AY98" s="160" t="s">
        <v>134</v>
      </c>
      <c r="BK98" s="169">
        <f>BK99+BK122+BK126+BK157+BK182+BK203+BK288+BK311+BK318+BK343+BK353</f>
        <v>0</v>
      </c>
    </row>
    <row r="99" s="12" customFormat="1" ht="22.8" customHeight="1">
      <c r="A99" s="12"/>
      <c r="B99" s="159"/>
      <c r="C99" s="12"/>
      <c r="D99" s="160" t="s">
        <v>76</v>
      </c>
      <c r="E99" s="170" t="s">
        <v>135</v>
      </c>
      <c r="F99" s="170" t="s">
        <v>136</v>
      </c>
      <c r="G99" s="12"/>
      <c r="H99" s="12"/>
      <c r="I99" s="162"/>
      <c r="J99" s="171">
        <f>BK99</f>
        <v>0</v>
      </c>
      <c r="K99" s="12"/>
      <c r="L99" s="159"/>
      <c r="M99" s="164"/>
      <c r="N99" s="165"/>
      <c r="O99" s="165"/>
      <c r="P99" s="166">
        <f>SUM(P100:P121)</f>
        <v>0</v>
      </c>
      <c r="Q99" s="165"/>
      <c r="R99" s="166">
        <f>SUM(R100:R121)</f>
        <v>0</v>
      </c>
      <c r="S99" s="165"/>
      <c r="T99" s="167">
        <f>SUM(T100:T121)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60" t="s">
        <v>133</v>
      </c>
      <c r="AT99" s="168" t="s">
        <v>76</v>
      </c>
      <c r="AU99" s="168" t="s">
        <v>83</v>
      </c>
      <c r="AY99" s="160" t="s">
        <v>134</v>
      </c>
      <c r="BK99" s="169">
        <f>SUM(BK100:BK121)</f>
        <v>0</v>
      </c>
    </row>
    <row r="100" s="2" customFormat="1" ht="37.8" customHeight="1">
      <c r="A100" s="38"/>
      <c r="B100" s="172"/>
      <c r="C100" s="173" t="s">
        <v>83</v>
      </c>
      <c r="D100" s="173" t="s">
        <v>137</v>
      </c>
      <c r="E100" s="174" t="s">
        <v>152</v>
      </c>
      <c r="F100" s="175" t="s">
        <v>153</v>
      </c>
      <c r="G100" s="176" t="s">
        <v>140</v>
      </c>
      <c r="H100" s="177">
        <v>5</v>
      </c>
      <c r="I100" s="178"/>
      <c r="J100" s="179">
        <f>ROUND(I100*H100,2)</f>
        <v>0</v>
      </c>
      <c r="K100" s="175" t="s">
        <v>141</v>
      </c>
      <c r="L100" s="39"/>
      <c r="M100" s="180" t="s">
        <v>3</v>
      </c>
      <c r="N100" s="181" t="s">
        <v>48</v>
      </c>
      <c r="O100" s="72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84" t="s">
        <v>142</v>
      </c>
      <c r="AT100" s="184" t="s">
        <v>137</v>
      </c>
      <c r="AU100" s="184" t="s">
        <v>85</v>
      </c>
      <c r="AY100" s="18" t="s">
        <v>134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8" t="s">
        <v>83</v>
      </c>
      <c r="BK100" s="185">
        <f>ROUND(I100*H100,2)</f>
        <v>0</v>
      </c>
      <c r="BL100" s="18" t="s">
        <v>142</v>
      </c>
      <c r="BM100" s="184" t="s">
        <v>1118</v>
      </c>
    </row>
    <row r="101" s="13" customFormat="1">
      <c r="A101" s="13"/>
      <c r="B101" s="186"/>
      <c r="C101" s="13"/>
      <c r="D101" s="187" t="s">
        <v>144</v>
      </c>
      <c r="E101" s="188" t="s">
        <v>3</v>
      </c>
      <c r="F101" s="189" t="s">
        <v>145</v>
      </c>
      <c r="G101" s="13"/>
      <c r="H101" s="188" t="s">
        <v>3</v>
      </c>
      <c r="I101" s="190"/>
      <c r="J101" s="13"/>
      <c r="K101" s="13"/>
      <c r="L101" s="186"/>
      <c r="M101" s="191"/>
      <c r="N101" s="192"/>
      <c r="O101" s="192"/>
      <c r="P101" s="192"/>
      <c r="Q101" s="192"/>
      <c r="R101" s="192"/>
      <c r="S101" s="192"/>
      <c r="T101" s="19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88" t="s">
        <v>144</v>
      </c>
      <c r="AU101" s="188" t="s">
        <v>85</v>
      </c>
      <c r="AV101" s="13" t="s">
        <v>83</v>
      </c>
      <c r="AW101" s="13" t="s">
        <v>39</v>
      </c>
      <c r="AX101" s="13" t="s">
        <v>77</v>
      </c>
      <c r="AY101" s="188" t="s">
        <v>134</v>
      </c>
    </row>
    <row r="102" s="14" customFormat="1">
      <c r="A102" s="14"/>
      <c r="B102" s="194"/>
      <c r="C102" s="14"/>
      <c r="D102" s="187" t="s">
        <v>144</v>
      </c>
      <c r="E102" s="195" t="s">
        <v>3</v>
      </c>
      <c r="F102" s="196" t="s">
        <v>1119</v>
      </c>
      <c r="G102" s="14"/>
      <c r="H102" s="197">
        <v>3</v>
      </c>
      <c r="I102" s="198"/>
      <c r="J102" s="14"/>
      <c r="K102" s="14"/>
      <c r="L102" s="194"/>
      <c r="M102" s="199"/>
      <c r="N102" s="200"/>
      <c r="O102" s="200"/>
      <c r="P102" s="200"/>
      <c r="Q102" s="200"/>
      <c r="R102" s="200"/>
      <c r="S102" s="200"/>
      <c r="T102" s="20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195" t="s">
        <v>144</v>
      </c>
      <c r="AU102" s="195" t="s">
        <v>85</v>
      </c>
      <c r="AV102" s="14" t="s">
        <v>85</v>
      </c>
      <c r="AW102" s="14" t="s">
        <v>39</v>
      </c>
      <c r="AX102" s="14" t="s">
        <v>77</v>
      </c>
      <c r="AY102" s="195" t="s">
        <v>134</v>
      </c>
    </row>
    <row r="103" s="14" customFormat="1">
      <c r="A103" s="14"/>
      <c r="B103" s="194"/>
      <c r="C103" s="14"/>
      <c r="D103" s="187" t="s">
        <v>144</v>
      </c>
      <c r="E103" s="195" t="s">
        <v>3</v>
      </c>
      <c r="F103" s="196" t="s">
        <v>786</v>
      </c>
      <c r="G103" s="14"/>
      <c r="H103" s="197">
        <v>2</v>
      </c>
      <c r="I103" s="198"/>
      <c r="J103" s="14"/>
      <c r="K103" s="14"/>
      <c r="L103" s="194"/>
      <c r="M103" s="199"/>
      <c r="N103" s="200"/>
      <c r="O103" s="200"/>
      <c r="P103" s="200"/>
      <c r="Q103" s="200"/>
      <c r="R103" s="200"/>
      <c r="S103" s="200"/>
      <c r="T103" s="20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195" t="s">
        <v>144</v>
      </c>
      <c r="AU103" s="195" t="s">
        <v>85</v>
      </c>
      <c r="AV103" s="14" t="s">
        <v>85</v>
      </c>
      <c r="AW103" s="14" t="s">
        <v>39</v>
      </c>
      <c r="AX103" s="14" t="s">
        <v>77</v>
      </c>
      <c r="AY103" s="195" t="s">
        <v>134</v>
      </c>
    </row>
    <row r="104" s="15" customFormat="1">
      <c r="A104" s="15"/>
      <c r="B104" s="202"/>
      <c r="C104" s="15"/>
      <c r="D104" s="187" t="s">
        <v>144</v>
      </c>
      <c r="E104" s="203" t="s">
        <v>3</v>
      </c>
      <c r="F104" s="204" t="s">
        <v>180</v>
      </c>
      <c r="G104" s="15"/>
      <c r="H104" s="205">
        <v>5</v>
      </c>
      <c r="I104" s="206"/>
      <c r="J104" s="15"/>
      <c r="K104" s="15"/>
      <c r="L104" s="202"/>
      <c r="M104" s="207"/>
      <c r="N104" s="208"/>
      <c r="O104" s="208"/>
      <c r="P104" s="208"/>
      <c r="Q104" s="208"/>
      <c r="R104" s="208"/>
      <c r="S104" s="208"/>
      <c r="T104" s="209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03" t="s">
        <v>144</v>
      </c>
      <c r="AU104" s="203" t="s">
        <v>85</v>
      </c>
      <c r="AV104" s="15" t="s">
        <v>133</v>
      </c>
      <c r="AW104" s="15" t="s">
        <v>39</v>
      </c>
      <c r="AX104" s="15" t="s">
        <v>83</v>
      </c>
      <c r="AY104" s="203" t="s">
        <v>134</v>
      </c>
    </row>
    <row r="105" s="2" customFormat="1" ht="24.15" customHeight="1">
      <c r="A105" s="38"/>
      <c r="B105" s="172"/>
      <c r="C105" s="173" t="s">
        <v>85</v>
      </c>
      <c r="D105" s="173" t="s">
        <v>137</v>
      </c>
      <c r="E105" s="174" t="s">
        <v>138</v>
      </c>
      <c r="F105" s="175" t="s">
        <v>139</v>
      </c>
      <c r="G105" s="176" t="s">
        <v>140</v>
      </c>
      <c r="H105" s="177">
        <v>26</v>
      </c>
      <c r="I105" s="178"/>
      <c r="J105" s="179">
        <f>ROUND(I105*H105,2)</f>
        <v>0</v>
      </c>
      <c r="K105" s="175" t="s">
        <v>141</v>
      </c>
      <c r="L105" s="39"/>
      <c r="M105" s="180" t="s">
        <v>3</v>
      </c>
      <c r="N105" s="181" t="s">
        <v>48</v>
      </c>
      <c r="O105" s="72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84" t="s">
        <v>142</v>
      </c>
      <c r="AT105" s="184" t="s">
        <v>137</v>
      </c>
      <c r="AU105" s="184" t="s">
        <v>85</v>
      </c>
      <c r="AY105" s="18" t="s">
        <v>134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8" t="s">
        <v>83</v>
      </c>
      <c r="BK105" s="185">
        <f>ROUND(I105*H105,2)</f>
        <v>0</v>
      </c>
      <c r="BL105" s="18" t="s">
        <v>142</v>
      </c>
      <c r="BM105" s="184" t="s">
        <v>1120</v>
      </c>
    </row>
    <row r="106" s="13" customFormat="1">
      <c r="A106" s="13"/>
      <c r="B106" s="186"/>
      <c r="C106" s="13"/>
      <c r="D106" s="187" t="s">
        <v>144</v>
      </c>
      <c r="E106" s="188" t="s">
        <v>3</v>
      </c>
      <c r="F106" s="189" t="s">
        <v>145</v>
      </c>
      <c r="G106" s="13"/>
      <c r="H106" s="188" t="s">
        <v>3</v>
      </c>
      <c r="I106" s="190"/>
      <c r="J106" s="13"/>
      <c r="K106" s="13"/>
      <c r="L106" s="186"/>
      <c r="M106" s="191"/>
      <c r="N106" s="192"/>
      <c r="O106" s="192"/>
      <c r="P106" s="192"/>
      <c r="Q106" s="192"/>
      <c r="R106" s="192"/>
      <c r="S106" s="192"/>
      <c r="T106" s="19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88" t="s">
        <v>144</v>
      </c>
      <c r="AU106" s="188" t="s">
        <v>85</v>
      </c>
      <c r="AV106" s="13" t="s">
        <v>83</v>
      </c>
      <c r="AW106" s="13" t="s">
        <v>39</v>
      </c>
      <c r="AX106" s="13" t="s">
        <v>77</v>
      </c>
      <c r="AY106" s="188" t="s">
        <v>134</v>
      </c>
    </row>
    <row r="107" s="14" customFormat="1">
      <c r="A107" s="14"/>
      <c r="B107" s="194"/>
      <c r="C107" s="14"/>
      <c r="D107" s="187" t="s">
        <v>144</v>
      </c>
      <c r="E107" s="195" t="s">
        <v>3</v>
      </c>
      <c r="F107" s="196" t="s">
        <v>296</v>
      </c>
      <c r="G107" s="14"/>
      <c r="H107" s="197">
        <v>2</v>
      </c>
      <c r="I107" s="198"/>
      <c r="J107" s="14"/>
      <c r="K107" s="14"/>
      <c r="L107" s="194"/>
      <c r="M107" s="199"/>
      <c r="N107" s="200"/>
      <c r="O107" s="200"/>
      <c r="P107" s="200"/>
      <c r="Q107" s="200"/>
      <c r="R107" s="200"/>
      <c r="S107" s="200"/>
      <c r="T107" s="20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195" t="s">
        <v>144</v>
      </c>
      <c r="AU107" s="195" t="s">
        <v>85</v>
      </c>
      <c r="AV107" s="14" t="s">
        <v>85</v>
      </c>
      <c r="AW107" s="14" t="s">
        <v>39</v>
      </c>
      <c r="AX107" s="14" t="s">
        <v>77</v>
      </c>
      <c r="AY107" s="195" t="s">
        <v>134</v>
      </c>
    </row>
    <row r="108" s="14" customFormat="1">
      <c r="A108" s="14"/>
      <c r="B108" s="194"/>
      <c r="C108" s="14"/>
      <c r="D108" s="187" t="s">
        <v>144</v>
      </c>
      <c r="E108" s="195" t="s">
        <v>3</v>
      </c>
      <c r="F108" s="196" t="s">
        <v>1121</v>
      </c>
      <c r="G108" s="14"/>
      <c r="H108" s="197">
        <v>4</v>
      </c>
      <c r="I108" s="198"/>
      <c r="J108" s="14"/>
      <c r="K108" s="14"/>
      <c r="L108" s="194"/>
      <c r="M108" s="199"/>
      <c r="N108" s="200"/>
      <c r="O108" s="200"/>
      <c r="P108" s="200"/>
      <c r="Q108" s="200"/>
      <c r="R108" s="200"/>
      <c r="S108" s="200"/>
      <c r="T108" s="20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195" t="s">
        <v>144</v>
      </c>
      <c r="AU108" s="195" t="s">
        <v>85</v>
      </c>
      <c r="AV108" s="14" t="s">
        <v>85</v>
      </c>
      <c r="AW108" s="14" t="s">
        <v>39</v>
      </c>
      <c r="AX108" s="14" t="s">
        <v>77</v>
      </c>
      <c r="AY108" s="195" t="s">
        <v>134</v>
      </c>
    </row>
    <row r="109" s="14" customFormat="1">
      <c r="A109" s="14"/>
      <c r="B109" s="194"/>
      <c r="C109" s="14"/>
      <c r="D109" s="187" t="s">
        <v>144</v>
      </c>
      <c r="E109" s="195" t="s">
        <v>3</v>
      </c>
      <c r="F109" s="196" t="s">
        <v>1122</v>
      </c>
      <c r="G109" s="14"/>
      <c r="H109" s="197">
        <v>20</v>
      </c>
      <c r="I109" s="198"/>
      <c r="J109" s="14"/>
      <c r="K109" s="14"/>
      <c r="L109" s="194"/>
      <c r="M109" s="199"/>
      <c r="N109" s="200"/>
      <c r="O109" s="200"/>
      <c r="P109" s="200"/>
      <c r="Q109" s="200"/>
      <c r="R109" s="200"/>
      <c r="S109" s="200"/>
      <c r="T109" s="20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195" t="s">
        <v>144</v>
      </c>
      <c r="AU109" s="195" t="s">
        <v>85</v>
      </c>
      <c r="AV109" s="14" t="s">
        <v>85</v>
      </c>
      <c r="AW109" s="14" t="s">
        <v>39</v>
      </c>
      <c r="AX109" s="14" t="s">
        <v>77</v>
      </c>
      <c r="AY109" s="195" t="s">
        <v>134</v>
      </c>
    </row>
    <row r="110" s="15" customFormat="1">
      <c r="A110" s="15"/>
      <c r="B110" s="202"/>
      <c r="C110" s="15"/>
      <c r="D110" s="187" t="s">
        <v>144</v>
      </c>
      <c r="E110" s="203" t="s">
        <v>3</v>
      </c>
      <c r="F110" s="204" t="s">
        <v>180</v>
      </c>
      <c r="G110" s="15"/>
      <c r="H110" s="205">
        <v>26</v>
      </c>
      <c r="I110" s="206"/>
      <c r="J110" s="15"/>
      <c r="K110" s="15"/>
      <c r="L110" s="202"/>
      <c r="M110" s="207"/>
      <c r="N110" s="208"/>
      <c r="O110" s="208"/>
      <c r="P110" s="208"/>
      <c r="Q110" s="208"/>
      <c r="R110" s="208"/>
      <c r="S110" s="208"/>
      <c r="T110" s="209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03" t="s">
        <v>144</v>
      </c>
      <c r="AU110" s="203" t="s">
        <v>85</v>
      </c>
      <c r="AV110" s="15" t="s">
        <v>133</v>
      </c>
      <c r="AW110" s="15" t="s">
        <v>39</v>
      </c>
      <c r="AX110" s="15" t="s">
        <v>83</v>
      </c>
      <c r="AY110" s="203" t="s">
        <v>134</v>
      </c>
    </row>
    <row r="111" s="2" customFormat="1" ht="33" customHeight="1">
      <c r="A111" s="38"/>
      <c r="B111" s="172"/>
      <c r="C111" s="173" t="s">
        <v>151</v>
      </c>
      <c r="D111" s="173" t="s">
        <v>137</v>
      </c>
      <c r="E111" s="174" t="s">
        <v>147</v>
      </c>
      <c r="F111" s="175" t="s">
        <v>148</v>
      </c>
      <c r="G111" s="176" t="s">
        <v>140</v>
      </c>
      <c r="H111" s="177">
        <v>55</v>
      </c>
      <c r="I111" s="178"/>
      <c r="J111" s="179">
        <f>ROUND(I111*H111,2)</f>
        <v>0</v>
      </c>
      <c r="K111" s="175" t="s">
        <v>141</v>
      </c>
      <c r="L111" s="39"/>
      <c r="M111" s="180" t="s">
        <v>3</v>
      </c>
      <c r="N111" s="181" t="s">
        <v>48</v>
      </c>
      <c r="O111" s="72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184" t="s">
        <v>142</v>
      </c>
      <c r="AT111" s="184" t="s">
        <v>137</v>
      </c>
      <c r="AU111" s="184" t="s">
        <v>85</v>
      </c>
      <c r="AY111" s="18" t="s">
        <v>134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8" t="s">
        <v>83</v>
      </c>
      <c r="BK111" s="185">
        <f>ROUND(I111*H111,2)</f>
        <v>0</v>
      </c>
      <c r="BL111" s="18" t="s">
        <v>142</v>
      </c>
      <c r="BM111" s="184" t="s">
        <v>1123</v>
      </c>
    </row>
    <row r="112" s="13" customFormat="1">
      <c r="A112" s="13"/>
      <c r="B112" s="186"/>
      <c r="C112" s="13"/>
      <c r="D112" s="187" t="s">
        <v>144</v>
      </c>
      <c r="E112" s="188" t="s">
        <v>3</v>
      </c>
      <c r="F112" s="189" t="s">
        <v>145</v>
      </c>
      <c r="G112" s="13"/>
      <c r="H112" s="188" t="s">
        <v>3</v>
      </c>
      <c r="I112" s="190"/>
      <c r="J112" s="13"/>
      <c r="K112" s="13"/>
      <c r="L112" s="186"/>
      <c r="M112" s="191"/>
      <c r="N112" s="192"/>
      <c r="O112" s="192"/>
      <c r="P112" s="192"/>
      <c r="Q112" s="192"/>
      <c r="R112" s="192"/>
      <c r="S112" s="192"/>
      <c r="T112" s="19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88" t="s">
        <v>144</v>
      </c>
      <c r="AU112" s="188" t="s">
        <v>85</v>
      </c>
      <c r="AV112" s="13" t="s">
        <v>83</v>
      </c>
      <c r="AW112" s="13" t="s">
        <v>39</v>
      </c>
      <c r="AX112" s="13" t="s">
        <v>77</v>
      </c>
      <c r="AY112" s="188" t="s">
        <v>134</v>
      </c>
    </row>
    <row r="113" s="14" customFormat="1">
      <c r="A113" s="14"/>
      <c r="B113" s="194"/>
      <c r="C113" s="14"/>
      <c r="D113" s="187" t="s">
        <v>144</v>
      </c>
      <c r="E113" s="195" t="s">
        <v>3</v>
      </c>
      <c r="F113" s="196" t="s">
        <v>296</v>
      </c>
      <c r="G113" s="14"/>
      <c r="H113" s="197">
        <v>2</v>
      </c>
      <c r="I113" s="198"/>
      <c r="J113" s="14"/>
      <c r="K113" s="14"/>
      <c r="L113" s="194"/>
      <c r="M113" s="199"/>
      <c r="N113" s="200"/>
      <c r="O113" s="200"/>
      <c r="P113" s="200"/>
      <c r="Q113" s="200"/>
      <c r="R113" s="200"/>
      <c r="S113" s="200"/>
      <c r="T113" s="20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195" t="s">
        <v>144</v>
      </c>
      <c r="AU113" s="195" t="s">
        <v>85</v>
      </c>
      <c r="AV113" s="14" t="s">
        <v>85</v>
      </c>
      <c r="AW113" s="14" t="s">
        <v>39</v>
      </c>
      <c r="AX113" s="14" t="s">
        <v>77</v>
      </c>
      <c r="AY113" s="195" t="s">
        <v>134</v>
      </c>
    </row>
    <row r="114" s="14" customFormat="1">
      <c r="A114" s="14"/>
      <c r="B114" s="194"/>
      <c r="C114" s="14"/>
      <c r="D114" s="187" t="s">
        <v>144</v>
      </c>
      <c r="E114" s="195" t="s">
        <v>3</v>
      </c>
      <c r="F114" s="196" t="s">
        <v>1124</v>
      </c>
      <c r="G114" s="14"/>
      <c r="H114" s="197">
        <v>3</v>
      </c>
      <c r="I114" s="198"/>
      <c r="J114" s="14"/>
      <c r="K114" s="14"/>
      <c r="L114" s="194"/>
      <c r="M114" s="199"/>
      <c r="N114" s="200"/>
      <c r="O114" s="200"/>
      <c r="P114" s="200"/>
      <c r="Q114" s="200"/>
      <c r="R114" s="200"/>
      <c r="S114" s="200"/>
      <c r="T114" s="20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195" t="s">
        <v>144</v>
      </c>
      <c r="AU114" s="195" t="s">
        <v>85</v>
      </c>
      <c r="AV114" s="14" t="s">
        <v>85</v>
      </c>
      <c r="AW114" s="14" t="s">
        <v>39</v>
      </c>
      <c r="AX114" s="14" t="s">
        <v>77</v>
      </c>
      <c r="AY114" s="195" t="s">
        <v>134</v>
      </c>
    </row>
    <row r="115" s="14" customFormat="1">
      <c r="A115" s="14"/>
      <c r="B115" s="194"/>
      <c r="C115" s="14"/>
      <c r="D115" s="187" t="s">
        <v>144</v>
      </c>
      <c r="E115" s="195" t="s">
        <v>3</v>
      </c>
      <c r="F115" s="196" t="s">
        <v>1125</v>
      </c>
      <c r="G115" s="14"/>
      <c r="H115" s="197">
        <v>50</v>
      </c>
      <c r="I115" s="198"/>
      <c r="J115" s="14"/>
      <c r="K115" s="14"/>
      <c r="L115" s="194"/>
      <c r="M115" s="199"/>
      <c r="N115" s="200"/>
      <c r="O115" s="200"/>
      <c r="P115" s="200"/>
      <c r="Q115" s="200"/>
      <c r="R115" s="200"/>
      <c r="S115" s="200"/>
      <c r="T115" s="20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195" t="s">
        <v>144</v>
      </c>
      <c r="AU115" s="195" t="s">
        <v>85</v>
      </c>
      <c r="AV115" s="14" t="s">
        <v>85</v>
      </c>
      <c r="AW115" s="14" t="s">
        <v>39</v>
      </c>
      <c r="AX115" s="14" t="s">
        <v>77</v>
      </c>
      <c r="AY115" s="195" t="s">
        <v>134</v>
      </c>
    </row>
    <row r="116" s="15" customFormat="1">
      <c r="A116" s="15"/>
      <c r="B116" s="202"/>
      <c r="C116" s="15"/>
      <c r="D116" s="187" t="s">
        <v>144</v>
      </c>
      <c r="E116" s="203" t="s">
        <v>3</v>
      </c>
      <c r="F116" s="204" t="s">
        <v>180</v>
      </c>
      <c r="G116" s="15"/>
      <c r="H116" s="205">
        <v>55</v>
      </c>
      <c r="I116" s="206"/>
      <c r="J116" s="15"/>
      <c r="K116" s="15"/>
      <c r="L116" s="202"/>
      <c r="M116" s="207"/>
      <c r="N116" s="208"/>
      <c r="O116" s="208"/>
      <c r="P116" s="208"/>
      <c r="Q116" s="208"/>
      <c r="R116" s="208"/>
      <c r="S116" s="208"/>
      <c r="T116" s="209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03" t="s">
        <v>144</v>
      </c>
      <c r="AU116" s="203" t="s">
        <v>85</v>
      </c>
      <c r="AV116" s="15" t="s">
        <v>133</v>
      </c>
      <c r="AW116" s="15" t="s">
        <v>39</v>
      </c>
      <c r="AX116" s="15" t="s">
        <v>83</v>
      </c>
      <c r="AY116" s="203" t="s">
        <v>134</v>
      </c>
    </row>
    <row r="117" s="2" customFormat="1" ht="33" customHeight="1">
      <c r="A117" s="38"/>
      <c r="B117" s="172"/>
      <c r="C117" s="173" t="s">
        <v>133</v>
      </c>
      <c r="D117" s="173" t="s">
        <v>137</v>
      </c>
      <c r="E117" s="174" t="s">
        <v>306</v>
      </c>
      <c r="F117" s="175" t="s">
        <v>307</v>
      </c>
      <c r="G117" s="176" t="s">
        <v>140</v>
      </c>
      <c r="H117" s="177">
        <v>3</v>
      </c>
      <c r="I117" s="178"/>
      <c r="J117" s="179">
        <f>ROUND(I117*H117,2)</f>
        <v>0</v>
      </c>
      <c r="K117" s="175" t="s">
        <v>141</v>
      </c>
      <c r="L117" s="39"/>
      <c r="M117" s="180" t="s">
        <v>3</v>
      </c>
      <c r="N117" s="181" t="s">
        <v>48</v>
      </c>
      <c r="O117" s="72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84" t="s">
        <v>142</v>
      </c>
      <c r="AT117" s="184" t="s">
        <v>137</v>
      </c>
      <c r="AU117" s="184" t="s">
        <v>85</v>
      </c>
      <c r="AY117" s="18" t="s">
        <v>134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8" t="s">
        <v>83</v>
      </c>
      <c r="BK117" s="185">
        <f>ROUND(I117*H117,2)</f>
        <v>0</v>
      </c>
      <c r="BL117" s="18" t="s">
        <v>142</v>
      </c>
      <c r="BM117" s="184" t="s">
        <v>1126</v>
      </c>
    </row>
    <row r="118" s="13" customFormat="1">
      <c r="A118" s="13"/>
      <c r="B118" s="186"/>
      <c r="C118" s="13"/>
      <c r="D118" s="187" t="s">
        <v>144</v>
      </c>
      <c r="E118" s="188" t="s">
        <v>3</v>
      </c>
      <c r="F118" s="189" t="s">
        <v>145</v>
      </c>
      <c r="G118" s="13"/>
      <c r="H118" s="188" t="s">
        <v>3</v>
      </c>
      <c r="I118" s="190"/>
      <c r="J118" s="13"/>
      <c r="K118" s="13"/>
      <c r="L118" s="186"/>
      <c r="M118" s="191"/>
      <c r="N118" s="192"/>
      <c r="O118" s="192"/>
      <c r="P118" s="192"/>
      <c r="Q118" s="192"/>
      <c r="R118" s="192"/>
      <c r="S118" s="192"/>
      <c r="T118" s="19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188" t="s">
        <v>144</v>
      </c>
      <c r="AU118" s="188" t="s">
        <v>85</v>
      </c>
      <c r="AV118" s="13" t="s">
        <v>83</v>
      </c>
      <c r="AW118" s="13" t="s">
        <v>39</v>
      </c>
      <c r="AX118" s="13" t="s">
        <v>77</v>
      </c>
      <c r="AY118" s="188" t="s">
        <v>134</v>
      </c>
    </row>
    <row r="119" s="14" customFormat="1">
      <c r="A119" s="14"/>
      <c r="B119" s="194"/>
      <c r="C119" s="14"/>
      <c r="D119" s="187" t="s">
        <v>144</v>
      </c>
      <c r="E119" s="195" t="s">
        <v>3</v>
      </c>
      <c r="F119" s="196" t="s">
        <v>789</v>
      </c>
      <c r="G119" s="14"/>
      <c r="H119" s="197">
        <v>1</v>
      </c>
      <c r="I119" s="198"/>
      <c r="J119" s="14"/>
      <c r="K119" s="14"/>
      <c r="L119" s="194"/>
      <c r="M119" s="199"/>
      <c r="N119" s="200"/>
      <c r="O119" s="200"/>
      <c r="P119" s="200"/>
      <c r="Q119" s="200"/>
      <c r="R119" s="200"/>
      <c r="S119" s="200"/>
      <c r="T119" s="20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195" t="s">
        <v>144</v>
      </c>
      <c r="AU119" s="195" t="s">
        <v>85</v>
      </c>
      <c r="AV119" s="14" t="s">
        <v>85</v>
      </c>
      <c r="AW119" s="14" t="s">
        <v>39</v>
      </c>
      <c r="AX119" s="14" t="s">
        <v>77</v>
      </c>
      <c r="AY119" s="195" t="s">
        <v>134</v>
      </c>
    </row>
    <row r="120" s="14" customFormat="1">
      <c r="A120" s="14"/>
      <c r="B120" s="194"/>
      <c r="C120" s="14"/>
      <c r="D120" s="187" t="s">
        <v>144</v>
      </c>
      <c r="E120" s="195" t="s">
        <v>3</v>
      </c>
      <c r="F120" s="196" t="s">
        <v>150</v>
      </c>
      <c r="G120" s="14"/>
      <c r="H120" s="197">
        <v>2</v>
      </c>
      <c r="I120" s="198"/>
      <c r="J120" s="14"/>
      <c r="K120" s="14"/>
      <c r="L120" s="194"/>
      <c r="M120" s="199"/>
      <c r="N120" s="200"/>
      <c r="O120" s="200"/>
      <c r="P120" s="200"/>
      <c r="Q120" s="200"/>
      <c r="R120" s="200"/>
      <c r="S120" s="200"/>
      <c r="T120" s="20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195" t="s">
        <v>144</v>
      </c>
      <c r="AU120" s="195" t="s">
        <v>85</v>
      </c>
      <c r="AV120" s="14" t="s">
        <v>85</v>
      </c>
      <c r="AW120" s="14" t="s">
        <v>39</v>
      </c>
      <c r="AX120" s="14" t="s">
        <v>77</v>
      </c>
      <c r="AY120" s="195" t="s">
        <v>134</v>
      </c>
    </row>
    <row r="121" s="15" customFormat="1">
      <c r="A121" s="15"/>
      <c r="B121" s="202"/>
      <c r="C121" s="15"/>
      <c r="D121" s="187" t="s">
        <v>144</v>
      </c>
      <c r="E121" s="203" t="s">
        <v>3</v>
      </c>
      <c r="F121" s="204" t="s">
        <v>180</v>
      </c>
      <c r="G121" s="15"/>
      <c r="H121" s="205">
        <v>3</v>
      </c>
      <c r="I121" s="206"/>
      <c r="J121" s="15"/>
      <c r="K121" s="15"/>
      <c r="L121" s="202"/>
      <c r="M121" s="207"/>
      <c r="N121" s="208"/>
      <c r="O121" s="208"/>
      <c r="P121" s="208"/>
      <c r="Q121" s="208"/>
      <c r="R121" s="208"/>
      <c r="S121" s="208"/>
      <c r="T121" s="209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03" t="s">
        <v>144</v>
      </c>
      <c r="AU121" s="203" t="s">
        <v>85</v>
      </c>
      <c r="AV121" s="15" t="s">
        <v>133</v>
      </c>
      <c r="AW121" s="15" t="s">
        <v>39</v>
      </c>
      <c r="AX121" s="15" t="s">
        <v>83</v>
      </c>
      <c r="AY121" s="203" t="s">
        <v>134</v>
      </c>
    </row>
    <row r="122" s="12" customFormat="1" ht="22.8" customHeight="1">
      <c r="A122" s="12"/>
      <c r="B122" s="159"/>
      <c r="C122" s="12"/>
      <c r="D122" s="160" t="s">
        <v>76</v>
      </c>
      <c r="E122" s="170" t="s">
        <v>314</v>
      </c>
      <c r="F122" s="170" t="s">
        <v>315</v>
      </c>
      <c r="G122" s="12"/>
      <c r="H122" s="12"/>
      <c r="I122" s="162"/>
      <c r="J122" s="171">
        <f>BK122</f>
        <v>0</v>
      </c>
      <c r="K122" s="12"/>
      <c r="L122" s="159"/>
      <c r="M122" s="164"/>
      <c r="N122" s="165"/>
      <c r="O122" s="165"/>
      <c r="P122" s="166">
        <f>SUM(P123:P125)</f>
        <v>0</v>
      </c>
      <c r="Q122" s="165"/>
      <c r="R122" s="166">
        <f>SUM(R123:R125)</f>
        <v>0</v>
      </c>
      <c r="S122" s="165"/>
      <c r="T122" s="167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0" t="s">
        <v>133</v>
      </c>
      <c r="AT122" s="168" t="s">
        <v>76</v>
      </c>
      <c r="AU122" s="168" t="s">
        <v>83</v>
      </c>
      <c r="AY122" s="160" t="s">
        <v>134</v>
      </c>
      <c r="BK122" s="169">
        <f>SUM(BK123:BK125)</f>
        <v>0</v>
      </c>
    </row>
    <row r="123" s="2" customFormat="1" ht="24.15" customHeight="1">
      <c r="A123" s="38"/>
      <c r="B123" s="172"/>
      <c r="C123" s="173" t="s">
        <v>162</v>
      </c>
      <c r="D123" s="173" t="s">
        <v>137</v>
      </c>
      <c r="E123" s="174" t="s">
        <v>316</v>
      </c>
      <c r="F123" s="175" t="s">
        <v>317</v>
      </c>
      <c r="G123" s="176" t="s">
        <v>140</v>
      </c>
      <c r="H123" s="177">
        <v>6</v>
      </c>
      <c r="I123" s="178"/>
      <c r="J123" s="179">
        <f>ROUND(I123*H123,2)</f>
        <v>0</v>
      </c>
      <c r="K123" s="175" t="s">
        <v>141</v>
      </c>
      <c r="L123" s="39"/>
      <c r="M123" s="180" t="s">
        <v>3</v>
      </c>
      <c r="N123" s="181" t="s">
        <v>48</v>
      </c>
      <c r="O123" s="72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4" t="s">
        <v>142</v>
      </c>
      <c r="AT123" s="184" t="s">
        <v>137</v>
      </c>
      <c r="AU123" s="184" t="s">
        <v>85</v>
      </c>
      <c r="AY123" s="18" t="s">
        <v>134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83</v>
      </c>
      <c r="BK123" s="185">
        <f>ROUND(I123*H123,2)</f>
        <v>0</v>
      </c>
      <c r="BL123" s="18" t="s">
        <v>142</v>
      </c>
      <c r="BM123" s="184" t="s">
        <v>1127</v>
      </c>
    </row>
    <row r="124" s="13" customFormat="1">
      <c r="A124" s="13"/>
      <c r="B124" s="186"/>
      <c r="C124" s="13"/>
      <c r="D124" s="187" t="s">
        <v>144</v>
      </c>
      <c r="E124" s="188" t="s">
        <v>3</v>
      </c>
      <c r="F124" s="189" t="s">
        <v>145</v>
      </c>
      <c r="G124" s="13"/>
      <c r="H124" s="188" t="s">
        <v>3</v>
      </c>
      <c r="I124" s="190"/>
      <c r="J124" s="13"/>
      <c r="K124" s="13"/>
      <c r="L124" s="186"/>
      <c r="M124" s="191"/>
      <c r="N124" s="192"/>
      <c r="O124" s="192"/>
      <c r="P124" s="192"/>
      <c r="Q124" s="192"/>
      <c r="R124" s="192"/>
      <c r="S124" s="192"/>
      <c r="T124" s="19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88" t="s">
        <v>144</v>
      </c>
      <c r="AU124" s="188" t="s">
        <v>85</v>
      </c>
      <c r="AV124" s="13" t="s">
        <v>83</v>
      </c>
      <c r="AW124" s="13" t="s">
        <v>39</v>
      </c>
      <c r="AX124" s="13" t="s">
        <v>77</v>
      </c>
      <c r="AY124" s="188" t="s">
        <v>134</v>
      </c>
    </row>
    <row r="125" s="14" customFormat="1">
      <c r="A125" s="14"/>
      <c r="B125" s="194"/>
      <c r="C125" s="14"/>
      <c r="D125" s="187" t="s">
        <v>144</v>
      </c>
      <c r="E125" s="195" t="s">
        <v>3</v>
      </c>
      <c r="F125" s="196" t="s">
        <v>495</v>
      </c>
      <c r="G125" s="14"/>
      <c r="H125" s="197">
        <v>6</v>
      </c>
      <c r="I125" s="198"/>
      <c r="J125" s="14"/>
      <c r="K125" s="14"/>
      <c r="L125" s="194"/>
      <c r="M125" s="199"/>
      <c r="N125" s="200"/>
      <c r="O125" s="200"/>
      <c r="P125" s="200"/>
      <c r="Q125" s="200"/>
      <c r="R125" s="200"/>
      <c r="S125" s="200"/>
      <c r="T125" s="20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195" t="s">
        <v>144</v>
      </c>
      <c r="AU125" s="195" t="s">
        <v>85</v>
      </c>
      <c r="AV125" s="14" t="s">
        <v>85</v>
      </c>
      <c r="AW125" s="14" t="s">
        <v>39</v>
      </c>
      <c r="AX125" s="14" t="s">
        <v>83</v>
      </c>
      <c r="AY125" s="195" t="s">
        <v>134</v>
      </c>
    </row>
    <row r="126" s="12" customFormat="1" ht="22.8" customHeight="1">
      <c r="A126" s="12"/>
      <c r="B126" s="159"/>
      <c r="C126" s="12"/>
      <c r="D126" s="160" t="s">
        <v>76</v>
      </c>
      <c r="E126" s="170" t="s">
        <v>156</v>
      </c>
      <c r="F126" s="170" t="s">
        <v>157</v>
      </c>
      <c r="G126" s="12"/>
      <c r="H126" s="12"/>
      <c r="I126" s="162"/>
      <c r="J126" s="171">
        <f>BK126</f>
        <v>0</v>
      </c>
      <c r="K126" s="12"/>
      <c r="L126" s="159"/>
      <c r="M126" s="164"/>
      <c r="N126" s="165"/>
      <c r="O126" s="165"/>
      <c r="P126" s="166">
        <f>SUM(P127:P156)</f>
        <v>0</v>
      </c>
      <c r="Q126" s="165"/>
      <c r="R126" s="166">
        <f>SUM(R127:R156)</f>
        <v>0</v>
      </c>
      <c r="S126" s="165"/>
      <c r="T126" s="167">
        <f>SUM(T127:T156)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133</v>
      </c>
      <c r="AT126" s="168" t="s">
        <v>76</v>
      </c>
      <c r="AU126" s="168" t="s">
        <v>83</v>
      </c>
      <c r="AY126" s="160" t="s">
        <v>134</v>
      </c>
      <c r="BK126" s="169">
        <f>SUM(BK127:BK156)</f>
        <v>0</v>
      </c>
    </row>
    <row r="127" s="2" customFormat="1" ht="24.15" customHeight="1">
      <c r="A127" s="38"/>
      <c r="B127" s="172"/>
      <c r="C127" s="173" t="s">
        <v>167</v>
      </c>
      <c r="D127" s="173" t="s">
        <v>137</v>
      </c>
      <c r="E127" s="174" t="s">
        <v>496</v>
      </c>
      <c r="F127" s="175" t="s">
        <v>497</v>
      </c>
      <c r="G127" s="176" t="s">
        <v>140</v>
      </c>
      <c r="H127" s="177">
        <v>2</v>
      </c>
      <c r="I127" s="178"/>
      <c r="J127" s="179">
        <f>ROUND(I127*H127,2)</f>
        <v>0</v>
      </c>
      <c r="K127" s="175" t="s">
        <v>141</v>
      </c>
      <c r="L127" s="39"/>
      <c r="M127" s="180" t="s">
        <v>3</v>
      </c>
      <c r="N127" s="181" t="s">
        <v>48</v>
      </c>
      <c r="O127" s="72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4" t="s">
        <v>142</v>
      </c>
      <c r="AT127" s="184" t="s">
        <v>137</v>
      </c>
      <c r="AU127" s="184" t="s">
        <v>85</v>
      </c>
      <c r="AY127" s="18" t="s">
        <v>134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83</v>
      </c>
      <c r="BK127" s="185">
        <f>ROUND(I127*H127,2)</f>
        <v>0</v>
      </c>
      <c r="BL127" s="18" t="s">
        <v>142</v>
      </c>
      <c r="BM127" s="184" t="s">
        <v>1128</v>
      </c>
    </row>
    <row r="128" s="13" customFormat="1">
      <c r="A128" s="13"/>
      <c r="B128" s="186"/>
      <c r="C128" s="13"/>
      <c r="D128" s="187" t="s">
        <v>144</v>
      </c>
      <c r="E128" s="188" t="s">
        <v>3</v>
      </c>
      <c r="F128" s="189" t="s">
        <v>145</v>
      </c>
      <c r="G128" s="13"/>
      <c r="H128" s="188" t="s">
        <v>3</v>
      </c>
      <c r="I128" s="190"/>
      <c r="J128" s="13"/>
      <c r="K128" s="13"/>
      <c r="L128" s="186"/>
      <c r="M128" s="191"/>
      <c r="N128" s="192"/>
      <c r="O128" s="192"/>
      <c r="P128" s="192"/>
      <c r="Q128" s="192"/>
      <c r="R128" s="192"/>
      <c r="S128" s="192"/>
      <c r="T128" s="19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8" t="s">
        <v>144</v>
      </c>
      <c r="AU128" s="188" t="s">
        <v>85</v>
      </c>
      <c r="AV128" s="13" t="s">
        <v>83</v>
      </c>
      <c r="AW128" s="13" t="s">
        <v>39</v>
      </c>
      <c r="AX128" s="13" t="s">
        <v>77</v>
      </c>
      <c r="AY128" s="188" t="s">
        <v>134</v>
      </c>
    </row>
    <row r="129" s="14" customFormat="1">
      <c r="A129" s="14"/>
      <c r="B129" s="194"/>
      <c r="C129" s="14"/>
      <c r="D129" s="187" t="s">
        <v>144</v>
      </c>
      <c r="E129" s="195" t="s">
        <v>3</v>
      </c>
      <c r="F129" s="196" t="s">
        <v>499</v>
      </c>
      <c r="G129" s="14"/>
      <c r="H129" s="197">
        <v>2</v>
      </c>
      <c r="I129" s="198"/>
      <c r="J129" s="14"/>
      <c r="K129" s="14"/>
      <c r="L129" s="194"/>
      <c r="M129" s="199"/>
      <c r="N129" s="200"/>
      <c r="O129" s="200"/>
      <c r="P129" s="200"/>
      <c r="Q129" s="200"/>
      <c r="R129" s="200"/>
      <c r="S129" s="200"/>
      <c r="T129" s="20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5" t="s">
        <v>144</v>
      </c>
      <c r="AU129" s="195" t="s">
        <v>85</v>
      </c>
      <c r="AV129" s="14" t="s">
        <v>85</v>
      </c>
      <c r="AW129" s="14" t="s">
        <v>39</v>
      </c>
      <c r="AX129" s="14" t="s">
        <v>83</v>
      </c>
      <c r="AY129" s="195" t="s">
        <v>134</v>
      </c>
    </row>
    <row r="130" s="2" customFormat="1" ht="24.15" customHeight="1">
      <c r="A130" s="38"/>
      <c r="B130" s="172"/>
      <c r="C130" s="173" t="s">
        <v>174</v>
      </c>
      <c r="D130" s="173" t="s">
        <v>137</v>
      </c>
      <c r="E130" s="174" t="s">
        <v>320</v>
      </c>
      <c r="F130" s="175" t="s">
        <v>321</v>
      </c>
      <c r="G130" s="176" t="s">
        <v>140</v>
      </c>
      <c r="H130" s="177">
        <v>2</v>
      </c>
      <c r="I130" s="178"/>
      <c r="J130" s="179">
        <f>ROUND(I130*H130,2)</f>
        <v>0</v>
      </c>
      <c r="K130" s="175" t="s">
        <v>141</v>
      </c>
      <c r="L130" s="39"/>
      <c r="M130" s="180" t="s">
        <v>3</v>
      </c>
      <c r="N130" s="181" t="s">
        <v>48</v>
      </c>
      <c r="O130" s="72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4" t="s">
        <v>142</v>
      </c>
      <c r="AT130" s="184" t="s">
        <v>137</v>
      </c>
      <c r="AU130" s="184" t="s">
        <v>85</v>
      </c>
      <c r="AY130" s="18" t="s">
        <v>134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83</v>
      </c>
      <c r="BK130" s="185">
        <f>ROUND(I130*H130,2)</f>
        <v>0</v>
      </c>
      <c r="BL130" s="18" t="s">
        <v>142</v>
      </c>
      <c r="BM130" s="184" t="s">
        <v>1129</v>
      </c>
    </row>
    <row r="131" s="13" customFormat="1">
      <c r="A131" s="13"/>
      <c r="B131" s="186"/>
      <c r="C131" s="13"/>
      <c r="D131" s="187" t="s">
        <v>144</v>
      </c>
      <c r="E131" s="188" t="s">
        <v>3</v>
      </c>
      <c r="F131" s="189" t="s">
        <v>145</v>
      </c>
      <c r="G131" s="13"/>
      <c r="H131" s="188" t="s">
        <v>3</v>
      </c>
      <c r="I131" s="190"/>
      <c r="J131" s="13"/>
      <c r="K131" s="13"/>
      <c r="L131" s="186"/>
      <c r="M131" s="191"/>
      <c r="N131" s="192"/>
      <c r="O131" s="192"/>
      <c r="P131" s="192"/>
      <c r="Q131" s="192"/>
      <c r="R131" s="192"/>
      <c r="S131" s="192"/>
      <c r="T131" s="19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8" t="s">
        <v>144</v>
      </c>
      <c r="AU131" s="188" t="s">
        <v>85</v>
      </c>
      <c r="AV131" s="13" t="s">
        <v>83</v>
      </c>
      <c r="AW131" s="13" t="s">
        <v>39</v>
      </c>
      <c r="AX131" s="13" t="s">
        <v>77</v>
      </c>
      <c r="AY131" s="188" t="s">
        <v>134</v>
      </c>
    </row>
    <row r="132" s="14" customFormat="1">
      <c r="A132" s="14"/>
      <c r="B132" s="194"/>
      <c r="C132" s="14"/>
      <c r="D132" s="187" t="s">
        <v>144</v>
      </c>
      <c r="E132" s="195" t="s">
        <v>3</v>
      </c>
      <c r="F132" s="196" t="s">
        <v>805</v>
      </c>
      <c r="G132" s="14"/>
      <c r="H132" s="197">
        <v>2</v>
      </c>
      <c r="I132" s="198"/>
      <c r="J132" s="14"/>
      <c r="K132" s="14"/>
      <c r="L132" s="194"/>
      <c r="M132" s="199"/>
      <c r="N132" s="200"/>
      <c r="O132" s="200"/>
      <c r="P132" s="200"/>
      <c r="Q132" s="200"/>
      <c r="R132" s="200"/>
      <c r="S132" s="200"/>
      <c r="T132" s="20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5" t="s">
        <v>144</v>
      </c>
      <c r="AU132" s="195" t="s">
        <v>85</v>
      </c>
      <c r="AV132" s="14" t="s">
        <v>85</v>
      </c>
      <c r="AW132" s="14" t="s">
        <v>39</v>
      </c>
      <c r="AX132" s="14" t="s">
        <v>83</v>
      </c>
      <c r="AY132" s="195" t="s">
        <v>134</v>
      </c>
    </row>
    <row r="133" s="2" customFormat="1" ht="24.15" customHeight="1">
      <c r="A133" s="38"/>
      <c r="B133" s="172"/>
      <c r="C133" s="173" t="s">
        <v>183</v>
      </c>
      <c r="D133" s="173" t="s">
        <v>137</v>
      </c>
      <c r="E133" s="174" t="s">
        <v>328</v>
      </c>
      <c r="F133" s="175" t="s">
        <v>329</v>
      </c>
      <c r="G133" s="176" t="s">
        <v>140</v>
      </c>
      <c r="H133" s="177">
        <v>3</v>
      </c>
      <c r="I133" s="178"/>
      <c r="J133" s="179">
        <f>ROUND(I133*H133,2)</f>
        <v>0</v>
      </c>
      <c r="K133" s="175" t="s">
        <v>141</v>
      </c>
      <c r="L133" s="39"/>
      <c r="M133" s="180" t="s">
        <v>3</v>
      </c>
      <c r="N133" s="181" t="s">
        <v>48</v>
      </c>
      <c r="O133" s="72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4" t="s">
        <v>142</v>
      </c>
      <c r="AT133" s="184" t="s">
        <v>137</v>
      </c>
      <c r="AU133" s="184" t="s">
        <v>85</v>
      </c>
      <c r="AY133" s="18" t="s">
        <v>134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83</v>
      </c>
      <c r="BK133" s="185">
        <f>ROUND(I133*H133,2)</f>
        <v>0</v>
      </c>
      <c r="BL133" s="18" t="s">
        <v>142</v>
      </c>
      <c r="BM133" s="184" t="s">
        <v>1130</v>
      </c>
    </row>
    <row r="134" s="13" customFormat="1">
      <c r="A134" s="13"/>
      <c r="B134" s="186"/>
      <c r="C134" s="13"/>
      <c r="D134" s="187" t="s">
        <v>144</v>
      </c>
      <c r="E134" s="188" t="s">
        <v>3</v>
      </c>
      <c r="F134" s="189" t="s">
        <v>145</v>
      </c>
      <c r="G134" s="13"/>
      <c r="H134" s="188" t="s">
        <v>3</v>
      </c>
      <c r="I134" s="190"/>
      <c r="J134" s="13"/>
      <c r="K134" s="13"/>
      <c r="L134" s="186"/>
      <c r="M134" s="191"/>
      <c r="N134" s="192"/>
      <c r="O134" s="192"/>
      <c r="P134" s="192"/>
      <c r="Q134" s="192"/>
      <c r="R134" s="192"/>
      <c r="S134" s="192"/>
      <c r="T134" s="19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8" t="s">
        <v>144</v>
      </c>
      <c r="AU134" s="188" t="s">
        <v>85</v>
      </c>
      <c r="AV134" s="13" t="s">
        <v>83</v>
      </c>
      <c r="AW134" s="13" t="s">
        <v>39</v>
      </c>
      <c r="AX134" s="13" t="s">
        <v>77</v>
      </c>
      <c r="AY134" s="188" t="s">
        <v>134</v>
      </c>
    </row>
    <row r="135" s="14" customFormat="1">
      <c r="A135" s="14"/>
      <c r="B135" s="194"/>
      <c r="C135" s="14"/>
      <c r="D135" s="187" t="s">
        <v>144</v>
      </c>
      <c r="E135" s="195" t="s">
        <v>3</v>
      </c>
      <c r="F135" s="196" t="s">
        <v>808</v>
      </c>
      <c r="G135" s="14"/>
      <c r="H135" s="197">
        <v>3</v>
      </c>
      <c r="I135" s="198"/>
      <c r="J135" s="14"/>
      <c r="K135" s="14"/>
      <c r="L135" s="194"/>
      <c r="M135" s="199"/>
      <c r="N135" s="200"/>
      <c r="O135" s="200"/>
      <c r="P135" s="200"/>
      <c r="Q135" s="200"/>
      <c r="R135" s="200"/>
      <c r="S135" s="200"/>
      <c r="T135" s="20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5" t="s">
        <v>144</v>
      </c>
      <c r="AU135" s="195" t="s">
        <v>85</v>
      </c>
      <c r="AV135" s="14" t="s">
        <v>85</v>
      </c>
      <c r="AW135" s="14" t="s">
        <v>39</v>
      </c>
      <c r="AX135" s="14" t="s">
        <v>83</v>
      </c>
      <c r="AY135" s="195" t="s">
        <v>134</v>
      </c>
    </row>
    <row r="136" s="2" customFormat="1" ht="24.15" customHeight="1">
      <c r="A136" s="38"/>
      <c r="B136" s="172"/>
      <c r="C136" s="173" t="s">
        <v>188</v>
      </c>
      <c r="D136" s="173" t="s">
        <v>137</v>
      </c>
      <c r="E136" s="174" t="s">
        <v>809</v>
      </c>
      <c r="F136" s="175" t="s">
        <v>810</v>
      </c>
      <c r="G136" s="176" t="s">
        <v>140</v>
      </c>
      <c r="H136" s="177">
        <v>5</v>
      </c>
      <c r="I136" s="178"/>
      <c r="J136" s="179">
        <f>ROUND(I136*H136,2)</f>
        <v>0</v>
      </c>
      <c r="K136" s="175" t="s">
        <v>141</v>
      </c>
      <c r="L136" s="39"/>
      <c r="M136" s="180" t="s">
        <v>3</v>
      </c>
      <c r="N136" s="181" t="s">
        <v>48</v>
      </c>
      <c r="O136" s="72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4" t="s">
        <v>142</v>
      </c>
      <c r="AT136" s="184" t="s">
        <v>137</v>
      </c>
      <c r="AU136" s="184" t="s">
        <v>85</v>
      </c>
      <c r="AY136" s="18" t="s">
        <v>134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83</v>
      </c>
      <c r="BK136" s="185">
        <f>ROUND(I136*H136,2)</f>
        <v>0</v>
      </c>
      <c r="BL136" s="18" t="s">
        <v>142</v>
      </c>
      <c r="BM136" s="184" t="s">
        <v>1131</v>
      </c>
    </row>
    <row r="137" s="13" customFormat="1">
      <c r="A137" s="13"/>
      <c r="B137" s="186"/>
      <c r="C137" s="13"/>
      <c r="D137" s="187" t="s">
        <v>144</v>
      </c>
      <c r="E137" s="188" t="s">
        <v>3</v>
      </c>
      <c r="F137" s="189" t="s">
        <v>145</v>
      </c>
      <c r="G137" s="13"/>
      <c r="H137" s="188" t="s">
        <v>3</v>
      </c>
      <c r="I137" s="190"/>
      <c r="J137" s="13"/>
      <c r="K137" s="13"/>
      <c r="L137" s="186"/>
      <c r="M137" s="191"/>
      <c r="N137" s="192"/>
      <c r="O137" s="192"/>
      <c r="P137" s="192"/>
      <c r="Q137" s="192"/>
      <c r="R137" s="192"/>
      <c r="S137" s="192"/>
      <c r="T137" s="19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8" t="s">
        <v>144</v>
      </c>
      <c r="AU137" s="188" t="s">
        <v>85</v>
      </c>
      <c r="AV137" s="13" t="s">
        <v>83</v>
      </c>
      <c r="AW137" s="13" t="s">
        <v>39</v>
      </c>
      <c r="AX137" s="13" t="s">
        <v>77</v>
      </c>
      <c r="AY137" s="188" t="s">
        <v>134</v>
      </c>
    </row>
    <row r="138" s="14" customFormat="1">
      <c r="A138" s="14"/>
      <c r="B138" s="194"/>
      <c r="C138" s="14"/>
      <c r="D138" s="187" t="s">
        <v>144</v>
      </c>
      <c r="E138" s="195" t="s">
        <v>3</v>
      </c>
      <c r="F138" s="196" t="s">
        <v>1132</v>
      </c>
      <c r="G138" s="14"/>
      <c r="H138" s="197">
        <v>5</v>
      </c>
      <c r="I138" s="198"/>
      <c r="J138" s="14"/>
      <c r="K138" s="14"/>
      <c r="L138" s="194"/>
      <c r="M138" s="199"/>
      <c r="N138" s="200"/>
      <c r="O138" s="200"/>
      <c r="P138" s="200"/>
      <c r="Q138" s="200"/>
      <c r="R138" s="200"/>
      <c r="S138" s="200"/>
      <c r="T138" s="20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5" t="s">
        <v>144</v>
      </c>
      <c r="AU138" s="195" t="s">
        <v>85</v>
      </c>
      <c r="AV138" s="14" t="s">
        <v>85</v>
      </c>
      <c r="AW138" s="14" t="s">
        <v>39</v>
      </c>
      <c r="AX138" s="14" t="s">
        <v>83</v>
      </c>
      <c r="AY138" s="195" t="s">
        <v>134</v>
      </c>
    </row>
    <row r="139" s="2" customFormat="1" ht="24.15" customHeight="1">
      <c r="A139" s="38"/>
      <c r="B139" s="172"/>
      <c r="C139" s="173" t="s">
        <v>195</v>
      </c>
      <c r="D139" s="173" t="s">
        <v>137</v>
      </c>
      <c r="E139" s="174" t="s">
        <v>506</v>
      </c>
      <c r="F139" s="175" t="s">
        <v>507</v>
      </c>
      <c r="G139" s="176" t="s">
        <v>140</v>
      </c>
      <c r="H139" s="177">
        <v>4</v>
      </c>
      <c r="I139" s="178"/>
      <c r="J139" s="179">
        <f>ROUND(I139*H139,2)</f>
        <v>0</v>
      </c>
      <c r="K139" s="175" t="s">
        <v>141</v>
      </c>
      <c r="L139" s="39"/>
      <c r="M139" s="180" t="s">
        <v>3</v>
      </c>
      <c r="N139" s="181" t="s">
        <v>48</v>
      </c>
      <c r="O139" s="72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4" t="s">
        <v>142</v>
      </c>
      <c r="AT139" s="184" t="s">
        <v>137</v>
      </c>
      <c r="AU139" s="184" t="s">
        <v>85</v>
      </c>
      <c r="AY139" s="18" t="s">
        <v>134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8" t="s">
        <v>83</v>
      </c>
      <c r="BK139" s="185">
        <f>ROUND(I139*H139,2)</f>
        <v>0</v>
      </c>
      <c r="BL139" s="18" t="s">
        <v>142</v>
      </c>
      <c r="BM139" s="184" t="s">
        <v>1133</v>
      </c>
    </row>
    <row r="140" s="13" customFormat="1">
      <c r="A140" s="13"/>
      <c r="B140" s="186"/>
      <c r="C140" s="13"/>
      <c r="D140" s="187" t="s">
        <v>144</v>
      </c>
      <c r="E140" s="188" t="s">
        <v>3</v>
      </c>
      <c r="F140" s="189" t="s">
        <v>145</v>
      </c>
      <c r="G140" s="13"/>
      <c r="H140" s="188" t="s">
        <v>3</v>
      </c>
      <c r="I140" s="190"/>
      <c r="J140" s="13"/>
      <c r="K140" s="13"/>
      <c r="L140" s="186"/>
      <c r="M140" s="191"/>
      <c r="N140" s="192"/>
      <c r="O140" s="192"/>
      <c r="P140" s="192"/>
      <c r="Q140" s="192"/>
      <c r="R140" s="192"/>
      <c r="S140" s="192"/>
      <c r="T140" s="19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8" t="s">
        <v>144</v>
      </c>
      <c r="AU140" s="188" t="s">
        <v>85</v>
      </c>
      <c r="AV140" s="13" t="s">
        <v>83</v>
      </c>
      <c r="AW140" s="13" t="s">
        <v>39</v>
      </c>
      <c r="AX140" s="13" t="s">
        <v>77</v>
      </c>
      <c r="AY140" s="188" t="s">
        <v>134</v>
      </c>
    </row>
    <row r="141" s="14" customFormat="1">
      <c r="A141" s="14"/>
      <c r="B141" s="194"/>
      <c r="C141" s="14"/>
      <c r="D141" s="187" t="s">
        <v>144</v>
      </c>
      <c r="E141" s="195" t="s">
        <v>3</v>
      </c>
      <c r="F141" s="196" t="s">
        <v>509</v>
      </c>
      <c r="G141" s="14"/>
      <c r="H141" s="197">
        <v>4</v>
      </c>
      <c r="I141" s="198"/>
      <c r="J141" s="14"/>
      <c r="K141" s="14"/>
      <c r="L141" s="194"/>
      <c r="M141" s="199"/>
      <c r="N141" s="200"/>
      <c r="O141" s="200"/>
      <c r="P141" s="200"/>
      <c r="Q141" s="200"/>
      <c r="R141" s="200"/>
      <c r="S141" s="200"/>
      <c r="T141" s="20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5" t="s">
        <v>144</v>
      </c>
      <c r="AU141" s="195" t="s">
        <v>85</v>
      </c>
      <c r="AV141" s="14" t="s">
        <v>85</v>
      </c>
      <c r="AW141" s="14" t="s">
        <v>39</v>
      </c>
      <c r="AX141" s="14" t="s">
        <v>83</v>
      </c>
      <c r="AY141" s="195" t="s">
        <v>134</v>
      </c>
    </row>
    <row r="142" s="2" customFormat="1" ht="24.15" customHeight="1">
      <c r="A142" s="38"/>
      <c r="B142" s="172"/>
      <c r="C142" s="173" t="s">
        <v>202</v>
      </c>
      <c r="D142" s="173" t="s">
        <v>137</v>
      </c>
      <c r="E142" s="174" t="s">
        <v>163</v>
      </c>
      <c r="F142" s="175" t="s">
        <v>164</v>
      </c>
      <c r="G142" s="176" t="s">
        <v>140</v>
      </c>
      <c r="H142" s="177">
        <v>5</v>
      </c>
      <c r="I142" s="178"/>
      <c r="J142" s="179">
        <f>ROUND(I142*H142,2)</f>
        <v>0</v>
      </c>
      <c r="K142" s="175" t="s">
        <v>141</v>
      </c>
      <c r="L142" s="39"/>
      <c r="M142" s="180" t="s">
        <v>3</v>
      </c>
      <c r="N142" s="181" t="s">
        <v>48</v>
      </c>
      <c r="O142" s="72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4" t="s">
        <v>142</v>
      </c>
      <c r="AT142" s="184" t="s">
        <v>137</v>
      </c>
      <c r="AU142" s="184" t="s">
        <v>85</v>
      </c>
      <c r="AY142" s="18" t="s">
        <v>134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83</v>
      </c>
      <c r="BK142" s="185">
        <f>ROUND(I142*H142,2)</f>
        <v>0</v>
      </c>
      <c r="BL142" s="18" t="s">
        <v>142</v>
      </c>
      <c r="BM142" s="184" t="s">
        <v>1134</v>
      </c>
    </row>
    <row r="143" s="13" customFormat="1">
      <c r="A143" s="13"/>
      <c r="B143" s="186"/>
      <c r="C143" s="13"/>
      <c r="D143" s="187" t="s">
        <v>144</v>
      </c>
      <c r="E143" s="188" t="s">
        <v>3</v>
      </c>
      <c r="F143" s="189" t="s">
        <v>145</v>
      </c>
      <c r="G143" s="13"/>
      <c r="H143" s="188" t="s">
        <v>3</v>
      </c>
      <c r="I143" s="190"/>
      <c r="J143" s="13"/>
      <c r="K143" s="13"/>
      <c r="L143" s="186"/>
      <c r="M143" s="191"/>
      <c r="N143" s="192"/>
      <c r="O143" s="192"/>
      <c r="P143" s="192"/>
      <c r="Q143" s="192"/>
      <c r="R143" s="192"/>
      <c r="S143" s="192"/>
      <c r="T143" s="19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8" t="s">
        <v>144</v>
      </c>
      <c r="AU143" s="188" t="s">
        <v>85</v>
      </c>
      <c r="AV143" s="13" t="s">
        <v>83</v>
      </c>
      <c r="AW143" s="13" t="s">
        <v>39</v>
      </c>
      <c r="AX143" s="13" t="s">
        <v>77</v>
      </c>
      <c r="AY143" s="188" t="s">
        <v>134</v>
      </c>
    </row>
    <row r="144" s="14" customFormat="1">
      <c r="A144" s="14"/>
      <c r="B144" s="194"/>
      <c r="C144" s="14"/>
      <c r="D144" s="187" t="s">
        <v>144</v>
      </c>
      <c r="E144" s="195" t="s">
        <v>3</v>
      </c>
      <c r="F144" s="196" t="s">
        <v>1135</v>
      </c>
      <c r="G144" s="14"/>
      <c r="H144" s="197">
        <v>5</v>
      </c>
      <c r="I144" s="198"/>
      <c r="J144" s="14"/>
      <c r="K144" s="14"/>
      <c r="L144" s="194"/>
      <c r="M144" s="199"/>
      <c r="N144" s="200"/>
      <c r="O144" s="200"/>
      <c r="P144" s="200"/>
      <c r="Q144" s="200"/>
      <c r="R144" s="200"/>
      <c r="S144" s="200"/>
      <c r="T144" s="20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5" t="s">
        <v>144</v>
      </c>
      <c r="AU144" s="195" t="s">
        <v>85</v>
      </c>
      <c r="AV144" s="14" t="s">
        <v>85</v>
      </c>
      <c r="AW144" s="14" t="s">
        <v>39</v>
      </c>
      <c r="AX144" s="14" t="s">
        <v>83</v>
      </c>
      <c r="AY144" s="195" t="s">
        <v>134</v>
      </c>
    </row>
    <row r="145" s="2" customFormat="1" ht="24.15" customHeight="1">
      <c r="A145" s="38"/>
      <c r="B145" s="172"/>
      <c r="C145" s="173" t="s">
        <v>9</v>
      </c>
      <c r="D145" s="173" t="s">
        <v>137</v>
      </c>
      <c r="E145" s="174" t="s">
        <v>512</v>
      </c>
      <c r="F145" s="175" t="s">
        <v>513</v>
      </c>
      <c r="G145" s="176" t="s">
        <v>140</v>
      </c>
      <c r="H145" s="177">
        <v>1</v>
      </c>
      <c r="I145" s="178"/>
      <c r="J145" s="179">
        <f>ROUND(I145*H145,2)</f>
        <v>0</v>
      </c>
      <c r="K145" s="175" t="s">
        <v>141</v>
      </c>
      <c r="L145" s="39"/>
      <c r="M145" s="180" t="s">
        <v>3</v>
      </c>
      <c r="N145" s="181" t="s">
        <v>48</v>
      </c>
      <c r="O145" s="72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4" t="s">
        <v>142</v>
      </c>
      <c r="AT145" s="184" t="s">
        <v>137</v>
      </c>
      <c r="AU145" s="184" t="s">
        <v>85</v>
      </c>
      <c r="AY145" s="18" t="s">
        <v>134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83</v>
      </c>
      <c r="BK145" s="185">
        <f>ROUND(I145*H145,2)</f>
        <v>0</v>
      </c>
      <c r="BL145" s="18" t="s">
        <v>142</v>
      </c>
      <c r="BM145" s="184" t="s">
        <v>1136</v>
      </c>
    </row>
    <row r="146" s="13" customFormat="1">
      <c r="A146" s="13"/>
      <c r="B146" s="186"/>
      <c r="C146" s="13"/>
      <c r="D146" s="187" t="s">
        <v>144</v>
      </c>
      <c r="E146" s="188" t="s">
        <v>3</v>
      </c>
      <c r="F146" s="189" t="s">
        <v>145</v>
      </c>
      <c r="G146" s="13"/>
      <c r="H146" s="188" t="s">
        <v>3</v>
      </c>
      <c r="I146" s="190"/>
      <c r="J146" s="13"/>
      <c r="K146" s="13"/>
      <c r="L146" s="186"/>
      <c r="M146" s="191"/>
      <c r="N146" s="192"/>
      <c r="O146" s="192"/>
      <c r="P146" s="192"/>
      <c r="Q146" s="192"/>
      <c r="R146" s="192"/>
      <c r="S146" s="192"/>
      <c r="T146" s="19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8" t="s">
        <v>144</v>
      </c>
      <c r="AU146" s="188" t="s">
        <v>85</v>
      </c>
      <c r="AV146" s="13" t="s">
        <v>83</v>
      </c>
      <c r="AW146" s="13" t="s">
        <v>39</v>
      </c>
      <c r="AX146" s="13" t="s">
        <v>77</v>
      </c>
      <c r="AY146" s="188" t="s">
        <v>134</v>
      </c>
    </row>
    <row r="147" s="14" customFormat="1">
      <c r="A147" s="14"/>
      <c r="B147" s="194"/>
      <c r="C147" s="14"/>
      <c r="D147" s="187" t="s">
        <v>144</v>
      </c>
      <c r="E147" s="195" t="s">
        <v>3</v>
      </c>
      <c r="F147" s="196" t="s">
        <v>515</v>
      </c>
      <c r="G147" s="14"/>
      <c r="H147" s="197">
        <v>1</v>
      </c>
      <c r="I147" s="198"/>
      <c r="J147" s="14"/>
      <c r="K147" s="14"/>
      <c r="L147" s="194"/>
      <c r="M147" s="199"/>
      <c r="N147" s="200"/>
      <c r="O147" s="200"/>
      <c r="P147" s="200"/>
      <c r="Q147" s="200"/>
      <c r="R147" s="200"/>
      <c r="S147" s="200"/>
      <c r="T147" s="20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5" t="s">
        <v>144</v>
      </c>
      <c r="AU147" s="195" t="s">
        <v>85</v>
      </c>
      <c r="AV147" s="14" t="s">
        <v>85</v>
      </c>
      <c r="AW147" s="14" t="s">
        <v>39</v>
      </c>
      <c r="AX147" s="14" t="s">
        <v>83</v>
      </c>
      <c r="AY147" s="195" t="s">
        <v>134</v>
      </c>
    </row>
    <row r="148" s="2" customFormat="1" ht="24.15" customHeight="1">
      <c r="A148" s="38"/>
      <c r="B148" s="172"/>
      <c r="C148" s="173" t="s">
        <v>225</v>
      </c>
      <c r="D148" s="173" t="s">
        <v>137</v>
      </c>
      <c r="E148" s="174" t="s">
        <v>332</v>
      </c>
      <c r="F148" s="175" t="s">
        <v>333</v>
      </c>
      <c r="G148" s="176" t="s">
        <v>140</v>
      </c>
      <c r="H148" s="177">
        <v>9</v>
      </c>
      <c r="I148" s="178"/>
      <c r="J148" s="179">
        <f>ROUND(I148*H148,2)</f>
        <v>0</v>
      </c>
      <c r="K148" s="175" t="s">
        <v>141</v>
      </c>
      <c r="L148" s="39"/>
      <c r="M148" s="180" t="s">
        <v>3</v>
      </c>
      <c r="N148" s="181" t="s">
        <v>48</v>
      </c>
      <c r="O148" s="72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4" t="s">
        <v>142</v>
      </c>
      <c r="AT148" s="184" t="s">
        <v>137</v>
      </c>
      <c r="AU148" s="184" t="s">
        <v>85</v>
      </c>
      <c r="AY148" s="18" t="s">
        <v>134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83</v>
      </c>
      <c r="BK148" s="185">
        <f>ROUND(I148*H148,2)</f>
        <v>0</v>
      </c>
      <c r="BL148" s="18" t="s">
        <v>142</v>
      </c>
      <c r="BM148" s="184" t="s">
        <v>1137</v>
      </c>
    </row>
    <row r="149" s="13" customFormat="1">
      <c r="A149" s="13"/>
      <c r="B149" s="186"/>
      <c r="C149" s="13"/>
      <c r="D149" s="187" t="s">
        <v>144</v>
      </c>
      <c r="E149" s="188" t="s">
        <v>3</v>
      </c>
      <c r="F149" s="189" t="s">
        <v>145</v>
      </c>
      <c r="G149" s="13"/>
      <c r="H149" s="188" t="s">
        <v>3</v>
      </c>
      <c r="I149" s="190"/>
      <c r="J149" s="13"/>
      <c r="K149" s="13"/>
      <c r="L149" s="186"/>
      <c r="M149" s="191"/>
      <c r="N149" s="192"/>
      <c r="O149" s="192"/>
      <c r="P149" s="192"/>
      <c r="Q149" s="192"/>
      <c r="R149" s="192"/>
      <c r="S149" s="192"/>
      <c r="T149" s="19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8" t="s">
        <v>144</v>
      </c>
      <c r="AU149" s="188" t="s">
        <v>85</v>
      </c>
      <c r="AV149" s="13" t="s">
        <v>83</v>
      </c>
      <c r="AW149" s="13" t="s">
        <v>39</v>
      </c>
      <c r="AX149" s="13" t="s">
        <v>77</v>
      </c>
      <c r="AY149" s="188" t="s">
        <v>134</v>
      </c>
    </row>
    <row r="150" s="14" customFormat="1">
      <c r="A150" s="14"/>
      <c r="B150" s="194"/>
      <c r="C150" s="14"/>
      <c r="D150" s="187" t="s">
        <v>144</v>
      </c>
      <c r="E150" s="195" t="s">
        <v>3</v>
      </c>
      <c r="F150" s="196" t="s">
        <v>517</v>
      </c>
      <c r="G150" s="14"/>
      <c r="H150" s="197">
        <v>9</v>
      </c>
      <c r="I150" s="198"/>
      <c r="J150" s="14"/>
      <c r="K150" s="14"/>
      <c r="L150" s="194"/>
      <c r="M150" s="199"/>
      <c r="N150" s="200"/>
      <c r="O150" s="200"/>
      <c r="P150" s="200"/>
      <c r="Q150" s="200"/>
      <c r="R150" s="200"/>
      <c r="S150" s="200"/>
      <c r="T150" s="20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5" t="s">
        <v>144</v>
      </c>
      <c r="AU150" s="195" t="s">
        <v>85</v>
      </c>
      <c r="AV150" s="14" t="s">
        <v>85</v>
      </c>
      <c r="AW150" s="14" t="s">
        <v>39</v>
      </c>
      <c r="AX150" s="14" t="s">
        <v>83</v>
      </c>
      <c r="AY150" s="195" t="s">
        <v>134</v>
      </c>
    </row>
    <row r="151" s="2" customFormat="1" ht="24.15" customHeight="1">
      <c r="A151" s="38"/>
      <c r="B151" s="172"/>
      <c r="C151" s="173" t="s">
        <v>232</v>
      </c>
      <c r="D151" s="173" t="s">
        <v>137</v>
      </c>
      <c r="E151" s="174" t="s">
        <v>168</v>
      </c>
      <c r="F151" s="175" t="s">
        <v>169</v>
      </c>
      <c r="G151" s="176" t="s">
        <v>140</v>
      </c>
      <c r="H151" s="177">
        <v>27</v>
      </c>
      <c r="I151" s="178"/>
      <c r="J151" s="179">
        <f>ROUND(I151*H151,2)</f>
        <v>0</v>
      </c>
      <c r="K151" s="175" t="s">
        <v>141</v>
      </c>
      <c r="L151" s="39"/>
      <c r="M151" s="180" t="s">
        <v>3</v>
      </c>
      <c r="N151" s="181" t="s">
        <v>48</v>
      </c>
      <c r="O151" s="72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4" t="s">
        <v>142</v>
      </c>
      <c r="AT151" s="184" t="s">
        <v>137</v>
      </c>
      <c r="AU151" s="184" t="s">
        <v>85</v>
      </c>
      <c r="AY151" s="18" t="s">
        <v>134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83</v>
      </c>
      <c r="BK151" s="185">
        <f>ROUND(I151*H151,2)</f>
        <v>0</v>
      </c>
      <c r="BL151" s="18" t="s">
        <v>142</v>
      </c>
      <c r="BM151" s="184" t="s">
        <v>1138</v>
      </c>
    </row>
    <row r="152" s="13" customFormat="1">
      <c r="A152" s="13"/>
      <c r="B152" s="186"/>
      <c r="C152" s="13"/>
      <c r="D152" s="187" t="s">
        <v>144</v>
      </c>
      <c r="E152" s="188" t="s">
        <v>3</v>
      </c>
      <c r="F152" s="189" t="s">
        <v>145</v>
      </c>
      <c r="G152" s="13"/>
      <c r="H152" s="188" t="s">
        <v>3</v>
      </c>
      <c r="I152" s="190"/>
      <c r="J152" s="13"/>
      <c r="K152" s="13"/>
      <c r="L152" s="186"/>
      <c r="M152" s="191"/>
      <c r="N152" s="192"/>
      <c r="O152" s="192"/>
      <c r="P152" s="192"/>
      <c r="Q152" s="192"/>
      <c r="R152" s="192"/>
      <c r="S152" s="192"/>
      <c r="T152" s="19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8" t="s">
        <v>144</v>
      </c>
      <c r="AU152" s="188" t="s">
        <v>85</v>
      </c>
      <c r="AV152" s="13" t="s">
        <v>83</v>
      </c>
      <c r="AW152" s="13" t="s">
        <v>39</v>
      </c>
      <c r="AX152" s="13" t="s">
        <v>77</v>
      </c>
      <c r="AY152" s="188" t="s">
        <v>134</v>
      </c>
    </row>
    <row r="153" s="14" customFormat="1">
      <c r="A153" s="14"/>
      <c r="B153" s="194"/>
      <c r="C153" s="14"/>
      <c r="D153" s="187" t="s">
        <v>144</v>
      </c>
      <c r="E153" s="195" t="s">
        <v>3</v>
      </c>
      <c r="F153" s="196" t="s">
        <v>1139</v>
      </c>
      <c r="G153" s="14"/>
      <c r="H153" s="197">
        <v>27</v>
      </c>
      <c r="I153" s="198"/>
      <c r="J153" s="14"/>
      <c r="K153" s="14"/>
      <c r="L153" s="194"/>
      <c r="M153" s="199"/>
      <c r="N153" s="200"/>
      <c r="O153" s="200"/>
      <c r="P153" s="200"/>
      <c r="Q153" s="200"/>
      <c r="R153" s="200"/>
      <c r="S153" s="200"/>
      <c r="T153" s="20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5" t="s">
        <v>144</v>
      </c>
      <c r="AU153" s="195" t="s">
        <v>85</v>
      </c>
      <c r="AV153" s="14" t="s">
        <v>85</v>
      </c>
      <c r="AW153" s="14" t="s">
        <v>39</v>
      </c>
      <c r="AX153" s="14" t="s">
        <v>83</v>
      </c>
      <c r="AY153" s="195" t="s">
        <v>134</v>
      </c>
    </row>
    <row r="154" s="2" customFormat="1" ht="24.15" customHeight="1">
      <c r="A154" s="38"/>
      <c r="B154" s="172"/>
      <c r="C154" s="173" t="s">
        <v>238</v>
      </c>
      <c r="D154" s="173" t="s">
        <v>137</v>
      </c>
      <c r="E154" s="174" t="s">
        <v>826</v>
      </c>
      <c r="F154" s="175" t="s">
        <v>827</v>
      </c>
      <c r="G154" s="176" t="s">
        <v>140</v>
      </c>
      <c r="H154" s="177">
        <v>3</v>
      </c>
      <c r="I154" s="178"/>
      <c r="J154" s="179">
        <f>ROUND(I154*H154,2)</f>
        <v>0</v>
      </c>
      <c r="K154" s="175" t="s">
        <v>141</v>
      </c>
      <c r="L154" s="39"/>
      <c r="M154" s="180" t="s">
        <v>3</v>
      </c>
      <c r="N154" s="181" t="s">
        <v>48</v>
      </c>
      <c r="O154" s="72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4" t="s">
        <v>142</v>
      </c>
      <c r="AT154" s="184" t="s">
        <v>137</v>
      </c>
      <c r="AU154" s="184" t="s">
        <v>85</v>
      </c>
      <c r="AY154" s="18" t="s">
        <v>134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83</v>
      </c>
      <c r="BK154" s="185">
        <f>ROUND(I154*H154,2)</f>
        <v>0</v>
      </c>
      <c r="BL154" s="18" t="s">
        <v>142</v>
      </c>
      <c r="BM154" s="184" t="s">
        <v>1140</v>
      </c>
    </row>
    <row r="155" s="13" customFormat="1">
      <c r="A155" s="13"/>
      <c r="B155" s="186"/>
      <c r="C155" s="13"/>
      <c r="D155" s="187" t="s">
        <v>144</v>
      </c>
      <c r="E155" s="188" t="s">
        <v>3</v>
      </c>
      <c r="F155" s="189" t="s">
        <v>145</v>
      </c>
      <c r="G155" s="13"/>
      <c r="H155" s="188" t="s">
        <v>3</v>
      </c>
      <c r="I155" s="190"/>
      <c r="J155" s="13"/>
      <c r="K155" s="13"/>
      <c r="L155" s="186"/>
      <c r="M155" s="191"/>
      <c r="N155" s="192"/>
      <c r="O155" s="192"/>
      <c r="P155" s="192"/>
      <c r="Q155" s="192"/>
      <c r="R155" s="192"/>
      <c r="S155" s="192"/>
      <c r="T155" s="19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8" t="s">
        <v>144</v>
      </c>
      <c r="AU155" s="188" t="s">
        <v>85</v>
      </c>
      <c r="AV155" s="13" t="s">
        <v>83</v>
      </c>
      <c r="AW155" s="13" t="s">
        <v>39</v>
      </c>
      <c r="AX155" s="13" t="s">
        <v>77</v>
      </c>
      <c r="AY155" s="188" t="s">
        <v>134</v>
      </c>
    </row>
    <row r="156" s="14" customFormat="1">
      <c r="A156" s="14"/>
      <c r="B156" s="194"/>
      <c r="C156" s="14"/>
      <c r="D156" s="187" t="s">
        <v>144</v>
      </c>
      <c r="E156" s="195" t="s">
        <v>3</v>
      </c>
      <c r="F156" s="196" t="s">
        <v>1141</v>
      </c>
      <c r="G156" s="14"/>
      <c r="H156" s="197">
        <v>3</v>
      </c>
      <c r="I156" s="198"/>
      <c r="J156" s="14"/>
      <c r="K156" s="14"/>
      <c r="L156" s="194"/>
      <c r="M156" s="199"/>
      <c r="N156" s="200"/>
      <c r="O156" s="200"/>
      <c r="P156" s="200"/>
      <c r="Q156" s="200"/>
      <c r="R156" s="200"/>
      <c r="S156" s="200"/>
      <c r="T156" s="20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5" t="s">
        <v>144</v>
      </c>
      <c r="AU156" s="195" t="s">
        <v>85</v>
      </c>
      <c r="AV156" s="14" t="s">
        <v>85</v>
      </c>
      <c r="AW156" s="14" t="s">
        <v>39</v>
      </c>
      <c r="AX156" s="14" t="s">
        <v>83</v>
      </c>
      <c r="AY156" s="195" t="s">
        <v>134</v>
      </c>
    </row>
    <row r="157" s="12" customFormat="1" ht="22.8" customHeight="1">
      <c r="A157" s="12"/>
      <c r="B157" s="159"/>
      <c r="C157" s="12"/>
      <c r="D157" s="160" t="s">
        <v>76</v>
      </c>
      <c r="E157" s="170" t="s">
        <v>172</v>
      </c>
      <c r="F157" s="170" t="s">
        <v>173</v>
      </c>
      <c r="G157" s="12"/>
      <c r="H157" s="12"/>
      <c r="I157" s="162"/>
      <c r="J157" s="171">
        <f>BK157</f>
        <v>0</v>
      </c>
      <c r="K157" s="12"/>
      <c r="L157" s="159"/>
      <c r="M157" s="164"/>
      <c r="N157" s="165"/>
      <c r="O157" s="165"/>
      <c r="P157" s="166">
        <f>SUM(P158:P181)</f>
        <v>0</v>
      </c>
      <c r="Q157" s="165"/>
      <c r="R157" s="166">
        <f>SUM(R158:R181)</f>
        <v>0</v>
      </c>
      <c r="S157" s="165"/>
      <c r="T157" s="167">
        <f>SUM(T158:T181)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60" t="s">
        <v>133</v>
      </c>
      <c r="AT157" s="168" t="s">
        <v>76</v>
      </c>
      <c r="AU157" s="168" t="s">
        <v>83</v>
      </c>
      <c r="AY157" s="160" t="s">
        <v>134</v>
      </c>
      <c r="BK157" s="169">
        <f>SUM(BK158:BK181)</f>
        <v>0</v>
      </c>
    </row>
    <row r="158" s="2" customFormat="1" ht="24.15" customHeight="1">
      <c r="A158" s="38"/>
      <c r="B158" s="172"/>
      <c r="C158" s="173" t="s">
        <v>243</v>
      </c>
      <c r="D158" s="173" t="s">
        <v>137</v>
      </c>
      <c r="E158" s="174" t="s">
        <v>1142</v>
      </c>
      <c r="F158" s="175" t="s">
        <v>1143</v>
      </c>
      <c r="G158" s="176" t="s">
        <v>140</v>
      </c>
      <c r="H158" s="177">
        <v>1</v>
      </c>
      <c r="I158" s="178"/>
      <c r="J158" s="179">
        <f>ROUND(I158*H158,2)</f>
        <v>0</v>
      </c>
      <c r="K158" s="175" t="s">
        <v>141</v>
      </c>
      <c r="L158" s="39"/>
      <c r="M158" s="180" t="s">
        <v>3</v>
      </c>
      <c r="N158" s="181" t="s">
        <v>48</v>
      </c>
      <c r="O158" s="72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4" t="s">
        <v>142</v>
      </c>
      <c r="AT158" s="184" t="s">
        <v>137</v>
      </c>
      <c r="AU158" s="184" t="s">
        <v>85</v>
      </c>
      <c r="AY158" s="18" t="s">
        <v>134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83</v>
      </c>
      <c r="BK158" s="185">
        <f>ROUND(I158*H158,2)</f>
        <v>0</v>
      </c>
      <c r="BL158" s="18" t="s">
        <v>142</v>
      </c>
      <c r="BM158" s="184" t="s">
        <v>1144</v>
      </c>
    </row>
    <row r="159" s="13" customFormat="1">
      <c r="A159" s="13"/>
      <c r="B159" s="186"/>
      <c r="C159" s="13"/>
      <c r="D159" s="187" t="s">
        <v>144</v>
      </c>
      <c r="E159" s="188" t="s">
        <v>3</v>
      </c>
      <c r="F159" s="189" t="s">
        <v>145</v>
      </c>
      <c r="G159" s="13"/>
      <c r="H159" s="188" t="s">
        <v>3</v>
      </c>
      <c r="I159" s="190"/>
      <c r="J159" s="13"/>
      <c r="K159" s="13"/>
      <c r="L159" s="186"/>
      <c r="M159" s="191"/>
      <c r="N159" s="192"/>
      <c r="O159" s="192"/>
      <c r="P159" s="192"/>
      <c r="Q159" s="192"/>
      <c r="R159" s="192"/>
      <c r="S159" s="192"/>
      <c r="T159" s="19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8" t="s">
        <v>144</v>
      </c>
      <c r="AU159" s="188" t="s">
        <v>85</v>
      </c>
      <c r="AV159" s="13" t="s">
        <v>83</v>
      </c>
      <c r="AW159" s="13" t="s">
        <v>39</v>
      </c>
      <c r="AX159" s="13" t="s">
        <v>77</v>
      </c>
      <c r="AY159" s="188" t="s">
        <v>134</v>
      </c>
    </row>
    <row r="160" s="14" customFormat="1">
      <c r="A160" s="14"/>
      <c r="B160" s="194"/>
      <c r="C160" s="14"/>
      <c r="D160" s="187" t="s">
        <v>144</v>
      </c>
      <c r="E160" s="195" t="s">
        <v>3</v>
      </c>
      <c r="F160" s="196" t="s">
        <v>1145</v>
      </c>
      <c r="G160" s="14"/>
      <c r="H160" s="197">
        <v>1</v>
      </c>
      <c r="I160" s="198"/>
      <c r="J160" s="14"/>
      <c r="K160" s="14"/>
      <c r="L160" s="194"/>
      <c r="M160" s="199"/>
      <c r="N160" s="200"/>
      <c r="O160" s="200"/>
      <c r="P160" s="200"/>
      <c r="Q160" s="200"/>
      <c r="R160" s="200"/>
      <c r="S160" s="200"/>
      <c r="T160" s="20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5" t="s">
        <v>144</v>
      </c>
      <c r="AU160" s="195" t="s">
        <v>85</v>
      </c>
      <c r="AV160" s="14" t="s">
        <v>85</v>
      </c>
      <c r="AW160" s="14" t="s">
        <v>39</v>
      </c>
      <c r="AX160" s="14" t="s">
        <v>83</v>
      </c>
      <c r="AY160" s="195" t="s">
        <v>134</v>
      </c>
    </row>
    <row r="161" s="2" customFormat="1" ht="37.8" customHeight="1">
      <c r="A161" s="38"/>
      <c r="B161" s="172"/>
      <c r="C161" s="173" t="s">
        <v>249</v>
      </c>
      <c r="D161" s="173" t="s">
        <v>137</v>
      </c>
      <c r="E161" s="174" t="s">
        <v>520</v>
      </c>
      <c r="F161" s="175" t="s">
        <v>521</v>
      </c>
      <c r="G161" s="176" t="s">
        <v>140</v>
      </c>
      <c r="H161" s="177">
        <v>4</v>
      </c>
      <c r="I161" s="178"/>
      <c r="J161" s="179">
        <f>ROUND(I161*H161,2)</f>
        <v>0</v>
      </c>
      <c r="K161" s="175" t="s">
        <v>141</v>
      </c>
      <c r="L161" s="39"/>
      <c r="M161" s="180" t="s">
        <v>3</v>
      </c>
      <c r="N161" s="181" t="s">
        <v>48</v>
      </c>
      <c r="O161" s="72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4" t="s">
        <v>142</v>
      </c>
      <c r="AT161" s="184" t="s">
        <v>137</v>
      </c>
      <c r="AU161" s="184" t="s">
        <v>85</v>
      </c>
      <c r="AY161" s="18" t="s">
        <v>134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83</v>
      </c>
      <c r="BK161" s="185">
        <f>ROUND(I161*H161,2)</f>
        <v>0</v>
      </c>
      <c r="BL161" s="18" t="s">
        <v>142</v>
      </c>
      <c r="BM161" s="184" t="s">
        <v>1146</v>
      </c>
    </row>
    <row r="162" s="13" customFormat="1">
      <c r="A162" s="13"/>
      <c r="B162" s="186"/>
      <c r="C162" s="13"/>
      <c r="D162" s="187" t="s">
        <v>144</v>
      </c>
      <c r="E162" s="188" t="s">
        <v>3</v>
      </c>
      <c r="F162" s="189" t="s">
        <v>145</v>
      </c>
      <c r="G162" s="13"/>
      <c r="H162" s="188" t="s">
        <v>3</v>
      </c>
      <c r="I162" s="190"/>
      <c r="J162" s="13"/>
      <c r="K162" s="13"/>
      <c r="L162" s="186"/>
      <c r="M162" s="191"/>
      <c r="N162" s="192"/>
      <c r="O162" s="192"/>
      <c r="P162" s="192"/>
      <c r="Q162" s="192"/>
      <c r="R162" s="192"/>
      <c r="S162" s="192"/>
      <c r="T162" s="19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8" t="s">
        <v>144</v>
      </c>
      <c r="AU162" s="188" t="s">
        <v>85</v>
      </c>
      <c r="AV162" s="13" t="s">
        <v>83</v>
      </c>
      <c r="AW162" s="13" t="s">
        <v>39</v>
      </c>
      <c r="AX162" s="13" t="s">
        <v>77</v>
      </c>
      <c r="AY162" s="188" t="s">
        <v>134</v>
      </c>
    </row>
    <row r="163" s="14" customFormat="1">
      <c r="A163" s="14"/>
      <c r="B163" s="194"/>
      <c r="C163" s="14"/>
      <c r="D163" s="187" t="s">
        <v>144</v>
      </c>
      <c r="E163" s="195" t="s">
        <v>3</v>
      </c>
      <c r="F163" s="196" t="s">
        <v>1147</v>
      </c>
      <c r="G163" s="14"/>
      <c r="H163" s="197">
        <v>2</v>
      </c>
      <c r="I163" s="198"/>
      <c r="J163" s="14"/>
      <c r="K163" s="14"/>
      <c r="L163" s="194"/>
      <c r="M163" s="199"/>
      <c r="N163" s="200"/>
      <c r="O163" s="200"/>
      <c r="P163" s="200"/>
      <c r="Q163" s="200"/>
      <c r="R163" s="200"/>
      <c r="S163" s="200"/>
      <c r="T163" s="20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5" t="s">
        <v>144</v>
      </c>
      <c r="AU163" s="195" t="s">
        <v>85</v>
      </c>
      <c r="AV163" s="14" t="s">
        <v>85</v>
      </c>
      <c r="AW163" s="14" t="s">
        <v>39</v>
      </c>
      <c r="AX163" s="14" t="s">
        <v>77</v>
      </c>
      <c r="AY163" s="195" t="s">
        <v>134</v>
      </c>
    </row>
    <row r="164" s="14" customFormat="1">
      <c r="A164" s="14"/>
      <c r="B164" s="194"/>
      <c r="C164" s="14"/>
      <c r="D164" s="187" t="s">
        <v>144</v>
      </c>
      <c r="E164" s="195" t="s">
        <v>3</v>
      </c>
      <c r="F164" s="196" t="s">
        <v>178</v>
      </c>
      <c r="G164" s="14"/>
      <c r="H164" s="197">
        <v>1</v>
      </c>
      <c r="I164" s="198"/>
      <c r="J164" s="14"/>
      <c r="K164" s="14"/>
      <c r="L164" s="194"/>
      <c r="M164" s="199"/>
      <c r="N164" s="200"/>
      <c r="O164" s="200"/>
      <c r="P164" s="200"/>
      <c r="Q164" s="200"/>
      <c r="R164" s="200"/>
      <c r="S164" s="200"/>
      <c r="T164" s="20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5" t="s">
        <v>144</v>
      </c>
      <c r="AU164" s="195" t="s">
        <v>85</v>
      </c>
      <c r="AV164" s="14" t="s">
        <v>85</v>
      </c>
      <c r="AW164" s="14" t="s">
        <v>39</v>
      </c>
      <c r="AX164" s="14" t="s">
        <v>77</v>
      </c>
      <c r="AY164" s="195" t="s">
        <v>134</v>
      </c>
    </row>
    <row r="165" s="14" customFormat="1">
      <c r="A165" s="14"/>
      <c r="B165" s="194"/>
      <c r="C165" s="14"/>
      <c r="D165" s="187" t="s">
        <v>144</v>
      </c>
      <c r="E165" s="195" t="s">
        <v>3</v>
      </c>
      <c r="F165" s="196" t="s">
        <v>179</v>
      </c>
      <c r="G165" s="14"/>
      <c r="H165" s="197">
        <v>1</v>
      </c>
      <c r="I165" s="198"/>
      <c r="J165" s="14"/>
      <c r="K165" s="14"/>
      <c r="L165" s="194"/>
      <c r="M165" s="199"/>
      <c r="N165" s="200"/>
      <c r="O165" s="200"/>
      <c r="P165" s="200"/>
      <c r="Q165" s="200"/>
      <c r="R165" s="200"/>
      <c r="S165" s="200"/>
      <c r="T165" s="20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5" t="s">
        <v>144</v>
      </c>
      <c r="AU165" s="195" t="s">
        <v>85</v>
      </c>
      <c r="AV165" s="14" t="s">
        <v>85</v>
      </c>
      <c r="AW165" s="14" t="s">
        <v>39</v>
      </c>
      <c r="AX165" s="14" t="s">
        <v>77</v>
      </c>
      <c r="AY165" s="195" t="s">
        <v>134</v>
      </c>
    </row>
    <row r="166" s="15" customFormat="1">
      <c r="A166" s="15"/>
      <c r="B166" s="202"/>
      <c r="C166" s="15"/>
      <c r="D166" s="187" t="s">
        <v>144</v>
      </c>
      <c r="E166" s="203" t="s">
        <v>3</v>
      </c>
      <c r="F166" s="204" t="s">
        <v>180</v>
      </c>
      <c r="G166" s="15"/>
      <c r="H166" s="205">
        <v>4</v>
      </c>
      <c r="I166" s="206"/>
      <c r="J166" s="15"/>
      <c r="K166" s="15"/>
      <c r="L166" s="202"/>
      <c r="M166" s="207"/>
      <c r="N166" s="208"/>
      <c r="O166" s="208"/>
      <c r="P166" s="208"/>
      <c r="Q166" s="208"/>
      <c r="R166" s="208"/>
      <c r="S166" s="208"/>
      <c r="T166" s="209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03" t="s">
        <v>144</v>
      </c>
      <c r="AU166" s="203" t="s">
        <v>85</v>
      </c>
      <c r="AV166" s="15" t="s">
        <v>133</v>
      </c>
      <c r="AW166" s="15" t="s">
        <v>39</v>
      </c>
      <c r="AX166" s="15" t="s">
        <v>83</v>
      </c>
      <c r="AY166" s="203" t="s">
        <v>134</v>
      </c>
    </row>
    <row r="167" s="2" customFormat="1" ht="24.15" customHeight="1">
      <c r="A167" s="38"/>
      <c r="B167" s="172"/>
      <c r="C167" s="173" t="s">
        <v>256</v>
      </c>
      <c r="D167" s="173" t="s">
        <v>137</v>
      </c>
      <c r="E167" s="174" t="s">
        <v>342</v>
      </c>
      <c r="F167" s="175" t="s">
        <v>343</v>
      </c>
      <c r="G167" s="176" t="s">
        <v>140</v>
      </c>
      <c r="H167" s="177">
        <v>3</v>
      </c>
      <c r="I167" s="178"/>
      <c r="J167" s="179">
        <f>ROUND(I167*H167,2)</f>
        <v>0</v>
      </c>
      <c r="K167" s="175" t="s">
        <v>141</v>
      </c>
      <c r="L167" s="39"/>
      <c r="M167" s="180" t="s">
        <v>3</v>
      </c>
      <c r="N167" s="181" t="s">
        <v>48</v>
      </c>
      <c r="O167" s="72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4" t="s">
        <v>142</v>
      </c>
      <c r="AT167" s="184" t="s">
        <v>137</v>
      </c>
      <c r="AU167" s="184" t="s">
        <v>85</v>
      </c>
      <c r="AY167" s="18" t="s">
        <v>134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83</v>
      </c>
      <c r="BK167" s="185">
        <f>ROUND(I167*H167,2)</f>
        <v>0</v>
      </c>
      <c r="BL167" s="18" t="s">
        <v>142</v>
      </c>
      <c r="BM167" s="184" t="s">
        <v>1148</v>
      </c>
    </row>
    <row r="168" s="13" customFormat="1">
      <c r="A168" s="13"/>
      <c r="B168" s="186"/>
      <c r="C168" s="13"/>
      <c r="D168" s="187" t="s">
        <v>144</v>
      </c>
      <c r="E168" s="188" t="s">
        <v>3</v>
      </c>
      <c r="F168" s="189" t="s">
        <v>145</v>
      </c>
      <c r="G168" s="13"/>
      <c r="H168" s="188" t="s">
        <v>3</v>
      </c>
      <c r="I168" s="190"/>
      <c r="J168" s="13"/>
      <c r="K168" s="13"/>
      <c r="L168" s="186"/>
      <c r="M168" s="191"/>
      <c r="N168" s="192"/>
      <c r="O168" s="192"/>
      <c r="P168" s="192"/>
      <c r="Q168" s="192"/>
      <c r="R168" s="192"/>
      <c r="S168" s="192"/>
      <c r="T168" s="19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8" t="s">
        <v>144</v>
      </c>
      <c r="AU168" s="188" t="s">
        <v>85</v>
      </c>
      <c r="AV168" s="13" t="s">
        <v>83</v>
      </c>
      <c r="AW168" s="13" t="s">
        <v>39</v>
      </c>
      <c r="AX168" s="13" t="s">
        <v>77</v>
      </c>
      <c r="AY168" s="188" t="s">
        <v>134</v>
      </c>
    </row>
    <row r="169" s="14" customFormat="1">
      <c r="A169" s="14"/>
      <c r="B169" s="194"/>
      <c r="C169" s="14"/>
      <c r="D169" s="187" t="s">
        <v>144</v>
      </c>
      <c r="E169" s="195" t="s">
        <v>3</v>
      </c>
      <c r="F169" s="196" t="s">
        <v>1149</v>
      </c>
      <c r="G169" s="14"/>
      <c r="H169" s="197">
        <v>1</v>
      </c>
      <c r="I169" s="198"/>
      <c r="J169" s="14"/>
      <c r="K169" s="14"/>
      <c r="L169" s="194"/>
      <c r="M169" s="199"/>
      <c r="N169" s="200"/>
      <c r="O169" s="200"/>
      <c r="P169" s="200"/>
      <c r="Q169" s="200"/>
      <c r="R169" s="200"/>
      <c r="S169" s="200"/>
      <c r="T169" s="20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5" t="s">
        <v>144</v>
      </c>
      <c r="AU169" s="195" t="s">
        <v>85</v>
      </c>
      <c r="AV169" s="14" t="s">
        <v>85</v>
      </c>
      <c r="AW169" s="14" t="s">
        <v>39</v>
      </c>
      <c r="AX169" s="14" t="s">
        <v>77</v>
      </c>
      <c r="AY169" s="195" t="s">
        <v>134</v>
      </c>
    </row>
    <row r="170" s="14" customFormat="1">
      <c r="A170" s="14"/>
      <c r="B170" s="194"/>
      <c r="C170" s="14"/>
      <c r="D170" s="187" t="s">
        <v>144</v>
      </c>
      <c r="E170" s="195" t="s">
        <v>3</v>
      </c>
      <c r="F170" s="196" t="s">
        <v>1150</v>
      </c>
      <c r="G170" s="14"/>
      <c r="H170" s="197">
        <v>1</v>
      </c>
      <c r="I170" s="198"/>
      <c r="J170" s="14"/>
      <c r="K170" s="14"/>
      <c r="L170" s="194"/>
      <c r="M170" s="199"/>
      <c r="N170" s="200"/>
      <c r="O170" s="200"/>
      <c r="P170" s="200"/>
      <c r="Q170" s="200"/>
      <c r="R170" s="200"/>
      <c r="S170" s="200"/>
      <c r="T170" s="20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5" t="s">
        <v>144</v>
      </c>
      <c r="AU170" s="195" t="s">
        <v>85</v>
      </c>
      <c r="AV170" s="14" t="s">
        <v>85</v>
      </c>
      <c r="AW170" s="14" t="s">
        <v>39</v>
      </c>
      <c r="AX170" s="14" t="s">
        <v>77</v>
      </c>
      <c r="AY170" s="195" t="s">
        <v>134</v>
      </c>
    </row>
    <row r="171" s="14" customFormat="1">
      <c r="A171" s="14"/>
      <c r="B171" s="194"/>
      <c r="C171" s="14"/>
      <c r="D171" s="187" t="s">
        <v>144</v>
      </c>
      <c r="E171" s="195" t="s">
        <v>3</v>
      </c>
      <c r="F171" s="196" t="s">
        <v>1151</v>
      </c>
      <c r="G171" s="14"/>
      <c r="H171" s="197">
        <v>1</v>
      </c>
      <c r="I171" s="198"/>
      <c r="J171" s="14"/>
      <c r="K171" s="14"/>
      <c r="L171" s="194"/>
      <c r="M171" s="199"/>
      <c r="N171" s="200"/>
      <c r="O171" s="200"/>
      <c r="P171" s="200"/>
      <c r="Q171" s="200"/>
      <c r="R171" s="200"/>
      <c r="S171" s="200"/>
      <c r="T171" s="20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5" t="s">
        <v>144</v>
      </c>
      <c r="AU171" s="195" t="s">
        <v>85</v>
      </c>
      <c r="AV171" s="14" t="s">
        <v>85</v>
      </c>
      <c r="AW171" s="14" t="s">
        <v>39</v>
      </c>
      <c r="AX171" s="14" t="s">
        <v>77</v>
      </c>
      <c r="AY171" s="195" t="s">
        <v>134</v>
      </c>
    </row>
    <row r="172" s="15" customFormat="1">
      <c r="A172" s="15"/>
      <c r="B172" s="202"/>
      <c r="C172" s="15"/>
      <c r="D172" s="187" t="s">
        <v>144</v>
      </c>
      <c r="E172" s="203" t="s">
        <v>3</v>
      </c>
      <c r="F172" s="204" t="s">
        <v>180</v>
      </c>
      <c r="G172" s="15"/>
      <c r="H172" s="205">
        <v>3</v>
      </c>
      <c r="I172" s="206"/>
      <c r="J172" s="15"/>
      <c r="K172" s="15"/>
      <c r="L172" s="202"/>
      <c r="M172" s="207"/>
      <c r="N172" s="208"/>
      <c r="O172" s="208"/>
      <c r="P172" s="208"/>
      <c r="Q172" s="208"/>
      <c r="R172" s="208"/>
      <c r="S172" s="208"/>
      <c r="T172" s="20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03" t="s">
        <v>144</v>
      </c>
      <c r="AU172" s="203" t="s">
        <v>85</v>
      </c>
      <c r="AV172" s="15" t="s">
        <v>133</v>
      </c>
      <c r="AW172" s="15" t="s">
        <v>39</v>
      </c>
      <c r="AX172" s="15" t="s">
        <v>83</v>
      </c>
      <c r="AY172" s="203" t="s">
        <v>134</v>
      </c>
    </row>
    <row r="173" s="2" customFormat="1" ht="24.15" customHeight="1">
      <c r="A173" s="38"/>
      <c r="B173" s="172"/>
      <c r="C173" s="173" t="s">
        <v>262</v>
      </c>
      <c r="D173" s="173" t="s">
        <v>137</v>
      </c>
      <c r="E173" s="174" t="s">
        <v>528</v>
      </c>
      <c r="F173" s="175" t="s">
        <v>529</v>
      </c>
      <c r="G173" s="176" t="s">
        <v>140</v>
      </c>
      <c r="H173" s="177">
        <v>1</v>
      </c>
      <c r="I173" s="178"/>
      <c r="J173" s="179">
        <f>ROUND(I173*H173,2)</f>
        <v>0</v>
      </c>
      <c r="K173" s="175" t="s">
        <v>141</v>
      </c>
      <c r="L173" s="39"/>
      <c r="M173" s="180" t="s">
        <v>3</v>
      </c>
      <c r="N173" s="181" t="s">
        <v>48</v>
      </c>
      <c r="O173" s="72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4" t="s">
        <v>142</v>
      </c>
      <c r="AT173" s="184" t="s">
        <v>137</v>
      </c>
      <c r="AU173" s="184" t="s">
        <v>85</v>
      </c>
      <c r="AY173" s="18" t="s">
        <v>134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8" t="s">
        <v>83</v>
      </c>
      <c r="BK173" s="185">
        <f>ROUND(I173*H173,2)</f>
        <v>0</v>
      </c>
      <c r="BL173" s="18" t="s">
        <v>142</v>
      </c>
      <c r="BM173" s="184" t="s">
        <v>1152</v>
      </c>
    </row>
    <row r="174" s="13" customFormat="1">
      <c r="A174" s="13"/>
      <c r="B174" s="186"/>
      <c r="C174" s="13"/>
      <c r="D174" s="187" t="s">
        <v>144</v>
      </c>
      <c r="E174" s="188" t="s">
        <v>3</v>
      </c>
      <c r="F174" s="189" t="s">
        <v>145</v>
      </c>
      <c r="G174" s="13"/>
      <c r="H174" s="188" t="s">
        <v>3</v>
      </c>
      <c r="I174" s="190"/>
      <c r="J174" s="13"/>
      <c r="K174" s="13"/>
      <c r="L174" s="186"/>
      <c r="M174" s="191"/>
      <c r="N174" s="192"/>
      <c r="O174" s="192"/>
      <c r="P174" s="192"/>
      <c r="Q174" s="192"/>
      <c r="R174" s="192"/>
      <c r="S174" s="192"/>
      <c r="T174" s="19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8" t="s">
        <v>144</v>
      </c>
      <c r="AU174" s="188" t="s">
        <v>85</v>
      </c>
      <c r="AV174" s="13" t="s">
        <v>83</v>
      </c>
      <c r="AW174" s="13" t="s">
        <v>39</v>
      </c>
      <c r="AX174" s="13" t="s">
        <v>77</v>
      </c>
      <c r="AY174" s="188" t="s">
        <v>134</v>
      </c>
    </row>
    <row r="175" s="14" customFormat="1">
      <c r="A175" s="14"/>
      <c r="B175" s="194"/>
      <c r="C175" s="14"/>
      <c r="D175" s="187" t="s">
        <v>144</v>
      </c>
      <c r="E175" s="195" t="s">
        <v>3</v>
      </c>
      <c r="F175" s="196" t="s">
        <v>1153</v>
      </c>
      <c r="G175" s="14"/>
      <c r="H175" s="197">
        <v>1</v>
      </c>
      <c r="I175" s="198"/>
      <c r="J175" s="14"/>
      <c r="K175" s="14"/>
      <c r="L175" s="194"/>
      <c r="M175" s="199"/>
      <c r="N175" s="200"/>
      <c r="O175" s="200"/>
      <c r="P175" s="200"/>
      <c r="Q175" s="200"/>
      <c r="R175" s="200"/>
      <c r="S175" s="200"/>
      <c r="T175" s="20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5" t="s">
        <v>144</v>
      </c>
      <c r="AU175" s="195" t="s">
        <v>85</v>
      </c>
      <c r="AV175" s="14" t="s">
        <v>85</v>
      </c>
      <c r="AW175" s="14" t="s">
        <v>39</v>
      </c>
      <c r="AX175" s="14" t="s">
        <v>83</v>
      </c>
      <c r="AY175" s="195" t="s">
        <v>134</v>
      </c>
    </row>
    <row r="176" s="2" customFormat="1" ht="33" customHeight="1">
      <c r="A176" s="38"/>
      <c r="B176" s="172"/>
      <c r="C176" s="173" t="s">
        <v>267</v>
      </c>
      <c r="D176" s="173" t="s">
        <v>137</v>
      </c>
      <c r="E176" s="174" t="s">
        <v>532</v>
      </c>
      <c r="F176" s="175" t="s">
        <v>533</v>
      </c>
      <c r="G176" s="176" t="s">
        <v>140</v>
      </c>
      <c r="H176" s="177">
        <v>1</v>
      </c>
      <c r="I176" s="178"/>
      <c r="J176" s="179">
        <f>ROUND(I176*H176,2)</f>
        <v>0</v>
      </c>
      <c r="K176" s="175" t="s">
        <v>141</v>
      </c>
      <c r="L176" s="39"/>
      <c r="M176" s="180" t="s">
        <v>3</v>
      </c>
      <c r="N176" s="181" t="s">
        <v>48</v>
      </c>
      <c r="O176" s="72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4" t="s">
        <v>142</v>
      </c>
      <c r="AT176" s="184" t="s">
        <v>137</v>
      </c>
      <c r="AU176" s="184" t="s">
        <v>85</v>
      </c>
      <c r="AY176" s="18" t="s">
        <v>134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8" t="s">
        <v>83</v>
      </c>
      <c r="BK176" s="185">
        <f>ROUND(I176*H176,2)</f>
        <v>0</v>
      </c>
      <c r="BL176" s="18" t="s">
        <v>142</v>
      </c>
      <c r="BM176" s="184" t="s">
        <v>1154</v>
      </c>
    </row>
    <row r="177" s="13" customFormat="1">
      <c r="A177" s="13"/>
      <c r="B177" s="186"/>
      <c r="C177" s="13"/>
      <c r="D177" s="187" t="s">
        <v>144</v>
      </c>
      <c r="E177" s="188" t="s">
        <v>3</v>
      </c>
      <c r="F177" s="189" t="s">
        <v>145</v>
      </c>
      <c r="G177" s="13"/>
      <c r="H177" s="188" t="s">
        <v>3</v>
      </c>
      <c r="I177" s="190"/>
      <c r="J177" s="13"/>
      <c r="K177" s="13"/>
      <c r="L177" s="186"/>
      <c r="M177" s="191"/>
      <c r="N177" s="192"/>
      <c r="O177" s="192"/>
      <c r="P177" s="192"/>
      <c r="Q177" s="192"/>
      <c r="R177" s="192"/>
      <c r="S177" s="192"/>
      <c r="T177" s="19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8" t="s">
        <v>144</v>
      </c>
      <c r="AU177" s="188" t="s">
        <v>85</v>
      </c>
      <c r="AV177" s="13" t="s">
        <v>83</v>
      </c>
      <c r="AW177" s="13" t="s">
        <v>39</v>
      </c>
      <c r="AX177" s="13" t="s">
        <v>77</v>
      </c>
      <c r="AY177" s="188" t="s">
        <v>134</v>
      </c>
    </row>
    <row r="178" s="14" customFormat="1">
      <c r="A178" s="14"/>
      <c r="B178" s="194"/>
      <c r="C178" s="14"/>
      <c r="D178" s="187" t="s">
        <v>144</v>
      </c>
      <c r="E178" s="195" t="s">
        <v>3</v>
      </c>
      <c r="F178" s="196" t="s">
        <v>535</v>
      </c>
      <c r="G178" s="14"/>
      <c r="H178" s="197">
        <v>1</v>
      </c>
      <c r="I178" s="198"/>
      <c r="J178" s="14"/>
      <c r="K178" s="14"/>
      <c r="L178" s="194"/>
      <c r="M178" s="199"/>
      <c r="N178" s="200"/>
      <c r="O178" s="200"/>
      <c r="P178" s="200"/>
      <c r="Q178" s="200"/>
      <c r="R178" s="200"/>
      <c r="S178" s="200"/>
      <c r="T178" s="20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5" t="s">
        <v>144</v>
      </c>
      <c r="AU178" s="195" t="s">
        <v>85</v>
      </c>
      <c r="AV178" s="14" t="s">
        <v>85</v>
      </c>
      <c r="AW178" s="14" t="s">
        <v>39</v>
      </c>
      <c r="AX178" s="14" t="s">
        <v>83</v>
      </c>
      <c r="AY178" s="195" t="s">
        <v>134</v>
      </c>
    </row>
    <row r="179" s="2" customFormat="1" ht="24.15" customHeight="1">
      <c r="A179" s="38"/>
      <c r="B179" s="172"/>
      <c r="C179" s="173" t="s">
        <v>8</v>
      </c>
      <c r="D179" s="173" t="s">
        <v>137</v>
      </c>
      <c r="E179" s="174" t="s">
        <v>346</v>
      </c>
      <c r="F179" s="175" t="s">
        <v>347</v>
      </c>
      <c r="G179" s="176" t="s">
        <v>140</v>
      </c>
      <c r="H179" s="177">
        <v>9</v>
      </c>
      <c r="I179" s="178"/>
      <c r="J179" s="179">
        <f>ROUND(I179*H179,2)</f>
        <v>0</v>
      </c>
      <c r="K179" s="175" t="s">
        <v>141</v>
      </c>
      <c r="L179" s="39"/>
      <c r="M179" s="180" t="s">
        <v>3</v>
      </c>
      <c r="N179" s="181" t="s">
        <v>48</v>
      </c>
      <c r="O179" s="72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4" t="s">
        <v>142</v>
      </c>
      <c r="AT179" s="184" t="s">
        <v>137</v>
      </c>
      <c r="AU179" s="184" t="s">
        <v>85</v>
      </c>
      <c r="AY179" s="18" t="s">
        <v>134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8" t="s">
        <v>83</v>
      </c>
      <c r="BK179" s="185">
        <f>ROUND(I179*H179,2)</f>
        <v>0</v>
      </c>
      <c r="BL179" s="18" t="s">
        <v>142</v>
      </c>
      <c r="BM179" s="184" t="s">
        <v>1155</v>
      </c>
    </row>
    <row r="180" s="13" customFormat="1">
      <c r="A180" s="13"/>
      <c r="B180" s="186"/>
      <c r="C180" s="13"/>
      <c r="D180" s="187" t="s">
        <v>144</v>
      </c>
      <c r="E180" s="188" t="s">
        <v>3</v>
      </c>
      <c r="F180" s="189" t="s">
        <v>145</v>
      </c>
      <c r="G180" s="13"/>
      <c r="H180" s="188" t="s">
        <v>3</v>
      </c>
      <c r="I180" s="190"/>
      <c r="J180" s="13"/>
      <c r="K180" s="13"/>
      <c r="L180" s="186"/>
      <c r="M180" s="191"/>
      <c r="N180" s="192"/>
      <c r="O180" s="192"/>
      <c r="P180" s="192"/>
      <c r="Q180" s="192"/>
      <c r="R180" s="192"/>
      <c r="S180" s="192"/>
      <c r="T180" s="19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8" t="s">
        <v>144</v>
      </c>
      <c r="AU180" s="188" t="s">
        <v>85</v>
      </c>
      <c r="AV180" s="13" t="s">
        <v>83</v>
      </c>
      <c r="AW180" s="13" t="s">
        <v>39</v>
      </c>
      <c r="AX180" s="13" t="s">
        <v>77</v>
      </c>
      <c r="AY180" s="188" t="s">
        <v>134</v>
      </c>
    </row>
    <row r="181" s="14" customFormat="1">
      <c r="A181" s="14"/>
      <c r="B181" s="194"/>
      <c r="C181" s="14"/>
      <c r="D181" s="187" t="s">
        <v>144</v>
      </c>
      <c r="E181" s="195" t="s">
        <v>3</v>
      </c>
      <c r="F181" s="196" t="s">
        <v>1156</v>
      </c>
      <c r="G181" s="14"/>
      <c r="H181" s="197">
        <v>9</v>
      </c>
      <c r="I181" s="198"/>
      <c r="J181" s="14"/>
      <c r="K181" s="14"/>
      <c r="L181" s="194"/>
      <c r="M181" s="199"/>
      <c r="N181" s="200"/>
      <c r="O181" s="200"/>
      <c r="P181" s="200"/>
      <c r="Q181" s="200"/>
      <c r="R181" s="200"/>
      <c r="S181" s="200"/>
      <c r="T181" s="20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5" t="s">
        <v>144</v>
      </c>
      <c r="AU181" s="195" t="s">
        <v>85</v>
      </c>
      <c r="AV181" s="14" t="s">
        <v>85</v>
      </c>
      <c r="AW181" s="14" t="s">
        <v>39</v>
      </c>
      <c r="AX181" s="14" t="s">
        <v>83</v>
      </c>
      <c r="AY181" s="195" t="s">
        <v>134</v>
      </c>
    </row>
    <row r="182" s="12" customFormat="1" ht="22.8" customHeight="1">
      <c r="A182" s="12"/>
      <c r="B182" s="159"/>
      <c r="C182" s="12"/>
      <c r="D182" s="160" t="s">
        <v>76</v>
      </c>
      <c r="E182" s="170" t="s">
        <v>181</v>
      </c>
      <c r="F182" s="170" t="s">
        <v>182</v>
      </c>
      <c r="G182" s="12"/>
      <c r="H182" s="12"/>
      <c r="I182" s="162"/>
      <c r="J182" s="171">
        <f>BK182</f>
        <v>0</v>
      </c>
      <c r="K182" s="12"/>
      <c r="L182" s="159"/>
      <c r="M182" s="164"/>
      <c r="N182" s="165"/>
      <c r="O182" s="165"/>
      <c r="P182" s="166">
        <f>SUM(P183:P202)</f>
        <v>0</v>
      </c>
      <c r="Q182" s="165"/>
      <c r="R182" s="166">
        <f>SUM(R183:R202)</f>
        <v>0</v>
      </c>
      <c r="S182" s="165"/>
      <c r="T182" s="167">
        <f>SUM(T183:T202)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60" t="s">
        <v>133</v>
      </c>
      <c r="AT182" s="168" t="s">
        <v>76</v>
      </c>
      <c r="AU182" s="168" t="s">
        <v>83</v>
      </c>
      <c r="AY182" s="160" t="s">
        <v>134</v>
      </c>
      <c r="BK182" s="169">
        <f>SUM(BK183:BK202)</f>
        <v>0</v>
      </c>
    </row>
    <row r="183" s="2" customFormat="1" ht="33" customHeight="1">
      <c r="A183" s="38"/>
      <c r="B183" s="172"/>
      <c r="C183" s="173" t="s">
        <v>276</v>
      </c>
      <c r="D183" s="173" t="s">
        <v>137</v>
      </c>
      <c r="E183" s="174" t="s">
        <v>184</v>
      </c>
      <c r="F183" s="175" t="s">
        <v>185</v>
      </c>
      <c r="G183" s="176" t="s">
        <v>140</v>
      </c>
      <c r="H183" s="177">
        <v>3</v>
      </c>
      <c r="I183" s="178"/>
      <c r="J183" s="179">
        <f>ROUND(I183*H183,2)</f>
        <v>0</v>
      </c>
      <c r="K183" s="175" t="s">
        <v>141</v>
      </c>
      <c r="L183" s="39"/>
      <c r="M183" s="180" t="s">
        <v>3</v>
      </c>
      <c r="N183" s="181" t="s">
        <v>48</v>
      </c>
      <c r="O183" s="72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4" t="s">
        <v>142</v>
      </c>
      <c r="AT183" s="184" t="s">
        <v>137</v>
      </c>
      <c r="AU183" s="184" t="s">
        <v>85</v>
      </c>
      <c r="AY183" s="18" t="s">
        <v>134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8" t="s">
        <v>83</v>
      </c>
      <c r="BK183" s="185">
        <f>ROUND(I183*H183,2)</f>
        <v>0</v>
      </c>
      <c r="BL183" s="18" t="s">
        <v>142</v>
      </c>
      <c r="BM183" s="184" t="s">
        <v>1157</v>
      </c>
    </row>
    <row r="184" s="13" customFormat="1">
      <c r="A184" s="13"/>
      <c r="B184" s="186"/>
      <c r="C184" s="13"/>
      <c r="D184" s="187" t="s">
        <v>144</v>
      </c>
      <c r="E184" s="188" t="s">
        <v>3</v>
      </c>
      <c r="F184" s="189" t="s">
        <v>145</v>
      </c>
      <c r="G184" s="13"/>
      <c r="H184" s="188" t="s">
        <v>3</v>
      </c>
      <c r="I184" s="190"/>
      <c r="J184" s="13"/>
      <c r="K184" s="13"/>
      <c r="L184" s="186"/>
      <c r="M184" s="191"/>
      <c r="N184" s="192"/>
      <c r="O184" s="192"/>
      <c r="P184" s="192"/>
      <c r="Q184" s="192"/>
      <c r="R184" s="192"/>
      <c r="S184" s="192"/>
      <c r="T184" s="19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8" t="s">
        <v>144</v>
      </c>
      <c r="AU184" s="188" t="s">
        <v>85</v>
      </c>
      <c r="AV184" s="13" t="s">
        <v>83</v>
      </c>
      <c r="AW184" s="13" t="s">
        <v>39</v>
      </c>
      <c r="AX184" s="13" t="s">
        <v>77</v>
      </c>
      <c r="AY184" s="188" t="s">
        <v>134</v>
      </c>
    </row>
    <row r="185" s="14" customFormat="1">
      <c r="A185" s="14"/>
      <c r="B185" s="194"/>
      <c r="C185" s="14"/>
      <c r="D185" s="187" t="s">
        <v>144</v>
      </c>
      <c r="E185" s="195" t="s">
        <v>3</v>
      </c>
      <c r="F185" s="196" t="s">
        <v>1158</v>
      </c>
      <c r="G185" s="14"/>
      <c r="H185" s="197">
        <v>1</v>
      </c>
      <c r="I185" s="198"/>
      <c r="J185" s="14"/>
      <c r="K185" s="14"/>
      <c r="L185" s="194"/>
      <c r="M185" s="199"/>
      <c r="N185" s="200"/>
      <c r="O185" s="200"/>
      <c r="P185" s="200"/>
      <c r="Q185" s="200"/>
      <c r="R185" s="200"/>
      <c r="S185" s="200"/>
      <c r="T185" s="20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5" t="s">
        <v>144</v>
      </c>
      <c r="AU185" s="195" t="s">
        <v>85</v>
      </c>
      <c r="AV185" s="14" t="s">
        <v>85</v>
      </c>
      <c r="AW185" s="14" t="s">
        <v>39</v>
      </c>
      <c r="AX185" s="14" t="s">
        <v>77</v>
      </c>
      <c r="AY185" s="195" t="s">
        <v>134</v>
      </c>
    </row>
    <row r="186" s="14" customFormat="1">
      <c r="A186" s="14"/>
      <c r="B186" s="194"/>
      <c r="C186" s="14"/>
      <c r="D186" s="187" t="s">
        <v>144</v>
      </c>
      <c r="E186" s="195" t="s">
        <v>3</v>
      </c>
      <c r="F186" s="196" t="s">
        <v>187</v>
      </c>
      <c r="G186" s="14"/>
      <c r="H186" s="197">
        <v>2</v>
      </c>
      <c r="I186" s="198"/>
      <c r="J186" s="14"/>
      <c r="K186" s="14"/>
      <c r="L186" s="194"/>
      <c r="M186" s="199"/>
      <c r="N186" s="200"/>
      <c r="O186" s="200"/>
      <c r="P186" s="200"/>
      <c r="Q186" s="200"/>
      <c r="R186" s="200"/>
      <c r="S186" s="200"/>
      <c r="T186" s="20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5" t="s">
        <v>144</v>
      </c>
      <c r="AU186" s="195" t="s">
        <v>85</v>
      </c>
      <c r="AV186" s="14" t="s">
        <v>85</v>
      </c>
      <c r="AW186" s="14" t="s">
        <v>39</v>
      </c>
      <c r="AX186" s="14" t="s">
        <v>77</v>
      </c>
      <c r="AY186" s="195" t="s">
        <v>134</v>
      </c>
    </row>
    <row r="187" s="15" customFormat="1">
      <c r="A187" s="15"/>
      <c r="B187" s="202"/>
      <c r="C187" s="15"/>
      <c r="D187" s="187" t="s">
        <v>144</v>
      </c>
      <c r="E187" s="203" t="s">
        <v>3</v>
      </c>
      <c r="F187" s="204" t="s">
        <v>180</v>
      </c>
      <c r="G187" s="15"/>
      <c r="H187" s="205">
        <v>3</v>
      </c>
      <c r="I187" s="206"/>
      <c r="J187" s="15"/>
      <c r="K187" s="15"/>
      <c r="L187" s="202"/>
      <c r="M187" s="207"/>
      <c r="N187" s="208"/>
      <c r="O187" s="208"/>
      <c r="P187" s="208"/>
      <c r="Q187" s="208"/>
      <c r="R187" s="208"/>
      <c r="S187" s="208"/>
      <c r="T187" s="209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03" t="s">
        <v>144</v>
      </c>
      <c r="AU187" s="203" t="s">
        <v>85</v>
      </c>
      <c r="AV187" s="15" t="s">
        <v>133</v>
      </c>
      <c r="AW187" s="15" t="s">
        <v>39</v>
      </c>
      <c r="AX187" s="15" t="s">
        <v>83</v>
      </c>
      <c r="AY187" s="203" t="s">
        <v>134</v>
      </c>
    </row>
    <row r="188" s="2" customFormat="1" ht="24.15" customHeight="1">
      <c r="A188" s="38"/>
      <c r="B188" s="172"/>
      <c r="C188" s="173" t="s">
        <v>283</v>
      </c>
      <c r="D188" s="173" t="s">
        <v>137</v>
      </c>
      <c r="E188" s="174" t="s">
        <v>357</v>
      </c>
      <c r="F188" s="175" t="s">
        <v>358</v>
      </c>
      <c r="G188" s="176" t="s">
        <v>140</v>
      </c>
      <c r="H188" s="177">
        <v>2</v>
      </c>
      <c r="I188" s="178"/>
      <c r="J188" s="179">
        <f>ROUND(I188*H188,2)</f>
        <v>0</v>
      </c>
      <c r="K188" s="175" t="s">
        <v>141</v>
      </c>
      <c r="L188" s="39"/>
      <c r="M188" s="180" t="s">
        <v>3</v>
      </c>
      <c r="N188" s="181" t="s">
        <v>48</v>
      </c>
      <c r="O188" s="72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4" t="s">
        <v>142</v>
      </c>
      <c r="AT188" s="184" t="s">
        <v>137</v>
      </c>
      <c r="AU188" s="184" t="s">
        <v>85</v>
      </c>
      <c r="AY188" s="18" t="s">
        <v>134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8" t="s">
        <v>83</v>
      </c>
      <c r="BK188" s="185">
        <f>ROUND(I188*H188,2)</f>
        <v>0</v>
      </c>
      <c r="BL188" s="18" t="s">
        <v>142</v>
      </c>
      <c r="BM188" s="184" t="s">
        <v>1159</v>
      </c>
    </row>
    <row r="189" s="13" customFormat="1">
      <c r="A189" s="13"/>
      <c r="B189" s="186"/>
      <c r="C189" s="13"/>
      <c r="D189" s="187" t="s">
        <v>144</v>
      </c>
      <c r="E189" s="188" t="s">
        <v>3</v>
      </c>
      <c r="F189" s="189" t="s">
        <v>145</v>
      </c>
      <c r="G189" s="13"/>
      <c r="H189" s="188" t="s">
        <v>3</v>
      </c>
      <c r="I189" s="190"/>
      <c r="J189" s="13"/>
      <c r="K189" s="13"/>
      <c r="L189" s="186"/>
      <c r="M189" s="191"/>
      <c r="N189" s="192"/>
      <c r="O189" s="192"/>
      <c r="P189" s="192"/>
      <c r="Q189" s="192"/>
      <c r="R189" s="192"/>
      <c r="S189" s="192"/>
      <c r="T189" s="19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8" t="s">
        <v>144</v>
      </c>
      <c r="AU189" s="188" t="s">
        <v>85</v>
      </c>
      <c r="AV189" s="13" t="s">
        <v>83</v>
      </c>
      <c r="AW189" s="13" t="s">
        <v>39</v>
      </c>
      <c r="AX189" s="13" t="s">
        <v>77</v>
      </c>
      <c r="AY189" s="188" t="s">
        <v>134</v>
      </c>
    </row>
    <row r="190" s="14" customFormat="1">
      <c r="A190" s="14"/>
      <c r="B190" s="194"/>
      <c r="C190" s="14"/>
      <c r="D190" s="187" t="s">
        <v>144</v>
      </c>
      <c r="E190" s="195" t="s">
        <v>3</v>
      </c>
      <c r="F190" s="196" t="s">
        <v>1160</v>
      </c>
      <c r="G190" s="14"/>
      <c r="H190" s="197">
        <v>2</v>
      </c>
      <c r="I190" s="198"/>
      <c r="J190" s="14"/>
      <c r="K190" s="14"/>
      <c r="L190" s="194"/>
      <c r="M190" s="199"/>
      <c r="N190" s="200"/>
      <c r="O190" s="200"/>
      <c r="P190" s="200"/>
      <c r="Q190" s="200"/>
      <c r="R190" s="200"/>
      <c r="S190" s="200"/>
      <c r="T190" s="20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5" t="s">
        <v>144</v>
      </c>
      <c r="AU190" s="195" t="s">
        <v>85</v>
      </c>
      <c r="AV190" s="14" t="s">
        <v>85</v>
      </c>
      <c r="AW190" s="14" t="s">
        <v>39</v>
      </c>
      <c r="AX190" s="14" t="s">
        <v>83</v>
      </c>
      <c r="AY190" s="195" t="s">
        <v>134</v>
      </c>
    </row>
    <row r="191" s="2" customFormat="1" ht="24.15" customHeight="1">
      <c r="A191" s="38"/>
      <c r="B191" s="172"/>
      <c r="C191" s="173" t="s">
        <v>386</v>
      </c>
      <c r="D191" s="173" t="s">
        <v>137</v>
      </c>
      <c r="E191" s="174" t="s">
        <v>189</v>
      </c>
      <c r="F191" s="175" t="s">
        <v>190</v>
      </c>
      <c r="G191" s="176" t="s">
        <v>140</v>
      </c>
      <c r="H191" s="177">
        <v>19</v>
      </c>
      <c r="I191" s="178"/>
      <c r="J191" s="179">
        <f>ROUND(I191*H191,2)</f>
        <v>0</v>
      </c>
      <c r="K191" s="175" t="s">
        <v>141</v>
      </c>
      <c r="L191" s="39"/>
      <c r="M191" s="180" t="s">
        <v>3</v>
      </c>
      <c r="N191" s="181" t="s">
        <v>48</v>
      </c>
      <c r="O191" s="72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84" t="s">
        <v>142</v>
      </c>
      <c r="AT191" s="184" t="s">
        <v>137</v>
      </c>
      <c r="AU191" s="184" t="s">
        <v>85</v>
      </c>
      <c r="AY191" s="18" t="s">
        <v>134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8" t="s">
        <v>83</v>
      </c>
      <c r="BK191" s="185">
        <f>ROUND(I191*H191,2)</f>
        <v>0</v>
      </c>
      <c r="BL191" s="18" t="s">
        <v>142</v>
      </c>
      <c r="BM191" s="184" t="s">
        <v>1161</v>
      </c>
    </row>
    <row r="192" s="13" customFormat="1">
      <c r="A192" s="13"/>
      <c r="B192" s="186"/>
      <c r="C192" s="13"/>
      <c r="D192" s="187" t="s">
        <v>144</v>
      </c>
      <c r="E192" s="188" t="s">
        <v>3</v>
      </c>
      <c r="F192" s="189" t="s">
        <v>145</v>
      </c>
      <c r="G192" s="13"/>
      <c r="H192" s="188" t="s">
        <v>3</v>
      </c>
      <c r="I192" s="190"/>
      <c r="J192" s="13"/>
      <c r="K192" s="13"/>
      <c r="L192" s="186"/>
      <c r="M192" s="191"/>
      <c r="N192" s="192"/>
      <c r="O192" s="192"/>
      <c r="P192" s="192"/>
      <c r="Q192" s="192"/>
      <c r="R192" s="192"/>
      <c r="S192" s="192"/>
      <c r="T192" s="19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8" t="s">
        <v>144</v>
      </c>
      <c r="AU192" s="188" t="s">
        <v>85</v>
      </c>
      <c r="AV192" s="13" t="s">
        <v>83</v>
      </c>
      <c r="AW192" s="13" t="s">
        <v>39</v>
      </c>
      <c r="AX192" s="13" t="s">
        <v>77</v>
      </c>
      <c r="AY192" s="188" t="s">
        <v>134</v>
      </c>
    </row>
    <row r="193" s="14" customFormat="1">
      <c r="A193" s="14"/>
      <c r="B193" s="194"/>
      <c r="C193" s="14"/>
      <c r="D193" s="187" t="s">
        <v>144</v>
      </c>
      <c r="E193" s="195" t="s">
        <v>3</v>
      </c>
      <c r="F193" s="196" t="s">
        <v>1162</v>
      </c>
      <c r="G193" s="14"/>
      <c r="H193" s="197">
        <v>7</v>
      </c>
      <c r="I193" s="198"/>
      <c r="J193" s="14"/>
      <c r="K193" s="14"/>
      <c r="L193" s="194"/>
      <c r="M193" s="199"/>
      <c r="N193" s="200"/>
      <c r="O193" s="200"/>
      <c r="P193" s="200"/>
      <c r="Q193" s="200"/>
      <c r="R193" s="200"/>
      <c r="S193" s="200"/>
      <c r="T193" s="20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5" t="s">
        <v>144</v>
      </c>
      <c r="AU193" s="195" t="s">
        <v>85</v>
      </c>
      <c r="AV193" s="14" t="s">
        <v>85</v>
      </c>
      <c r="AW193" s="14" t="s">
        <v>39</v>
      </c>
      <c r="AX193" s="14" t="s">
        <v>77</v>
      </c>
      <c r="AY193" s="195" t="s">
        <v>134</v>
      </c>
    </row>
    <row r="194" s="14" customFormat="1">
      <c r="A194" s="14"/>
      <c r="B194" s="194"/>
      <c r="C194" s="14"/>
      <c r="D194" s="187" t="s">
        <v>144</v>
      </c>
      <c r="E194" s="195" t="s">
        <v>3</v>
      </c>
      <c r="F194" s="196" t="s">
        <v>1163</v>
      </c>
      <c r="G194" s="14"/>
      <c r="H194" s="197">
        <v>5</v>
      </c>
      <c r="I194" s="198"/>
      <c r="J194" s="14"/>
      <c r="K194" s="14"/>
      <c r="L194" s="194"/>
      <c r="M194" s="199"/>
      <c r="N194" s="200"/>
      <c r="O194" s="200"/>
      <c r="P194" s="200"/>
      <c r="Q194" s="200"/>
      <c r="R194" s="200"/>
      <c r="S194" s="200"/>
      <c r="T194" s="20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5" t="s">
        <v>144</v>
      </c>
      <c r="AU194" s="195" t="s">
        <v>85</v>
      </c>
      <c r="AV194" s="14" t="s">
        <v>85</v>
      </c>
      <c r="AW194" s="14" t="s">
        <v>39</v>
      </c>
      <c r="AX194" s="14" t="s">
        <v>77</v>
      </c>
      <c r="AY194" s="195" t="s">
        <v>134</v>
      </c>
    </row>
    <row r="195" s="14" customFormat="1">
      <c r="A195" s="14"/>
      <c r="B195" s="194"/>
      <c r="C195" s="14"/>
      <c r="D195" s="187" t="s">
        <v>144</v>
      </c>
      <c r="E195" s="195" t="s">
        <v>3</v>
      </c>
      <c r="F195" s="196" t="s">
        <v>1164</v>
      </c>
      <c r="G195" s="14"/>
      <c r="H195" s="197">
        <v>7</v>
      </c>
      <c r="I195" s="198"/>
      <c r="J195" s="14"/>
      <c r="K195" s="14"/>
      <c r="L195" s="194"/>
      <c r="M195" s="199"/>
      <c r="N195" s="200"/>
      <c r="O195" s="200"/>
      <c r="P195" s="200"/>
      <c r="Q195" s="200"/>
      <c r="R195" s="200"/>
      <c r="S195" s="200"/>
      <c r="T195" s="20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5" t="s">
        <v>144</v>
      </c>
      <c r="AU195" s="195" t="s">
        <v>85</v>
      </c>
      <c r="AV195" s="14" t="s">
        <v>85</v>
      </c>
      <c r="AW195" s="14" t="s">
        <v>39</v>
      </c>
      <c r="AX195" s="14" t="s">
        <v>77</v>
      </c>
      <c r="AY195" s="195" t="s">
        <v>134</v>
      </c>
    </row>
    <row r="196" s="15" customFormat="1">
      <c r="A196" s="15"/>
      <c r="B196" s="202"/>
      <c r="C196" s="15"/>
      <c r="D196" s="187" t="s">
        <v>144</v>
      </c>
      <c r="E196" s="203" t="s">
        <v>3</v>
      </c>
      <c r="F196" s="204" t="s">
        <v>180</v>
      </c>
      <c r="G196" s="15"/>
      <c r="H196" s="205">
        <v>19</v>
      </c>
      <c r="I196" s="206"/>
      <c r="J196" s="15"/>
      <c r="K196" s="15"/>
      <c r="L196" s="202"/>
      <c r="M196" s="207"/>
      <c r="N196" s="208"/>
      <c r="O196" s="208"/>
      <c r="P196" s="208"/>
      <c r="Q196" s="208"/>
      <c r="R196" s="208"/>
      <c r="S196" s="208"/>
      <c r="T196" s="209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03" t="s">
        <v>144</v>
      </c>
      <c r="AU196" s="203" t="s">
        <v>85</v>
      </c>
      <c r="AV196" s="15" t="s">
        <v>133</v>
      </c>
      <c r="AW196" s="15" t="s">
        <v>39</v>
      </c>
      <c r="AX196" s="15" t="s">
        <v>83</v>
      </c>
      <c r="AY196" s="203" t="s">
        <v>134</v>
      </c>
    </row>
    <row r="197" s="2" customFormat="1" ht="33" customHeight="1">
      <c r="A197" s="38"/>
      <c r="B197" s="172"/>
      <c r="C197" s="173" t="s">
        <v>389</v>
      </c>
      <c r="D197" s="173" t="s">
        <v>137</v>
      </c>
      <c r="E197" s="174" t="s">
        <v>196</v>
      </c>
      <c r="F197" s="175" t="s">
        <v>197</v>
      </c>
      <c r="G197" s="176" t="s">
        <v>140</v>
      </c>
      <c r="H197" s="177">
        <v>19</v>
      </c>
      <c r="I197" s="178"/>
      <c r="J197" s="179">
        <f>ROUND(I197*H197,2)</f>
        <v>0</v>
      </c>
      <c r="K197" s="175" t="s">
        <v>141</v>
      </c>
      <c r="L197" s="39"/>
      <c r="M197" s="180" t="s">
        <v>3</v>
      </c>
      <c r="N197" s="181" t="s">
        <v>48</v>
      </c>
      <c r="O197" s="72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84" t="s">
        <v>142</v>
      </c>
      <c r="AT197" s="184" t="s">
        <v>137</v>
      </c>
      <c r="AU197" s="184" t="s">
        <v>85</v>
      </c>
      <c r="AY197" s="18" t="s">
        <v>134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8" t="s">
        <v>83</v>
      </c>
      <c r="BK197" s="185">
        <f>ROUND(I197*H197,2)</f>
        <v>0</v>
      </c>
      <c r="BL197" s="18" t="s">
        <v>142</v>
      </c>
      <c r="BM197" s="184" t="s">
        <v>1165</v>
      </c>
    </row>
    <row r="198" s="13" customFormat="1">
      <c r="A198" s="13"/>
      <c r="B198" s="186"/>
      <c r="C198" s="13"/>
      <c r="D198" s="187" t="s">
        <v>144</v>
      </c>
      <c r="E198" s="188" t="s">
        <v>3</v>
      </c>
      <c r="F198" s="189" t="s">
        <v>145</v>
      </c>
      <c r="G198" s="13"/>
      <c r="H198" s="188" t="s">
        <v>3</v>
      </c>
      <c r="I198" s="190"/>
      <c r="J198" s="13"/>
      <c r="K198" s="13"/>
      <c r="L198" s="186"/>
      <c r="M198" s="191"/>
      <c r="N198" s="192"/>
      <c r="O198" s="192"/>
      <c r="P198" s="192"/>
      <c r="Q198" s="192"/>
      <c r="R198" s="192"/>
      <c r="S198" s="192"/>
      <c r="T198" s="19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8" t="s">
        <v>144</v>
      </c>
      <c r="AU198" s="188" t="s">
        <v>85</v>
      </c>
      <c r="AV198" s="13" t="s">
        <v>83</v>
      </c>
      <c r="AW198" s="13" t="s">
        <v>39</v>
      </c>
      <c r="AX198" s="13" t="s">
        <v>77</v>
      </c>
      <c r="AY198" s="188" t="s">
        <v>134</v>
      </c>
    </row>
    <row r="199" s="14" customFormat="1">
      <c r="A199" s="14"/>
      <c r="B199" s="194"/>
      <c r="C199" s="14"/>
      <c r="D199" s="187" t="s">
        <v>144</v>
      </c>
      <c r="E199" s="195" t="s">
        <v>3</v>
      </c>
      <c r="F199" s="196" t="s">
        <v>1162</v>
      </c>
      <c r="G199" s="14"/>
      <c r="H199" s="197">
        <v>7</v>
      </c>
      <c r="I199" s="198"/>
      <c r="J199" s="14"/>
      <c r="K199" s="14"/>
      <c r="L199" s="194"/>
      <c r="M199" s="199"/>
      <c r="N199" s="200"/>
      <c r="O199" s="200"/>
      <c r="P199" s="200"/>
      <c r="Q199" s="200"/>
      <c r="R199" s="200"/>
      <c r="S199" s="200"/>
      <c r="T199" s="20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5" t="s">
        <v>144</v>
      </c>
      <c r="AU199" s="195" t="s">
        <v>85</v>
      </c>
      <c r="AV199" s="14" t="s">
        <v>85</v>
      </c>
      <c r="AW199" s="14" t="s">
        <v>39</v>
      </c>
      <c r="AX199" s="14" t="s">
        <v>77</v>
      </c>
      <c r="AY199" s="195" t="s">
        <v>134</v>
      </c>
    </row>
    <row r="200" s="14" customFormat="1">
      <c r="A200" s="14"/>
      <c r="B200" s="194"/>
      <c r="C200" s="14"/>
      <c r="D200" s="187" t="s">
        <v>144</v>
      </c>
      <c r="E200" s="195" t="s">
        <v>3</v>
      </c>
      <c r="F200" s="196" t="s">
        <v>1163</v>
      </c>
      <c r="G200" s="14"/>
      <c r="H200" s="197">
        <v>5</v>
      </c>
      <c r="I200" s="198"/>
      <c r="J200" s="14"/>
      <c r="K200" s="14"/>
      <c r="L200" s="194"/>
      <c r="M200" s="199"/>
      <c r="N200" s="200"/>
      <c r="O200" s="200"/>
      <c r="P200" s="200"/>
      <c r="Q200" s="200"/>
      <c r="R200" s="200"/>
      <c r="S200" s="200"/>
      <c r="T200" s="20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5" t="s">
        <v>144</v>
      </c>
      <c r="AU200" s="195" t="s">
        <v>85</v>
      </c>
      <c r="AV200" s="14" t="s">
        <v>85</v>
      </c>
      <c r="AW200" s="14" t="s">
        <v>39</v>
      </c>
      <c r="AX200" s="14" t="s">
        <v>77</v>
      </c>
      <c r="AY200" s="195" t="s">
        <v>134</v>
      </c>
    </row>
    <row r="201" s="14" customFormat="1">
      <c r="A201" s="14"/>
      <c r="B201" s="194"/>
      <c r="C201" s="14"/>
      <c r="D201" s="187" t="s">
        <v>144</v>
      </c>
      <c r="E201" s="195" t="s">
        <v>3</v>
      </c>
      <c r="F201" s="196" t="s">
        <v>1164</v>
      </c>
      <c r="G201" s="14"/>
      <c r="H201" s="197">
        <v>7</v>
      </c>
      <c r="I201" s="198"/>
      <c r="J201" s="14"/>
      <c r="K201" s="14"/>
      <c r="L201" s="194"/>
      <c r="M201" s="199"/>
      <c r="N201" s="200"/>
      <c r="O201" s="200"/>
      <c r="P201" s="200"/>
      <c r="Q201" s="200"/>
      <c r="R201" s="200"/>
      <c r="S201" s="200"/>
      <c r="T201" s="20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5" t="s">
        <v>144</v>
      </c>
      <c r="AU201" s="195" t="s">
        <v>85</v>
      </c>
      <c r="AV201" s="14" t="s">
        <v>85</v>
      </c>
      <c r="AW201" s="14" t="s">
        <v>39</v>
      </c>
      <c r="AX201" s="14" t="s">
        <v>77</v>
      </c>
      <c r="AY201" s="195" t="s">
        <v>134</v>
      </c>
    </row>
    <row r="202" s="15" customFormat="1">
      <c r="A202" s="15"/>
      <c r="B202" s="202"/>
      <c r="C202" s="15"/>
      <c r="D202" s="187" t="s">
        <v>144</v>
      </c>
      <c r="E202" s="203" t="s">
        <v>3</v>
      </c>
      <c r="F202" s="204" t="s">
        <v>180</v>
      </c>
      <c r="G202" s="15"/>
      <c r="H202" s="205">
        <v>19</v>
      </c>
      <c r="I202" s="206"/>
      <c r="J202" s="15"/>
      <c r="K202" s="15"/>
      <c r="L202" s="202"/>
      <c r="M202" s="207"/>
      <c r="N202" s="208"/>
      <c r="O202" s="208"/>
      <c r="P202" s="208"/>
      <c r="Q202" s="208"/>
      <c r="R202" s="208"/>
      <c r="S202" s="208"/>
      <c r="T202" s="209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03" t="s">
        <v>144</v>
      </c>
      <c r="AU202" s="203" t="s">
        <v>85</v>
      </c>
      <c r="AV202" s="15" t="s">
        <v>133</v>
      </c>
      <c r="AW202" s="15" t="s">
        <v>39</v>
      </c>
      <c r="AX202" s="15" t="s">
        <v>83</v>
      </c>
      <c r="AY202" s="203" t="s">
        <v>134</v>
      </c>
    </row>
    <row r="203" s="12" customFormat="1" ht="22.8" customHeight="1">
      <c r="A203" s="12"/>
      <c r="B203" s="159"/>
      <c r="C203" s="12"/>
      <c r="D203" s="160" t="s">
        <v>76</v>
      </c>
      <c r="E203" s="170" t="s">
        <v>200</v>
      </c>
      <c r="F203" s="170" t="s">
        <v>201</v>
      </c>
      <c r="G203" s="12"/>
      <c r="H203" s="12"/>
      <c r="I203" s="162"/>
      <c r="J203" s="171">
        <f>BK203</f>
        <v>0</v>
      </c>
      <c r="K203" s="12"/>
      <c r="L203" s="159"/>
      <c r="M203" s="164"/>
      <c r="N203" s="165"/>
      <c r="O203" s="165"/>
      <c r="P203" s="166">
        <f>SUM(P204:P287)</f>
        <v>0</v>
      </c>
      <c r="Q203" s="165"/>
      <c r="R203" s="166">
        <f>SUM(R204:R287)</f>
        <v>0</v>
      </c>
      <c r="S203" s="165"/>
      <c r="T203" s="167">
        <f>SUM(T204:T287)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60" t="s">
        <v>133</v>
      </c>
      <c r="AT203" s="168" t="s">
        <v>76</v>
      </c>
      <c r="AU203" s="168" t="s">
        <v>83</v>
      </c>
      <c r="AY203" s="160" t="s">
        <v>134</v>
      </c>
      <c r="BK203" s="169">
        <f>SUM(BK204:BK287)</f>
        <v>0</v>
      </c>
    </row>
    <row r="204" s="2" customFormat="1" ht="24.15" customHeight="1">
      <c r="A204" s="38"/>
      <c r="B204" s="172"/>
      <c r="C204" s="173" t="s">
        <v>394</v>
      </c>
      <c r="D204" s="173" t="s">
        <v>137</v>
      </c>
      <c r="E204" s="174" t="s">
        <v>203</v>
      </c>
      <c r="F204" s="175" t="s">
        <v>204</v>
      </c>
      <c r="G204" s="176" t="s">
        <v>140</v>
      </c>
      <c r="H204" s="177">
        <v>658</v>
      </c>
      <c r="I204" s="178"/>
      <c r="J204" s="179">
        <f>ROUND(I204*H204,2)</f>
        <v>0</v>
      </c>
      <c r="K204" s="175" t="s">
        <v>141</v>
      </c>
      <c r="L204" s="39"/>
      <c r="M204" s="180" t="s">
        <v>3</v>
      </c>
      <c r="N204" s="181" t="s">
        <v>48</v>
      </c>
      <c r="O204" s="72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84" t="s">
        <v>142</v>
      </c>
      <c r="AT204" s="184" t="s">
        <v>137</v>
      </c>
      <c r="AU204" s="184" t="s">
        <v>85</v>
      </c>
      <c r="AY204" s="18" t="s">
        <v>134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8" t="s">
        <v>83</v>
      </c>
      <c r="BK204" s="185">
        <f>ROUND(I204*H204,2)</f>
        <v>0</v>
      </c>
      <c r="BL204" s="18" t="s">
        <v>142</v>
      </c>
      <c r="BM204" s="184" t="s">
        <v>1166</v>
      </c>
    </row>
    <row r="205" s="13" customFormat="1">
      <c r="A205" s="13"/>
      <c r="B205" s="186"/>
      <c r="C205" s="13"/>
      <c r="D205" s="187" t="s">
        <v>144</v>
      </c>
      <c r="E205" s="188" t="s">
        <v>3</v>
      </c>
      <c r="F205" s="189" t="s">
        <v>145</v>
      </c>
      <c r="G205" s="13"/>
      <c r="H205" s="188" t="s">
        <v>3</v>
      </c>
      <c r="I205" s="190"/>
      <c r="J205" s="13"/>
      <c r="K205" s="13"/>
      <c r="L205" s="186"/>
      <c r="M205" s="191"/>
      <c r="N205" s="192"/>
      <c r="O205" s="192"/>
      <c r="P205" s="192"/>
      <c r="Q205" s="192"/>
      <c r="R205" s="192"/>
      <c r="S205" s="192"/>
      <c r="T205" s="19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8" t="s">
        <v>144</v>
      </c>
      <c r="AU205" s="188" t="s">
        <v>85</v>
      </c>
      <c r="AV205" s="13" t="s">
        <v>83</v>
      </c>
      <c r="AW205" s="13" t="s">
        <v>39</v>
      </c>
      <c r="AX205" s="13" t="s">
        <v>77</v>
      </c>
      <c r="AY205" s="188" t="s">
        <v>134</v>
      </c>
    </row>
    <row r="206" s="14" customFormat="1">
      <c r="A206" s="14"/>
      <c r="B206" s="194"/>
      <c r="C206" s="14"/>
      <c r="D206" s="187" t="s">
        <v>144</v>
      </c>
      <c r="E206" s="195" t="s">
        <v>3</v>
      </c>
      <c r="F206" s="196" t="s">
        <v>1167</v>
      </c>
      <c r="G206" s="14"/>
      <c r="H206" s="197">
        <v>20</v>
      </c>
      <c r="I206" s="198"/>
      <c r="J206" s="14"/>
      <c r="K206" s="14"/>
      <c r="L206" s="194"/>
      <c r="M206" s="199"/>
      <c r="N206" s="200"/>
      <c r="O206" s="200"/>
      <c r="P206" s="200"/>
      <c r="Q206" s="200"/>
      <c r="R206" s="200"/>
      <c r="S206" s="200"/>
      <c r="T206" s="20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5" t="s">
        <v>144</v>
      </c>
      <c r="AU206" s="195" t="s">
        <v>85</v>
      </c>
      <c r="AV206" s="14" t="s">
        <v>85</v>
      </c>
      <c r="AW206" s="14" t="s">
        <v>39</v>
      </c>
      <c r="AX206" s="14" t="s">
        <v>77</v>
      </c>
      <c r="AY206" s="195" t="s">
        <v>134</v>
      </c>
    </row>
    <row r="207" s="14" customFormat="1">
      <c r="A207" s="14"/>
      <c r="B207" s="194"/>
      <c r="C207" s="14"/>
      <c r="D207" s="187" t="s">
        <v>144</v>
      </c>
      <c r="E207" s="195" t="s">
        <v>3</v>
      </c>
      <c r="F207" s="196" t="s">
        <v>1168</v>
      </c>
      <c r="G207" s="14"/>
      <c r="H207" s="197">
        <v>24</v>
      </c>
      <c r="I207" s="198"/>
      <c r="J207" s="14"/>
      <c r="K207" s="14"/>
      <c r="L207" s="194"/>
      <c r="M207" s="199"/>
      <c r="N207" s="200"/>
      <c r="O207" s="200"/>
      <c r="P207" s="200"/>
      <c r="Q207" s="200"/>
      <c r="R207" s="200"/>
      <c r="S207" s="200"/>
      <c r="T207" s="20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5" t="s">
        <v>144</v>
      </c>
      <c r="AU207" s="195" t="s">
        <v>85</v>
      </c>
      <c r="AV207" s="14" t="s">
        <v>85</v>
      </c>
      <c r="AW207" s="14" t="s">
        <v>39</v>
      </c>
      <c r="AX207" s="14" t="s">
        <v>77</v>
      </c>
      <c r="AY207" s="195" t="s">
        <v>134</v>
      </c>
    </row>
    <row r="208" s="14" customFormat="1">
      <c r="A208" s="14"/>
      <c r="B208" s="194"/>
      <c r="C208" s="14"/>
      <c r="D208" s="187" t="s">
        <v>144</v>
      </c>
      <c r="E208" s="195" t="s">
        <v>3</v>
      </c>
      <c r="F208" s="196" t="s">
        <v>1169</v>
      </c>
      <c r="G208" s="14"/>
      <c r="H208" s="197">
        <v>8</v>
      </c>
      <c r="I208" s="198"/>
      <c r="J208" s="14"/>
      <c r="K208" s="14"/>
      <c r="L208" s="194"/>
      <c r="M208" s="199"/>
      <c r="N208" s="200"/>
      <c r="O208" s="200"/>
      <c r="P208" s="200"/>
      <c r="Q208" s="200"/>
      <c r="R208" s="200"/>
      <c r="S208" s="200"/>
      <c r="T208" s="20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5" t="s">
        <v>144</v>
      </c>
      <c r="AU208" s="195" t="s">
        <v>85</v>
      </c>
      <c r="AV208" s="14" t="s">
        <v>85</v>
      </c>
      <c r="AW208" s="14" t="s">
        <v>39</v>
      </c>
      <c r="AX208" s="14" t="s">
        <v>77</v>
      </c>
      <c r="AY208" s="195" t="s">
        <v>134</v>
      </c>
    </row>
    <row r="209" s="14" customFormat="1">
      <c r="A209" s="14"/>
      <c r="B209" s="194"/>
      <c r="C209" s="14"/>
      <c r="D209" s="187" t="s">
        <v>144</v>
      </c>
      <c r="E209" s="195" t="s">
        <v>3</v>
      </c>
      <c r="F209" s="196" t="s">
        <v>1170</v>
      </c>
      <c r="G209" s="14"/>
      <c r="H209" s="197">
        <v>3</v>
      </c>
      <c r="I209" s="198"/>
      <c r="J209" s="14"/>
      <c r="K209" s="14"/>
      <c r="L209" s="194"/>
      <c r="M209" s="199"/>
      <c r="N209" s="200"/>
      <c r="O209" s="200"/>
      <c r="P209" s="200"/>
      <c r="Q209" s="200"/>
      <c r="R209" s="200"/>
      <c r="S209" s="200"/>
      <c r="T209" s="20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5" t="s">
        <v>144</v>
      </c>
      <c r="AU209" s="195" t="s">
        <v>85</v>
      </c>
      <c r="AV209" s="14" t="s">
        <v>85</v>
      </c>
      <c r="AW209" s="14" t="s">
        <v>39</v>
      </c>
      <c r="AX209" s="14" t="s">
        <v>77</v>
      </c>
      <c r="AY209" s="195" t="s">
        <v>134</v>
      </c>
    </row>
    <row r="210" s="14" customFormat="1">
      <c r="A210" s="14"/>
      <c r="B210" s="194"/>
      <c r="C210" s="14"/>
      <c r="D210" s="187" t="s">
        <v>144</v>
      </c>
      <c r="E210" s="195" t="s">
        <v>3</v>
      </c>
      <c r="F210" s="196" t="s">
        <v>1171</v>
      </c>
      <c r="G210" s="14"/>
      <c r="H210" s="197">
        <v>2</v>
      </c>
      <c r="I210" s="198"/>
      <c r="J210" s="14"/>
      <c r="K210" s="14"/>
      <c r="L210" s="194"/>
      <c r="M210" s="199"/>
      <c r="N210" s="200"/>
      <c r="O210" s="200"/>
      <c r="P210" s="200"/>
      <c r="Q210" s="200"/>
      <c r="R210" s="200"/>
      <c r="S210" s="200"/>
      <c r="T210" s="20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5" t="s">
        <v>144</v>
      </c>
      <c r="AU210" s="195" t="s">
        <v>85</v>
      </c>
      <c r="AV210" s="14" t="s">
        <v>85</v>
      </c>
      <c r="AW210" s="14" t="s">
        <v>39</v>
      </c>
      <c r="AX210" s="14" t="s">
        <v>77</v>
      </c>
      <c r="AY210" s="195" t="s">
        <v>134</v>
      </c>
    </row>
    <row r="211" s="14" customFormat="1">
      <c r="A211" s="14"/>
      <c r="B211" s="194"/>
      <c r="C211" s="14"/>
      <c r="D211" s="187" t="s">
        <v>144</v>
      </c>
      <c r="E211" s="195" t="s">
        <v>3</v>
      </c>
      <c r="F211" s="196" t="s">
        <v>1172</v>
      </c>
      <c r="G211" s="14"/>
      <c r="H211" s="197">
        <v>205</v>
      </c>
      <c r="I211" s="198"/>
      <c r="J211" s="14"/>
      <c r="K211" s="14"/>
      <c r="L211" s="194"/>
      <c r="M211" s="199"/>
      <c r="N211" s="200"/>
      <c r="O211" s="200"/>
      <c r="P211" s="200"/>
      <c r="Q211" s="200"/>
      <c r="R211" s="200"/>
      <c r="S211" s="200"/>
      <c r="T211" s="20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5" t="s">
        <v>144</v>
      </c>
      <c r="AU211" s="195" t="s">
        <v>85</v>
      </c>
      <c r="AV211" s="14" t="s">
        <v>85</v>
      </c>
      <c r="AW211" s="14" t="s">
        <v>39</v>
      </c>
      <c r="AX211" s="14" t="s">
        <v>77</v>
      </c>
      <c r="AY211" s="195" t="s">
        <v>134</v>
      </c>
    </row>
    <row r="212" s="14" customFormat="1">
      <c r="A212" s="14"/>
      <c r="B212" s="194"/>
      <c r="C212" s="14"/>
      <c r="D212" s="187" t="s">
        <v>144</v>
      </c>
      <c r="E212" s="195" t="s">
        <v>3</v>
      </c>
      <c r="F212" s="196" t="s">
        <v>1173</v>
      </c>
      <c r="G212" s="14"/>
      <c r="H212" s="197">
        <v>201</v>
      </c>
      <c r="I212" s="198"/>
      <c r="J212" s="14"/>
      <c r="K212" s="14"/>
      <c r="L212" s="194"/>
      <c r="M212" s="199"/>
      <c r="N212" s="200"/>
      <c r="O212" s="200"/>
      <c r="P212" s="200"/>
      <c r="Q212" s="200"/>
      <c r="R212" s="200"/>
      <c r="S212" s="200"/>
      <c r="T212" s="20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5" t="s">
        <v>144</v>
      </c>
      <c r="AU212" s="195" t="s">
        <v>85</v>
      </c>
      <c r="AV212" s="14" t="s">
        <v>85</v>
      </c>
      <c r="AW212" s="14" t="s">
        <v>39</v>
      </c>
      <c r="AX212" s="14" t="s">
        <v>77</v>
      </c>
      <c r="AY212" s="195" t="s">
        <v>134</v>
      </c>
    </row>
    <row r="213" s="14" customFormat="1">
      <c r="A213" s="14"/>
      <c r="B213" s="194"/>
      <c r="C213" s="14"/>
      <c r="D213" s="187" t="s">
        <v>144</v>
      </c>
      <c r="E213" s="195" t="s">
        <v>3</v>
      </c>
      <c r="F213" s="196" t="s">
        <v>1174</v>
      </c>
      <c r="G213" s="14"/>
      <c r="H213" s="197">
        <v>57</v>
      </c>
      <c r="I213" s="198"/>
      <c r="J213" s="14"/>
      <c r="K213" s="14"/>
      <c r="L213" s="194"/>
      <c r="M213" s="199"/>
      <c r="N213" s="200"/>
      <c r="O213" s="200"/>
      <c r="P213" s="200"/>
      <c r="Q213" s="200"/>
      <c r="R213" s="200"/>
      <c r="S213" s="200"/>
      <c r="T213" s="20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5" t="s">
        <v>144</v>
      </c>
      <c r="AU213" s="195" t="s">
        <v>85</v>
      </c>
      <c r="AV213" s="14" t="s">
        <v>85</v>
      </c>
      <c r="AW213" s="14" t="s">
        <v>39</v>
      </c>
      <c r="AX213" s="14" t="s">
        <v>77</v>
      </c>
      <c r="AY213" s="195" t="s">
        <v>134</v>
      </c>
    </row>
    <row r="214" s="14" customFormat="1">
      <c r="A214" s="14"/>
      <c r="B214" s="194"/>
      <c r="C214" s="14"/>
      <c r="D214" s="187" t="s">
        <v>144</v>
      </c>
      <c r="E214" s="195" t="s">
        <v>3</v>
      </c>
      <c r="F214" s="196" t="s">
        <v>1175</v>
      </c>
      <c r="G214" s="14"/>
      <c r="H214" s="197">
        <v>4</v>
      </c>
      <c r="I214" s="198"/>
      <c r="J214" s="14"/>
      <c r="K214" s="14"/>
      <c r="L214" s="194"/>
      <c r="M214" s="199"/>
      <c r="N214" s="200"/>
      <c r="O214" s="200"/>
      <c r="P214" s="200"/>
      <c r="Q214" s="200"/>
      <c r="R214" s="200"/>
      <c r="S214" s="200"/>
      <c r="T214" s="20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95" t="s">
        <v>144</v>
      </c>
      <c r="AU214" s="195" t="s">
        <v>85</v>
      </c>
      <c r="AV214" s="14" t="s">
        <v>85</v>
      </c>
      <c r="AW214" s="14" t="s">
        <v>39</v>
      </c>
      <c r="AX214" s="14" t="s">
        <v>77</v>
      </c>
      <c r="AY214" s="195" t="s">
        <v>134</v>
      </c>
    </row>
    <row r="215" s="14" customFormat="1">
      <c r="A215" s="14"/>
      <c r="B215" s="194"/>
      <c r="C215" s="14"/>
      <c r="D215" s="187" t="s">
        <v>144</v>
      </c>
      <c r="E215" s="195" t="s">
        <v>3</v>
      </c>
      <c r="F215" s="196" t="s">
        <v>571</v>
      </c>
      <c r="G215" s="14"/>
      <c r="H215" s="197">
        <v>10</v>
      </c>
      <c r="I215" s="198"/>
      <c r="J215" s="14"/>
      <c r="K215" s="14"/>
      <c r="L215" s="194"/>
      <c r="M215" s="199"/>
      <c r="N215" s="200"/>
      <c r="O215" s="200"/>
      <c r="P215" s="200"/>
      <c r="Q215" s="200"/>
      <c r="R215" s="200"/>
      <c r="S215" s="200"/>
      <c r="T215" s="20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5" t="s">
        <v>144</v>
      </c>
      <c r="AU215" s="195" t="s">
        <v>85</v>
      </c>
      <c r="AV215" s="14" t="s">
        <v>85</v>
      </c>
      <c r="AW215" s="14" t="s">
        <v>39</v>
      </c>
      <c r="AX215" s="14" t="s">
        <v>77</v>
      </c>
      <c r="AY215" s="195" t="s">
        <v>134</v>
      </c>
    </row>
    <row r="216" s="14" customFormat="1">
      <c r="A216" s="14"/>
      <c r="B216" s="194"/>
      <c r="C216" s="14"/>
      <c r="D216" s="187" t="s">
        <v>144</v>
      </c>
      <c r="E216" s="195" t="s">
        <v>3</v>
      </c>
      <c r="F216" s="196" t="s">
        <v>1176</v>
      </c>
      <c r="G216" s="14"/>
      <c r="H216" s="197">
        <v>1</v>
      </c>
      <c r="I216" s="198"/>
      <c r="J216" s="14"/>
      <c r="K216" s="14"/>
      <c r="L216" s="194"/>
      <c r="M216" s="199"/>
      <c r="N216" s="200"/>
      <c r="O216" s="200"/>
      <c r="P216" s="200"/>
      <c r="Q216" s="200"/>
      <c r="R216" s="200"/>
      <c r="S216" s="200"/>
      <c r="T216" s="20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95" t="s">
        <v>144</v>
      </c>
      <c r="AU216" s="195" t="s">
        <v>85</v>
      </c>
      <c r="AV216" s="14" t="s">
        <v>85</v>
      </c>
      <c r="AW216" s="14" t="s">
        <v>39</v>
      </c>
      <c r="AX216" s="14" t="s">
        <v>77</v>
      </c>
      <c r="AY216" s="195" t="s">
        <v>134</v>
      </c>
    </row>
    <row r="217" s="14" customFormat="1">
      <c r="A217" s="14"/>
      <c r="B217" s="194"/>
      <c r="C217" s="14"/>
      <c r="D217" s="187" t="s">
        <v>144</v>
      </c>
      <c r="E217" s="195" t="s">
        <v>3</v>
      </c>
      <c r="F217" s="196" t="s">
        <v>1177</v>
      </c>
      <c r="G217" s="14"/>
      <c r="H217" s="197">
        <v>54</v>
      </c>
      <c r="I217" s="198"/>
      <c r="J217" s="14"/>
      <c r="K217" s="14"/>
      <c r="L217" s="194"/>
      <c r="M217" s="199"/>
      <c r="N217" s="200"/>
      <c r="O217" s="200"/>
      <c r="P217" s="200"/>
      <c r="Q217" s="200"/>
      <c r="R217" s="200"/>
      <c r="S217" s="200"/>
      <c r="T217" s="20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5" t="s">
        <v>144</v>
      </c>
      <c r="AU217" s="195" t="s">
        <v>85</v>
      </c>
      <c r="AV217" s="14" t="s">
        <v>85</v>
      </c>
      <c r="AW217" s="14" t="s">
        <v>39</v>
      </c>
      <c r="AX217" s="14" t="s">
        <v>77</v>
      </c>
      <c r="AY217" s="195" t="s">
        <v>134</v>
      </c>
    </row>
    <row r="218" s="14" customFormat="1">
      <c r="A218" s="14"/>
      <c r="B218" s="194"/>
      <c r="C218" s="14"/>
      <c r="D218" s="187" t="s">
        <v>144</v>
      </c>
      <c r="E218" s="195" t="s">
        <v>3</v>
      </c>
      <c r="F218" s="196" t="s">
        <v>574</v>
      </c>
      <c r="G218" s="14"/>
      <c r="H218" s="197">
        <v>26</v>
      </c>
      <c r="I218" s="198"/>
      <c r="J218" s="14"/>
      <c r="K218" s="14"/>
      <c r="L218" s="194"/>
      <c r="M218" s="199"/>
      <c r="N218" s="200"/>
      <c r="O218" s="200"/>
      <c r="P218" s="200"/>
      <c r="Q218" s="200"/>
      <c r="R218" s="200"/>
      <c r="S218" s="200"/>
      <c r="T218" s="20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5" t="s">
        <v>144</v>
      </c>
      <c r="AU218" s="195" t="s">
        <v>85</v>
      </c>
      <c r="AV218" s="14" t="s">
        <v>85</v>
      </c>
      <c r="AW218" s="14" t="s">
        <v>39</v>
      </c>
      <c r="AX218" s="14" t="s">
        <v>77</v>
      </c>
      <c r="AY218" s="195" t="s">
        <v>134</v>
      </c>
    </row>
    <row r="219" s="14" customFormat="1">
      <c r="A219" s="14"/>
      <c r="B219" s="194"/>
      <c r="C219" s="14"/>
      <c r="D219" s="187" t="s">
        <v>144</v>
      </c>
      <c r="E219" s="195" t="s">
        <v>3</v>
      </c>
      <c r="F219" s="196" t="s">
        <v>586</v>
      </c>
      <c r="G219" s="14"/>
      <c r="H219" s="197">
        <v>43</v>
      </c>
      <c r="I219" s="198"/>
      <c r="J219" s="14"/>
      <c r="K219" s="14"/>
      <c r="L219" s="194"/>
      <c r="M219" s="199"/>
      <c r="N219" s="200"/>
      <c r="O219" s="200"/>
      <c r="P219" s="200"/>
      <c r="Q219" s="200"/>
      <c r="R219" s="200"/>
      <c r="S219" s="200"/>
      <c r="T219" s="20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5" t="s">
        <v>144</v>
      </c>
      <c r="AU219" s="195" t="s">
        <v>85</v>
      </c>
      <c r="AV219" s="14" t="s">
        <v>85</v>
      </c>
      <c r="AW219" s="14" t="s">
        <v>39</v>
      </c>
      <c r="AX219" s="14" t="s">
        <v>77</v>
      </c>
      <c r="AY219" s="195" t="s">
        <v>134</v>
      </c>
    </row>
    <row r="220" s="15" customFormat="1">
      <c r="A220" s="15"/>
      <c r="B220" s="202"/>
      <c r="C220" s="15"/>
      <c r="D220" s="187" t="s">
        <v>144</v>
      </c>
      <c r="E220" s="203" t="s">
        <v>3</v>
      </c>
      <c r="F220" s="204" t="s">
        <v>180</v>
      </c>
      <c r="G220" s="15"/>
      <c r="H220" s="205">
        <v>658</v>
      </c>
      <c r="I220" s="206"/>
      <c r="J220" s="15"/>
      <c r="K220" s="15"/>
      <c r="L220" s="202"/>
      <c r="M220" s="207"/>
      <c r="N220" s="208"/>
      <c r="O220" s="208"/>
      <c r="P220" s="208"/>
      <c r="Q220" s="208"/>
      <c r="R220" s="208"/>
      <c r="S220" s="208"/>
      <c r="T220" s="209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03" t="s">
        <v>144</v>
      </c>
      <c r="AU220" s="203" t="s">
        <v>85</v>
      </c>
      <c r="AV220" s="15" t="s">
        <v>133</v>
      </c>
      <c r="AW220" s="15" t="s">
        <v>39</v>
      </c>
      <c r="AX220" s="15" t="s">
        <v>83</v>
      </c>
      <c r="AY220" s="203" t="s">
        <v>134</v>
      </c>
    </row>
    <row r="221" s="2" customFormat="1" ht="37.8" customHeight="1">
      <c r="A221" s="38"/>
      <c r="B221" s="172"/>
      <c r="C221" s="173" t="s">
        <v>397</v>
      </c>
      <c r="D221" s="173" t="s">
        <v>137</v>
      </c>
      <c r="E221" s="174" t="s">
        <v>216</v>
      </c>
      <c r="F221" s="175" t="s">
        <v>217</v>
      </c>
      <c r="G221" s="176" t="s">
        <v>140</v>
      </c>
      <c r="H221" s="177">
        <v>551</v>
      </c>
      <c r="I221" s="178"/>
      <c r="J221" s="179">
        <f>ROUND(I221*H221,2)</f>
        <v>0</v>
      </c>
      <c r="K221" s="175" t="s">
        <v>141</v>
      </c>
      <c r="L221" s="39"/>
      <c r="M221" s="180" t="s">
        <v>3</v>
      </c>
      <c r="N221" s="181" t="s">
        <v>48</v>
      </c>
      <c r="O221" s="72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84" t="s">
        <v>142</v>
      </c>
      <c r="AT221" s="184" t="s">
        <v>137</v>
      </c>
      <c r="AU221" s="184" t="s">
        <v>85</v>
      </c>
      <c r="AY221" s="18" t="s">
        <v>134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8" t="s">
        <v>83</v>
      </c>
      <c r="BK221" s="185">
        <f>ROUND(I221*H221,2)</f>
        <v>0</v>
      </c>
      <c r="BL221" s="18" t="s">
        <v>142</v>
      </c>
      <c r="BM221" s="184" t="s">
        <v>1178</v>
      </c>
    </row>
    <row r="222" s="13" customFormat="1">
      <c r="A222" s="13"/>
      <c r="B222" s="186"/>
      <c r="C222" s="13"/>
      <c r="D222" s="187" t="s">
        <v>144</v>
      </c>
      <c r="E222" s="188" t="s">
        <v>3</v>
      </c>
      <c r="F222" s="189" t="s">
        <v>145</v>
      </c>
      <c r="G222" s="13"/>
      <c r="H222" s="188" t="s">
        <v>3</v>
      </c>
      <c r="I222" s="190"/>
      <c r="J222" s="13"/>
      <c r="K222" s="13"/>
      <c r="L222" s="186"/>
      <c r="M222" s="191"/>
      <c r="N222" s="192"/>
      <c r="O222" s="192"/>
      <c r="P222" s="192"/>
      <c r="Q222" s="192"/>
      <c r="R222" s="192"/>
      <c r="S222" s="192"/>
      <c r="T222" s="19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8" t="s">
        <v>144</v>
      </c>
      <c r="AU222" s="188" t="s">
        <v>85</v>
      </c>
      <c r="AV222" s="13" t="s">
        <v>83</v>
      </c>
      <c r="AW222" s="13" t="s">
        <v>39</v>
      </c>
      <c r="AX222" s="13" t="s">
        <v>77</v>
      </c>
      <c r="AY222" s="188" t="s">
        <v>134</v>
      </c>
    </row>
    <row r="223" s="14" customFormat="1">
      <c r="A223" s="14"/>
      <c r="B223" s="194"/>
      <c r="C223" s="14"/>
      <c r="D223" s="187" t="s">
        <v>144</v>
      </c>
      <c r="E223" s="195" t="s">
        <v>3</v>
      </c>
      <c r="F223" s="196" t="s">
        <v>1179</v>
      </c>
      <c r="G223" s="14"/>
      <c r="H223" s="197">
        <v>10</v>
      </c>
      <c r="I223" s="198"/>
      <c r="J223" s="14"/>
      <c r="K223" s="14"/>
      <c r="L223" s="194"/>
      <c r="M223" s="199"/>
      <c r="N223" s="200"/>
      <c r="O223" s="200"/>
      <c r="P223" s="200"/>
      <c r="Q223" s="200"/>
      <c r="R223" s="200"/>
      <c r="S223" s="200"/>
      <c r="T223" s="20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5" t="s">
        <v>144</v>
      </c>
      <c r="AU223" s="195" t="s">
        <v>85</v>
      </c>
      <c r="AV223" s="14" t="s">
        <v>85</v>
      </c>
      <c r="AW223" s="14" t="s">
        <v>39</v>
      </c>
      <c r="AX223" s="14" t="s">
        <v>77</v>
      </c>
      <c r="AY223" s="195" t="s">
        <v>134</v>
      </c>
    </row>
    <row r="224" s="14" customFormat="1">
      <c r="A224" s="14"/>
      <c r="B224" s="194"/>
      <c r="C224" s="14"/>
      <c r="D224" s="187" t="s">
        <v>144</v>
      </c>
      <c r="E224" s="195" t="s">
        <v>3</v>
      </c>
      <c r="F224" s="196" t="s">
        <v>1180</v>
      </c>
      <c r="G224" s="14"/>
      <c r="H224" s="197">
        <v>10</v>
      </c>
      <c r="I224" s="198"/>
      <c r="J224" s="14"/>
      <c r="K224" s="14"/>
      <c r="L224" s="194"/>
      <c r="M224" s="199"/>
      <c r="N224" s="200"/>
      <c r="O224" s="200"/>
      <c r="P224" s="200"/>
      <c r="Q224" s="200"/>
      <c r="R224" s="200"/>
      <c r="S224" s="200"/>
      <c r="T224" s="20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5" t="s">
        <v>144</v>
      </c>
      <c r="AU224" s="195" t="s">
        <v>85</v>
      </c>
      <c r="AV224" s="14" t="s">
        <v>85</v>
      </c>
      <c r="AW224" s="14" t="s">
        <v>39</v>
      </c>
      <c r="AX224" s="14" t="s">
        <v>77</v>
      </c>
      <c r="AY224" s="195" t="s">
        <v>134</v>
      </c>
    </row>
    <row r="225" s="14" customFormat="1">
      <c r="A225" s="14"/>
      <c r="B225" s="194"/>
      <c r="C225" s="14"/>
      <c r="D225" s="187" t="s">
        <v>144</v>
      </c>
      <c r="E225" s="195" t="s">
        <v>3</v>
      </c>
      <c r="F225" s="196" t="s">
        <v>1171</v>
      </c>
      <c r="G225" s="14"/>
      <c r="H225" s="197">
        <v>2</v>
      </c>
      <c r="I225" s="198"/>
      <c r="J225" s="14"/>
      <c r="K225" s="14"/>
      <c r="L225" s="194"/>
      <c r="M225" s="199"/>
      <c r="N225" s="200"/>
      <c r="O225" s="200"/>
      <c r="P225" s="200"/>
      <c r="Q225" s="200"/>
      <c r="R225" s="200"/>
      <c r="S225" s="200"/>
      <c r="T225" s="20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5" t="s">
        <v>144</v>
      </c>
      <c r="AU225" s="195" t="s">
        <v>85</v>
      </c>
      <c r="AV225" s="14" t="s">
        <v>85</v>
      </c>
      <c r="AW225" s="14" t="s">
        <v>39</v>
      </c>
      <c r="AX225" s="14" t="s">
        <v>77</v>
      </c>
      <c r="AY225" s="195" t="s">
        <v>134</v>
      </c>
    </row>
    <row r="226" s="14" customFormat="1">
      <c r="A226" s="14"/>
      <c r="B226" s="194"/>
      <c r="C226" s="14"/>
      <c r="D226" s="187" t="s">
        <v>144</v>
      </c>
      <c r="E226" s="195" t="s">
        <v>3</v>
      </c>
      <c r="F226" s="196" t="s">
        <v>568</v>
      </c>
      <c r="G226" s="14"/>
      <c r="H226" s="197">
        <v>3</v>
      </c>
      <c r="I226" s="198"/>
      <c r="J226" s="14"/>
      <c r="K226" s="14"/>
      <c r="L226" s="194"/>
      <c r="M226" s="199"/>
      <c r="N226" s="200"/>
      <c r="O226" s="200"/>
      <c r="P226" s="200"/>
      <c r="Q226" s="200"/>
      <c r="R226" s="200"/>
      <c r="S226" s="200"/>
      <c r="T226" s="20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5" t="s">
        <v>144</v>
      </c>
      <c r="AU226" s="195" t="s">
        <v>85</v>
      </c>
      <c r="AV226" s="14" t="s">
        <v>85</v>
      </c>
      <c r="AW226" s="14" t="s">
        <v>39</v>
      </c>
      <c r="AX226" s="14" t="s">
        <v>77</v>
      </c>
      <c r="AY226" s="195" t="s">
        <v>134</v>
      </c>
    </row>
    <row r="227" s="14" customFormat="1">
      <c r="A227" s="14"/>
      <c r="B227" s="194"/>
      <c r="C227" s="14"/>
      <c r="D227" s="187" t="s">
        <v>144</v>
      </c>
      <c r="E227" s="195" t="s">
        <v>3</v>
      </c>
      <c r="F227" s="196" t="s">
        <v>1181</v>
      </c>
      <c r="G227" s="14"/>
      <c r="H227" s="197">
        <v>1</v>
      </c>
      <c r="I227" s="198"/>
      <c r="J227" s="14"/>
      <c r="K227" s="14"/>
      <c r="L227" s="194"/>
      <c r="M227" s="199"/>
      <c r="N227" s="200"/>
      <c r="O227" s="200"/>
      <c r="P227" s="200"/>
      <c r="Q227" s="200"/>
      <c r="R227" s="200"/>
      <c r="S227" s="200"/>
      <c r="T227" s="20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5" t="s">
        <v>144</v>
      </c>
      <c r="AU227" s="195" t="s">
        <v>85</v>
      </c>
      <c r="AV227" s="14" t="s">
        <v>85</v>
      </c>
      <c r="AW227" s="14" t="s">
        <v>39</v>
      </c>
      <c r="AX227" s="14" t="s">
        <v>77</v>
      </c>
      <c r="AY227" s="195" t="s">
        <v>134</v>
      </c>
    </row>
    <row r="228" s="14" customFormat="1">
      <c r="A228" s="14"/>
      <c r="B228" s="194"/>
      <c r="C228" s="14"/>
      <c r="D228" s="187" t="s">
        <v>144</v>
      </c>
      <c r="E228" s="195" t="s">
        <v>3</v>
      </c>
      <c r="F228" s="196" t="s">
        <v>1182</v>
      </c>
      <c r="G228" s="14"/>
      <c r="H228" s="197">
        <v>168</v>
      </c>
      <c r="I228" s="198"/>
      <c r="J228" s="14"/>
      <c r="K228" s="14"/>
      <c r="L228" s="194"/>
      <c r="M228" s="199"/>
      <c r="N228" s="200"/>
      <c r="O228" s="200"/>
      <c r="P228" s="200"/>
      <c r="Q228" s="200"/>
      <c r="R228" s="200"/>
      <c r="S228" s="200"/>
      <c r="T228" s="20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5" t="s">
        <v>144</v>
      </c>
      <c r="AU228" s="195" t="s">
        <v>85</v>
      </c>
      <c r="AV228" s="14" t="s">
        <v>85</v>
      </c>
      <c r="AW228" s="14" t="s">
        <v>39</v>
      </c>
      <c r="AX228" s="14" t="s">
        <v>77</v>
      </c>
      <c r="AY228" s="195" t="s">
        <v>134</v>
      </c>
    </row>
    <row r="229" s="14" customFormat="1">
      <c r="A229" s="14"/>
      <c r="B229" s="194"/>
      <c r="C229" s="14"/>
      <c r="D229" s="187" t="s">
        <v>144</v>
      </c>
      <c r="E229" s="195" t="s">
        <v>3</v>
      </c>
      <c r="F229" s="196" t="s">
        <v>1183</v>
      </c>
      <c r="G229" s="14"/>
      <c r="H229" s="197">
        <v>149</v>
      </c>
      <c r="I229" s="198"/>
      <c r="J229" s="14"/>
      <c r="K229" s="14"/>
      <c r="L229" s="194"/>
      <c r="M229" s="199"/>
      <c r="N229" s="200"/>
      <c r="O229" s="200"/>
      <c r="P229" s="200"/>
      <c r="Q229" s="200"/>
      <c r="R229" s="200"/>
      <c r="S229" s="200"/>
      <c r="T229" s="20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5" t="s">
        <v>144</v>
      </c>
      <c r="AU229" s="195" t="s">
        <v>85</v>
      </c>
      <c r="AV229" s="14" t="s">
        <v>85</v>
      </c>
      <c r="AW229" s="14" t="s">
        <v>39</v>
      </c>
      <c r="AX229" s="14" t="s">
        <v>77</v>
      </c>
      <c r="AY229" s="195" t="s">
        <v>134</v>
      </c>
    </row>
    <row r="230" s="14" customFormat="1">
      <c r="A230" s="14"/>
      <c r="B230" s="194"/>
      <c r="C230" s="14"/>
      <c r="D230" s="187" t="s">
        <v>144</v>
      </c>
      <c r="E230" s="195" t="s">
        <v>3</v>
      </c>
      <c r="F230" s="196" t="s">
        <v>1184</v>
      </c>
      <c r="G230" s="14"/>
      <c r="H230" s="197">
        <v>50</v>
      </c>
      <c r="I230" s="198"/>
      <c r="J230" s="14"/>
      <c r="K230" s="14"/>
      <c r="L230" s="194"/>
      <c r="M230" s="199"/>
      <c r="N230" s="200"/>
      <c r="O230" s="200"/>
      <c r="P230" s="200"/>
      <c r="Q230" s="200"/>
      <c r="R230" s="200"/>
      <c r="S230" s="200"/>
      <c r="T230" s="20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195" t="s">
        <v>144</v>
      </c>
      <c r="AU230" s="195" t="s">
        <v>85</v>
      </c>
      <c r="AV230" s="14" t="s">
        <v>85</v>
      </c>
      <c r="AW230" s="14" t="s">
        <v>39</v>
      </c>
      <c r="AX230" s="14" t="s">
        <v>77</v>
      </c>
      <c r="AY230" s="195" t="s">
        <v>134</v>
      </c>
    </row>
    <row r="231" s="14" customFormat="1">
      <c r="A231" s="14"/>
      <c r="B231" s="194"/>
      <c r="C231" s="14"/>
      <c r="D231" s="187" t="s">
        <v>144</v>
      </c>
      <c r="E231" s="195" t="s">
        <v>3</v>
      </c>
      <c r="F231" s="196" t="s">
        <v>1185</v>
      </c>
      <c r="G231" s="14"/>
      <c r="H231" s="197">
        <v>1</v>
      </c>
      <c r="I231" s="198"/>
      <c r="J231" s="14"/>
      <c r="K231" s="14"/>
      <c r="L231" s="194"/>
      <c r="M231" s="199"/>
      <c r="N231" s="200"/>
      <c r="O231" s="200"/>
      <c r="P231" s="200"/>
      <c r="Q231" s="200"/>
      <c r="R231" s="200"/>
      <c r="S231" s="200"/>
      <c r="T231" s="20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95" t="s">
        <v>144</v>
      </c>
      <c r="AU231" s="195" t="s">
        <v>85</v>
      </c>
      <c r="AV231" s="14" t="s">
        <v>85</v>
      </c>
      <c r="AW231" s="14" t="s">
        <v>39</v>
      </c>
      <c r="AX231" s="14" t="s">
        <v>77</v>
      </c>
      <c r="AY231" s="195" t="s">
        <v>134</v>
      </c>
    </row>
    <row r="232" s="14" customFormat="1">
      <c r="A232" s="14"/>
      <c r="B232" s="194"/>
      <c r="C232" s="14"/>
      <c r="D232" s="187" t="s">
        <v>144</v>
      </c>
      <c r="E232" s="195" t="s">
        <v>3</v>
      </c>
      <c r="F232" s="196" t="s">
        <v>1186</v>
      </c>
      <c r="G232" s="14"/>
      <c r="H232" s="197">
        <v>6</v>
      </c>
      <c r="I232" s="198"/>
      <c r="J232" s="14"/>
      <c r="K232" s="14"/>
      <c r="L232" s="194"/>
      <c r="M232" s="199"/>
      <c r="N232" s="200"/>
      <c r="O232" s="200"/>
      <c r="P232" s="200"/>
      <c r="Q232" s="200"/>
      <c r="R232" s="200"/>
      <c r="S232" s="200"/>
      <c r="T232" s="20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195" t="s">
        <v>144</v>
      </c>
      <c r="AU232" s="195" t="s">
        <v>85</v>
      </c>
      <c r="AV232" s="14" t="s">
        <v>85</v>
      </c>
      <c r="AW232" s="14" t="s">
        <v>39</v>
      </c>
      <c r="AX232" s="14" t="s">
        <v>77</v>
      </c>
      <c r="AY232" s="195" t="s">
        <v>134</v>
      </c>
    </row>
    <row r="233" s="14" customFormat="1">
      <c r="A233" s="14"/>
      <c r="B233" s="194"/>
      <c r="C233" s="14"/>
      <c r="D233" s="187" t="s">
        <v>144</v>
      </c>
      <c r="E233" s="195" t="s">
        <v>3</v>
      </c>
      <c r="F233" s="196" t="s">
        <v>1187</v>
      </c>
      <c r="G233" s="14"/>
      <c r="H233" s="197">
        <v>70</v>
      </c>
      <c r="I233" s="198"/>
      <c r="J233" s="14"/>
      <c r="K233" s="14"/>
      <c r="L233" s="194"/>
      <c r="M233" s="199"/>
      <c r="N233" s="200"/>
      <c r="O233" s="200"/>
      <c r="P233" s="200"/>
      <c r="Q233" s="200"/>
      <c r="R233" s="200"/>
      <c r="S233" s="200"/>
      <c r="T233" s="20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5" t="s">
        <v>144</v>
      </c>
      <c r="AU233" s="195" t="s">
        <v>85</v>
      </c>
      <c r="AV233" s="14" t="s">
        <v>85</v>
      </c>
      <c r="AW233" s="14" t="s">
        <v>39</v>
      </c>
      <c r="AX233" s="14" t="s">
        <v>77</v>
      </c>
      <c r="AY233" s="195" t="s">
        <v>134</v>
      </c>
    </row>
    <row r="234" s="14" customFormat="1">
      <c r="A234" s="14"/>
      <c r="B234" s="194"/>
      <c r="C234" s="14"/>
      <c r="D234" s="187" t="s">
        <v>144</v>
      </c>
      <c r="E234" s="195" t="s">
        <v>3</v>
      </c>
      <c r="F234" s="196" t="s">
        <v>214</v>
      </c>
      <c r="G234" s="14"/>
      <c r="H234" s="197">
        <v>31</v>
      </c>
      <c r="I234" s="198"/>
      <c r="J234" s="14"/>
      <c r="K234" s="14"/>
      <c r="L234" s="194"/>
      <c r="M234" s="199"/>
      <c r="N234" s="200"/>
      <c r="O234" s="200"/>
      <c r="P234" s="200"/>
      <c r="Q234" s="200"/>
      <c r="R234" s="200"/>
      <c r="S234" s="200"/>
      <c r="T234" s="20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5" t="s">
        <v>144</v>
      </c>
      <c r="AU234" s="195" t="s">
        <v>85</v>
      </c>
      <c r="AV234" s="14" t="s">
        <v>85</v>
      </c>
      <c r="AW234" s="14" t="s">
        <v>39</v>
      </c>
      <c r="AX234" s="14" t="s">
        <v>77</v>
      </c>
      <c r="AY234" s="195" t="s">
        <v>134</v>
      </c>
    </row>
    <row r="235" s="14" customFormat="1">
      <c r="A235" s="14"/>
      <c r="B235" s="194"/>
      <c r="C235" s="14"/>
      <c r="D235" s="187" t="s">
        <v>144</v>
      </c>
      <c r="E235" s="195" t="s">
        <v>3</v>
      </c>
      <c r="F235" s="196" t="s">
        <v>575</v>
      </c>
      <c r="G235" s="14"/>
      <c r="H235" s="197">
        <v>50</v>
      </c>
      <c r="I235" s="198"/>
      <c r="J235" s="14"/>
      <c r="K235" s="14"/>
      <c r="L235" s="194"/>
      <c r="M235" s="199"/>
      <c r="N235" s="200"/>
      <c r="O235" s="200"/>
      <c r="P235" s="200"/>
      <c r="Q235" s="200"/>
      <c r="R235" s="200"/>
      <c r="S235" s="200"/>
      <c r="T235" s="20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5" t="s">
        <v>144</v>
      </c>
      <c r="AU235" s="195" t="s">
        <v>85</v>
      </c>
      <c r="AV235" s="14" t="s">
        <v>85</v>
      </c>
      <c r="AW235" s="14" t="s">
        <v>39</v>
      </c>
      <c r="AX235" s="14" t="s">
        <v>77</v>
      </c>
      <c r="AY235" s="195" t="s">
        <v>134</v>
      </c>
    </row>
    <row r="236" s="15" customFormat="1">
      <c r="A236" s="15"/>
      <c r="B236" s="202"/>
      <c r="C236" s="15"/>
      <c r="D236" s="187" t="s">
        <v>144</v>
      </c>
      <c r="E236" s="203" t="s">
        <v>3</v>
      </c>
      <c r="F236" s="204" t="s">
        <v>180</v>
      </c>
      <c r="G236" s="15"/>
      <c r="H236" s="205">
        <v>551</v>
      </c>
      <c r="I236" s="206"/>
      <c r="J236" s="15"/>
      <c r="K236" s="15"/>
      <c r="L236" s="202"/>
      <c r="M236" s="207"/>
      <c r="N236" s="208"/>
      <c r="O236" s="208"/>
      <c r="P236" s="208"/>
      <c r="Q236" s="208"/>
      <c r="R236" s="208"/>
      <c r="S236" s="208"/>
      <c r="T236" s="209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03" t="s">
        <v>144</v>
      </c>
      <c r="AU236" s="203" t="s">
        <v>85</v>
      </c>
      <c r="AV236" s="15" t="s">
        <v>133</v>
      </c>
      <c r="AW236" s="15" t="s">
        <v>39</v>
      </c>
      <c r="AX236" s="15" t="s">
        <v>83</v>
      </c>
      <c r="AY236" s="203" t="s">
        <v>134</v>
      </c>
    </row>
    <row r="237" s="2" customFormat="1" ht="37.8" customHeight="1">
      <c r="A237" s="38"/>
      <c r="B237" s="172"/>
      <c r="C237" s="173" t="s">
        <v>402</v>
      </c>
      <c r="D237" s="173" t="s">
        <v>137</v>
      </c>
      <c r="E237" s="174" t="s">
        <v>226</v>
      </c>
      <c r="F237" s="175" t="s">
        <v>227</v>
      </c>
      <c r="G237" s="176" t="s">
        <v>140</v>
      </c>
      <c r="H237" s="177">
        <v>124</v>
      </c>
      <c r="I237" s="178"/>
      <c r="J237" s="179">
        <f>ROUND(I237*H237,2)</f>
        <v>0</v>
      </c>
      <c r="K237" s="175" t="s">
        <v>141</v>
      </c>
      <c r="L237" s="39"/>
      <c r="M237" s="180" t="s">
        <v>3</v>
      </c>
      <c r="N237" s="181" t="s">
        <v>48</v>
      </c>
      <c r="O237" s="72"/>
      <c r="P237" s="182">
        <f>O237*H237</f>
        <v>0</v>
      </c>
      <c r="Q237" s="182">
        <v>0</v>
      </c>
      <c r="R237" s="182">
        <f>Q237*H237</f>
        <v>0</v>
      </c>
      <c r="S237" s="182">
        <v>0</v>
      </c>
      <c r="T237" s="183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84" t="s">
        <v>142</v>
      </c>
      <c r="AT237" s="184" t="s">
        <v>137</v>
      </c>
      <c r="AU237" s="184" t="s">
        <v>85</v>
      </c>
      <c r="AY237" s="18" t="s">
        <v>134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8" t="s">
        <v>83</v>
      </c>
      <c r="BK237" s="185">
        <f>ROUND(I237*H237,2)</f>
        <v>0</v>
      </c>
      <c r="BL237" s="18" t="s">
        <v>142</v>
      </c>
      <c r="BM237" s="184" t="s">
        <v>1188</v>
      </c>
    </row>
    <row r="238" s="13" customFormat="1">
      <c r="A238" s="13"/>
      <c r="B238" s="186"/>
      <c r="C238" s="13"/>
      <c r="D238" s="187" t="s">
        <v>144</v>
      </c>
      <c r="E238" s="188" t="s">
        <v>3</v>
      </c>
      <c r="F238" s="189" t="s">
        <v>145</v>
      </c>
      <c r="G238" s="13"/>
      <c r="H238" s="188" t="s">
        <v>3</v>
      </c>
      <c r="I238" s="190"/>
      <c r="J238" s="13"/>
      <c r="K238" s="13"/>
      <c r="L238" s="186"/>
      <c r="M238" s="191"/>
      <c r="N238" s="192"/>
      <c r="O238" s="192"/>
      <c r="P238" s="192"/>
      <c r="Q238" s="192"/>
      <c r="R238" s="192"/>
      <c r="S238" s="192"/>
      <c r="T238" s="19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8" t="s">
        <v>144</v>
      </c>
      <c r="AU238" s="188" t="s">
        <v>85</v>
      </c>
      <c r="AV238" s="13" t="s">
        <v>83</v>
      </c>
      <c r="AW238" s="13" t="s">
        <v>39</v>
      </c>
      <c r="AX238" s="13" t="s">
        <v>77</v>
      </c>
      <c r="AY238" s="188" t="s">
        <v>134</v>
      </c>
    </row>
    <row r="239" s="14" customFormat="1">
      <c r="A239" s="14"/>
      <c r="B239" s="194"/>
      <c r="C239" s="14"/>
      <c r="D239" s="187" t="s">
        <v>144</v>
      </c>
      <c r="E239" s="195" t="s">
        <v>3</v>
      </c>
      <c r="F239" s="196" t="s">
        <v>1189</v>
      </c>
      <c r="G239" s="14"/>
      <c r="H239" s="197">
        <v>71</v>
      </c>
      <c r="I239" s="198"/>
      <c r="J239" s="14"/>
      <c r="K239" s="14"/>
      <c r="L239" s="194"/>
      <c r="M239" s="199"/>
      <c r="N239" s="200"/>
      <c r="O239" s="200"/>
      <c r="P239" s="200"/>
      <c r="Q239" s="200"/>
      <c r="R239" s="200"/>
      <c r="S239" s="200"/>
      <c r="T239" s="20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5" t="s">
        <v>144</v>
      </c>
      <c r="AU239" s="195" t="s">
        <v>85</v>
      </c>
      <c r="AV239" s="14" t="s">
        <v>85</v>
      </c>
      <c r="AW239" s="14" t="s">
        <v>39</v>
      </c>
      <c r="AX239" s="14" t="s">
        <v>77</v>
      </c>
      <c r="AY239" s="195" t="s">
        <v>134</v>
      </c>
    </row>
    <row r="240" s="14" customFormat="1">
      <c r="A240" s="14"/>
      <c r="B240" s="194"/>
      <c r="C240" s="14"/>
      <c r="D240" s="187" t="s">
        <v>144</v>
      </c>
      <c r="E240" s="195" t="s">
        <v>3</v>
      </c>
      <c r="F240" s="196" t="s">
        <v>1190</v>
      </c>
      <c r="G240" s="14"/>
      <c r="H240" s="197">
        <v>30</v>
      </c>
      <c r="I240" s="198"/>
      <c r="J240" s="14"/>
      <c r="K240" s="14"/>
      <c r="L240" s="194"/>
      <c r="M240" s="199"/>
      <c r="N240" s="200"/>
      <c r="O240" s="200"/>
      <c r="P240" s="200"/>
      <c r="Q240" s="200"/>
      <c r="R240" s="200"/>
      <c r="S240" s="200"/>
      <c r="T240" s="20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5" t="s">
        <v>144</v>
      </c>
      <c r="AU240" s="195" t="s">
        <v>85</v>
      </c>
      <c r="AV240" s="14" t="s">
        <v>85</v>
      </c>
      <c r="AW240" s="14" t="s">
        <v>39</v>
      </c>
      <c r="AX240" s="14" t="s">
        <v>77</v>
      </c>
      <c r="AY240" s="195" t="s">
        <v>134</v>
      </c>
    </row>
    <row r="241" s="14" customFormat="1">
      <c r="A241" s="14"/>
      <c r="B241" s="194"/>
      <c r="C241" s="14"/>
      <c r="D241" s="187" t="s">
        <v>144</v>
      </c>
      <c r="E241" s="195" t="s">
        <v>3</v>
      </c>
      <c r="F241" s="196" t="s">
        <v>1191</v>
      </c>
      <c r="G241" s="14"/>
      <c r="H241" s="197">
        <v>5</v>
      </c>
      <c r="I241" s="198"/>
      <c r="J241" s="14"/>
      <c r="K241" s="14"/>
      <c r="L241" s="194"/>
      <c r="M241" s="199"/>
      <c r="N241" s="200"/>
      <c r="O241" s="200"/>
      <c r="P241" s="200"/>
      <c r="Q241" s="200"/>
      <c r="R241" s="200"/>
      <c r="S241" s="200"/>
      <c r="T241" s="20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5" t="s">
        <v>144</v>
      </c>
      <c r="AU241" s="195" t="s">
        <v>85</v>
      </c>
      <c r="AV241" s="14" t="s">
        <v>85</v>
      </c>
      <c r="AW241" s="14" t="s">
        <v>39</v>
      </c>
      <c r="AX241" s="14" t="s">
        <v>77</v>
      </c>
      <c r="AY241" s="195" t="s">
        <v>134</v>
      </c>
    </row>
    <row r="242" s="14" customFormat="1">
      <c r="A242" s="14"/>
      <c r="B242" s="194"/>
      <c r="C242" s="14"/>
      <c r="D242" s="187" t="s">
        <v>144</v>
      </c>
      <c r="E242" s="195" t="s">
        <v>3</v>
      </c>
      <c r="F242" s="196" t="s">
        <v>1192</v>
      </c>
      <c r="G242" s="14"/>
      <c r="H242" s="197">
        <v>10</v>
      </c>
      <c r="I242" s="198"/>
      <c r="J242" s="14"/>
      <c r="K242" s="14"/>
      <c r="L242" s="194"/>
      <c r="M242" s="199"/>
      <c r="N242" s="200"/>
      <c r="O242" s="200"/>
      <c r="P242" s="200"/>
      <c r="Q242" s="200"/>
      <c r="R242" s="200"/>
      <c r="S242" s="200"/>
      <c r="T242" s="20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195" t="s">
        <v>144</v>
      </c>
      <c r="AU242" s="195" t="s">
        <v>85</v>
      </c>
      <c r="AV242" s="14" t="s">
        <v>85</v>
      </c>
      <c r="AW242" s="14" t="s">
        <v>39</v>
      </c>
      <c r="AX242" s="14" t="s">
        <v>77</v>
      </c>
      <c r="AY242" s="195" t="s">
        <v>134</v>
      </c>
    </row>
    <row r="243" s="14" customFormat="1">
      <c r="A243" s="14"/>
      <c r="B243" s="194"/>
      <c r="C243" s="14"/>
      <c r="D243" s="187" t="s">
        <v>144</v>
      </c>
      <c r="E243" s="195" t="s">
        <v>3</v>
      </c>
      <c r="F243" s="196" t="s">
        <v>1193</v>
      </c>
      <c r="G243" s="14"/>
      <c r="H243" s="197">
        <v>6</v>
      </c>
      <c r="I243" s="198"/>
      <c r="J243" s="14"/>
      <c r="K243" s="14"/>
      <c r="L243" s="194"/>
      <c r="M243" s="199"/>
      <c r="N243" s="200"/>
      <c r="O243" s="200"/>
      <c r="P243" s="200"/>
      <c r="Q243" s="200"/>
      <c r="R243" s="200"/>
      <c r="S243" s="200"/>
      <c r="T243" s="20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5" t="s">
        <v>144</v>
      </c>
      <c r="AU243" s="195" t="s">
        <v>85</v>
      </c>
      <c r="AV243" s="14" t="s">
        <v>85</v>
      </c>
      <c r="AW243" s="14" t="s">
        <v>39</v>
      </c>
      <c r="AX243" s="14" t="s">
        <v>77</v>
      </c>
      <c r="AY243" s="195" t="s">
        <v>134</v>
      </c>
    </row>
    <row r="244" s="14" customFormat="1">
      <c r="A244" s="14"/>
      <c r="B244" s="194"/>
      <c r="C244" s="14"/>
      <c r="D244" s="187" t="s">
        <v>144</v>
      </c>
      <c r="E244" s="195" t="s">
        <v>3</v>
      </c>
      <c r="F244" s="196" t="s">
        <v>388</v>
      </c>
      <c r="G244" s="14"/>
      <c r="H244" s="197">
        <v>1</v>
      </c>
      <c r="I244" s="198"/>
      <c r="J244" s="14"/>
      <c r="K244" s="14"/>
      <c r="L244" s="194"/>
      <c r="M244" s="199"/>
      <c r="N244" s="200"/>
      <c r="O244" s="200"/>
      <c r="P244" s="200"/>
      <c r="Q244" s="200"/>
      <c r="R244" s="200"/>
      <c r="S244" s="200"/>
      <c r="T244" s="20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5" t="s">
        <v>144</v>
      </c>
      <c r="AU244" s="195" t="s">
        <v>85</v>
      </c>
      <c r="AV244" s="14" t="s">
        <v>85</v>
      </c>
      <c r="AW244" s="14" t="s">
        <v>39</v>
      </c>
      <c r="AX244" s="14" t="s">
        <v>77</v>
      </c>
      <c r="AY244" s="195" t="s">
        <v>134</v>
      </c>
    </row>
    <row r="245" s="14" customFormat="1">
      <c r="A245" s="14"/>
      <c r="B245" s="194"/>
      <c r="C245" s="14"/>
      <c r="D245" s="187" t="s">
        <v>144</v>
      </c>
      <c r="E245" s="195" t="s">
        <v>3</v>
      </c>
      <c r="F245" s="196" t="s">
        <v>237</v>
      </c>
      <c r="G245" s="14"/>
      <c r="H245" s="197">
        <v>1</v>
      </c>
      <c r="I245" s="198"/>
      <c r="J245" s="14"/>
      <c r="K245" s="14"/>
      <c r="L245" s="194"/>
      <c r="M245" s="199"/>
      <c r="N245" s="200"/>
      <c r="O245" s="200"/>
      <c r="P245" s="200"/>
      <c r="Q245" s="200"/>
      <c r="R245" s="200"/>
      <c r="S245" s="200"/>
      <c r="T245" s="20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5" t="s">
        <v>144</v>
      </c>
      <c r="AU245" s="195" t="s">
        <v>85</v>
      </c>
      <c r="AV245" s="14" t="s">
        <v>85</v>
      </c>
      <c r="AW245" s="14" t="s">
        <v>39</v>
      </c>
      <c r="AX245" s="14" t="s">
        <v>77</v>
      </c>
      <c r="AY245" s="195" t="s">
        <v>134</v>
      </c>
    </row>
    <row r="246" s="15" customFormat="1">
      <c r="A246" s="15"/>
      <c r="B246" s="202"/>
      <c r="C246" s="15"/>
      <c r="D246" s="187" t="s">
        <v>144</v>
      </c>
      <c r="E246" s="203" t="s">
        <v>3</v>
      </c>
      <c r="F246" s="204" t="s">
        <v>180</v>
      </c>
      <c r="G246" s="15"/>
      <c r="H246" s="205">
        <v>124</v>
      </c>
      <c r="I246" s="206"/>
      <c r="J246" s="15"/>
      <c r="K246" s="15"/>
      <c r="L246" s="202"/>
      <c r="M246" s="207"/>
      <c r="N246" s="208"/>
      <c r="O246" s="208"/>
      <c r="P246" s="208"/>
      <c r="Q246" s="208"/>
      <c r="R246" s="208"/>
      <c r="S246" s="208"/>
      <c r="T246" s="209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03" t="s">
        <v>144</v>
      </c>
      <c r="AU246" s="203" t="s">
        <v>85</v>
      </c>
      <c r="AV246" s="15" t="s">
        <v>133</v>
      </c>
      <c r="AW246" s="15" t="s">
        <v>39</v>
      </c>
      <c r="AX246" s="15" t="s">
        <v>83</v>
      </c>
      <c r="AY246" s="203" t="s">
        <v>134</v>
      </c>
    </row>
    <row r="247" s="2" customFormat="1" ht="37.8" customHeight="1">
      <c r="A247" s="38"/>
      <c r="B247" s="172"/>
      <c r="C247" s="173" t="s">
        <v>405</v>
      </c>
      <c r="D247" s="173" t="s">
        <v>137</v>
      </c>
      <c r="E247" s="174" t="s">
        <v>233</v>
      </c>
      <c r="F247" s="175" t="s">
        <v>234</v>
      </c>
      <c r="G247" s="176" t="s">
        <v>140</v>
      </c>
      <c r="H247" s="177">
        <v>69</v>
      </c>
      <c r="I247" s="178"/>
      <c r="J247" s="179">
        <f>ROUND(I247*H247,2)</f>
        <v>0</v>
      </c>
      <c r="K247" s="175" t="s">
        <v>141</v>
      </c>
      <c r="L247" s="39"/>
      <c r="M247" s="180" t="s">
        <v>3</v>
      </c>
      <c r="N247" s="181" t="s">
        <v>48</v>
      </c>
      <c r="O247" s="72"/>
      <c r="P247" s="182">
        <f>O247*H247</f>
        <v>0</v>
      </c>
      <c r="Q247" s="182">
        <v>0</v>
      </c>
      <c r="R247" s="182">
        <f>Q247*H247</f>
        <v>0</v>
      </c>
      <c r="S247" s="182">
        <v>0</v>
      </c>
      <c r="T247" s="183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84" t="s">
        <v>142</v>
      </c>
      <c r="AT247" s="184" t="s">
        <v>137</v>
      </c>
      <c r="AU247" s="184" t="s">
        <v>85</v>
      </c>
      <c r="AY247" s="18" t="s">
        <v>134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18" t="s">
        <v>83</v>
      </c>
      <c r="BK247" s="185">
        <f>ROUND(I247*H247,2)</f>
        <v>0</v>
      </c>
      <c r="BL247" s="18" t="s">
        <v>142</v>
      </c>
      <c r="BM247" s="184" t="s">
        <v>1194</v>
      </c>
    </row>
    <row r="248" s="13" customFormat="1">
      <c r="A248" s="13"/>
      <c r="B248" s="186"/>
      <c r="C248" s="13"/>
      <c r="D248" s="187" t="s">
        <v>144</v>
      </c>
      <c r="E248" s="188" t="s">
        <v>3</v>
      </c>
      <c r="F248" s="189" t="s">
        <v>145</v>
      </c>
      <c r="G248" s="13"/>
      <c r="H248" s="188" t="s">
        <v>3</v>
      </c>
      <c r="I248" s="190"/>
      <c r="J248" s="13"/>
      <c r="K248" s="13"/>
      <c r="L248" s="186"/>
      <c r="M248" s="191"/>
      <c r="N248" s="192"/>
      <c r="O248" s="192"/>
      <c r="P248" s="192"/>
      <c r="Q248" s="192"/>
      <c r="R248" s="192"/>
      <c r="S248" s="192"/>
      <c r="T248" s="19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8" t="s">
        <v>144</v>
      </c>
      <c r="AU248" s="188" t="s">
        <v>85</v>
      </c>
      <c r="AV248" s="13" t="s">
        <v>83</v>
      </c>
      <c r="AW248" s="13" t="s">
        <v>39</v>
      </c>
      <c r="AX248" s="13" t="s">
        <v>77</v>
      </c>
      <c r="AY248" s="188" t="s">
        <v>134</v>
      </c>
    </row>
    <row r="249" s="14" customFormat="1">
      <c r="A249" s="14"/>
      <c r="B249" s="194"/>
      <c r="C249" s="14"/>
      <c r="D249" s="187" t="s">
        <v>144</v>
      </c>
      <c r="E249" s="195" t="s">
        <v>3</v>
      </c>
      <c r="F249" s="196" t="s">
        <v>1195</v>
      </c>
      <c r="G249" s="14"/>
      <c r="H249" s="197">
        <v>35</v>
      </c>
      <c r="I249" s="198"/>
      <c r="J249" s="14"/>
      <c r="K249" s="14"/>
      <c r="L249" s="194"/>
      <c r="M249" s="199"/>
      <c r="N249" s="200"/>
      <c r="O249" s="200"/>
      <c r="P249" s="200"/>
      <c r="Q249" s="200"/>
      <c r="R249" s="200"/>
      <c r="S249" s="200"/>
      <c r="T249" s="20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195" t="s">
        <v>144</v>
      </c>
      <c r="AU249" s="195" t="s">
        <v>85</v>
      </c>
      <c r="AV249" s="14" t="s">
        <v>85</v>
      </c>
      <c r="AW249" s="14" t="s">
        <v>39</v>
      </c>
      <c r="AX249" s="14" t="s">
        <v>77</v>
      </c>
      <c r="AY249" s="195" t="s">
        <v>134</v>
      </c>
    </row>
    <row r="250" s="14" customFormat="1">
      <c r="A250" s="14"/>
      <c r="B250" s="194"/>
      <c r="C250" s="14"/>
      <c r="D250" s="187" t="s">
        <v>144</v>
      </c>
      <c r="E250" s="195" t="s">
        <v>3</v>
      </c>
      <c r="F250" s="196" t="s">
        <v>1196</v>
      </c>
      <c r="G250" s="14"/>
      <c r="H250" s="197">
        <v>24</v>
      </c>
      <c r="I250" s="198"/>
      <c r="J250" s="14"/>
      <c r="K250" s="14"/>
      <c r="L250" s="194"/>
      <c r="M250" s="199"/>
      <c r="N250" s="200"/>
      <c r="O250" s="200"/>
      <c r="P250" s="200"/>
      <c r="Q250" s="200"/>
      <c r="R250" s="200"/>
      <c r="S250" s="200"/>
      <c r="T250" s="20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195" t="s">
        <v>144</v>
      </c>
      <c r="AU250" s="195" t="s">
        <v>85</v>
      </c>
      <c r="AV250" s="14" t="s">
        <v>85</v>
      </c>
      <c r="AW250" s="14" t="s">
        <v>39</v>
      </c>
      <c r="AX250" s="14" t="s">
        <v>77</v>
      </c>
      <c r="AY250" s="195" t="s">
        <v>134</v>
      </c>
    </row>
    <row r="251" s="14" customFormat="1">
      <c r="A251" s="14"/>
      <c r="B251" s="194"/>
      <c r="C251" s="14"/>
      <c r="D251" s="187" t="s">
        <v>144</v>
      </c>
      <c r="E251" s="195" t="s">
        <v>3</v>
      </c>
      <c r="F251" s="196" t="s">
        <v>1197</v>
      </c>
      <c r="G251" s="14"/>
      <c r="H251" s="197">
        <v>5</v>
      </c>
      <c r="I251" s="198"/>
      <c r="J251" s="14"/>
      <c r="K251" s="14"/>
      <c r="L251" s="194"/>
      <c r="M251" s="199"/>
      <c r="N251" s="200"/>
      <c r="O251" s="200"/>
      <c r="P251" s="200"/>
      <c r="Q251" s="200"/>
      <c r="R251" s="200"/>
      <c r="S251" s="200"/>
      <c r="T251" s="20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195" t="s">
        <v>144</v>
      </c>
      <c r="AU251" s="195" t="s">
        <v>85</v>
      </c>
      <c r="AV251" s="14" t="s">
        <v>85</v>
      </c>
      <c r="AW251" s="14" t="s">
        <v>39</v>
      </c>
      <c r="AX251" s="14" t="s">
        <v>77</v>
      </c>
      <c r="AY251" s="195" t="s">
        <v>134</v>
      </c>
    </row>
    <row r="252" s="14" customFormat="1">
      <c r="A252" s="14"/>
      <c r="B252" s="194"/>
      <c r="C252" s="14"/>
      <c r="D252" s="187" t="s">
        <v>144</v>
      </c>
      <c r="E252" s="195" t="s">
        <v>3</v>
      </c>
      <c r="F252" s="196" t="s">
        <v>1198</v>
      </c>
      <c r="G252" s="14"/>
      <c r="H252" s="197">
        <v>4</v>
      </c>
      <c r="I252" s="198"/>
      <c r="J252" s="14"/>
      <c r="K252" s="14"/>
      <c r="L252" s="194"/>
      <c r="M252" s="199"/>
      <c r="N252" s="200"/>
      <c r="O252" s="200"/>
      <c r="P252" s="200"/>
      <c r="Q252" s="200"/>
      <c r="R252" s="200"/>
      <c r="S252" s="200"/>
      <c r="T252" s="20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195" t="s">
        <v>144</v>
      </c>
      <c r="AU252" s="195" t="s">
        <v>85</v>
      </c>
      <c r="AV252" s="14" t="s">
        <v>85</v>
      </c>
      <c r="AW252" s="14" t="s">
        <v>39</v>
      </c>
      <c r="AX252" s="14" t="s">
        <v>77</v>
      </c>
      <c r="AY252" s="195" t="s">
        <v>134</v>
      </c>
    </row>
    <row r="253" s="14" customFormat="1">
      <c r="A253" s="14"/>
      <c r="B253" s="194"/>
      <c r="C253" s="14"/>
      <c r="D253" s="187" t="s">
        <v>144</v>
      </c>
      <c r="E253" s="195" t="s">
        <v>3</v>
      </c>
      <c r="F253" s="196" t="s">
        <v>237</v>
      </c>
      <c r="G253" s="14"/>
      <c r="H253" s="197">
        <v>1</v>
      </c>
      <c r="I253" s="198"/>
      <c r="J253" s="14"/>
      <c r="K253" s="14"/>
      <c r="L253" s="194"/>
      <c r="M253" s="199"/>
      <c r="N253" s="200"/>
      <c r="O253" s="200"/>
      <c r="P253" s="200"/>
      <c r="Q253" s="200"/>
      <c r="R253" s="200"/>
      <c r="S253" s="200"/>
      <c r="T253" s="20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195" t="s">
        <v>144</v>
      </c>
      <c r="AU253" s="195" t="s">
        <v>85</v>
      </c>
      <c r="AV253" s="14" t="s">
        <v>85</v>
      </c>
      <c r="AW253" s="14" t="s">
        <v>39</v>
      </c>
      <c r="AX253" s="14" t="s">
        <v>77</v>
      </c>
      <c r="AY253" s="195" t="s">
        <v>134</v>
      </c>
    </row>
    <row r="254" s="15" customFormat="1">
      <c r="A254" s="15"/>
      <c r="B254" s="202"/>
      <c r="C254" s="15"/>
      <c r="D254" s="187" t="s">
        <v>144</v>
      </c>
      <c r="E254" s="203" t="s">
        <v>3</v>
      </c>
      <c r="F254" s="204" t="s">
        <v>180</v>
      </c>
      <c r="G254" s="15"/>
      <c r="H254" s="205">
        <v>69</v>
      </c>
      <c r="I254" s="206"/>
      <c r="J254" s="15"/>
      <c r="K254" s="15"/>
      <c r="L254" s="202"/>
      <c r="M254" s="207"/>
      <c r="N254" s="208"/>
      <c r="O254" s="208"/>
      <c r="P254" s="208"/>
      <c r="Q254" s="208"/>
      <c r="R254" s="208"/>
      <c r="S254" s="208"/>
      <c r="T254" s="209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03" t="s">
        <v>144</v>
      </c>
      <c r="AU254" s="203" t="s">
        <v>85</v>
      </c>
      <c r="AV254" s="15" t="s">
        <v>133</v>
      </c>
      <c r="AW254" s="15" t="s">
        <v>39</v>
      </c>
      <c r="AX254" s="15" t="s">
        <v>83</v>
      </c>
      <c r="AY254" s="203" t="s">
        <v>134</v>
      </c>
    </row>
    <row r="255" s="2" customFormat="1" ht="24.15" customHeight="1">
      <c r="A255" s="38"/>
      <c r="B255" s="172"/>
      <c r="C255" s="173" t="s">
        <v>409</v>
      </c>
      <c r="D255" s="173" t="s">
        <v>137</v>
      </c>
      <c r="E255" s="174" t="s">
        <v>390</v>
      </c>
      <c r="F255" s="175" t="s">
        <v>391</v>
      </c>
      <c r="G255" s="176" t="s">
        <v>140</v>
      </c>
      <c r="H255" s="177">
        <v>6</v>
      </c>
      <c r="I255" s="178"/>
      <c r="J255" s="179">
        <f>ROUND(I255*H255,2)</f>
        <v>0</v>
      </c>
      <c r="K255" s="175" t="s">
        <v>141</v>
      </c>
      <c r="L255" s="39"/>
      <c r="M255" s="180" t="s">
        <v>3</v>
      </c>
      <c r="N255" s="181" t="s">
        <v>48</v>
      </c>
      <c r="O255" s="72"/>
      <c r="P255" s="182">
        <f>O255*H255</f>
        <v>0</v>
      </c>
      <c r="Q255" s="182">
        <v>0</v>
      </c>
      <c r="R255" s="182">
        <f>Q255*H255</f>
        <v>0</v>
      </c>
      <c r="S255" s="182">
        <v>0</v>
      </c>
      <c r="T255" s="183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84" t="s">
        <v>142</v>
      </c>
      <c r="AT255" s="184" t="s">
        <v>137</v>
      </c>
      <c r="AU255" s="184" t="s">
        <v>85</v>
      </c>
      <c r="AY255" s="18" t="s">
        <v>134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8" t="s">
        <v>83</v>
      </c>
      <c r="BK255" s="185">
        <f>ROUND(I255*H255,2)</f>
        <v>0</v>
      </c>
      <c r="BL255" s="18" t="s">
        <v>142</v>
      </c>
      <c r="BM255" s="184" t="s">
        <v>1199</v>
      </c>
    </row>
    <row r="256" s="13" customFormat="1">
      <c r="A256" s="13"/>
      <c r="B256" s="186"/>
      <c r="C256" s="13"/>
      <c r="D256" s="187" t="s">
        <v>144</v>
      </c>
      <c r="E256" s="188" t="s">
        <v>3</v>
      </c>
      <c r="F256" s="189" t="s">
        <v>145</v>
      </c>
      <c r="G256" s="13"/>
      <c r="H256" s="188" t="s">
        <v>3</v>
      </c>
      <c r="I256" s="190"/>
      <c r="J256" s="13"/>
      <c r="K256" s="13"/>
      <c r="L256" s="186"/>
      <c r="M256" s="191"/>
      <c r="N256" s="192"/>
      <c r="O256" s="192"/>
      <c r="P256" s="192"/>
      <c r="Q256" s="192"/>
      <c r="R256" s="192"/>
      <c r="S256" s="192"/>
      <c r="T256" s="19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88" t="s">
        <v>144</v>
      </c>
      <c r="AU256" s="188" t="s">
        <v>85</v>
      </c>
      <c r="AV256" s="13" t="s">
        <v>83</v>
      </c>
      <c r="AW256" s="13" t="s">
        <v>39</v>
      </c>
      <c r="AX256" s="13" t="s">
        <v>77</v>
      </c>
      <c r="AY256" s="188" t="s">
        <v>134</v>
      </c>
    </row>
    <row r="257" s="14" customFormat="1">
      <c r="A257" s="14"/>
      <c r="B257" s="194"/>
      <c r="C257" s="14"/>
      <c r="D257" s="187" t="s">
        <v>144</v>
      </c>
      <c r="E257" s="195" t="s">
        <v>3</v>
      </c>
      <c r="F257" s="196" t="s">
        <v>1200</v>
      </c>
      <c r="G257" s="14"/>
      <c r="H257" s="197">
        <v>2</v>
      </c>
      <c r="I257" s="198"/>
      <c r="J257" s="14"/>
      <c r="K257" s="14"/>
      <c r="L257" s="194"/>
      <c r="M257" s="199"/>
      <c r="N257" s="200"/>
      <c r="O257" s="200"/>
      <c r="P257" s="200"/>
      <c r="Q257" s="200"/>
      <c r="R257" s="200"/>
      <c r="S257" s="200"/>
      <c r="T257" s="20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5" t="s">
        <v>144</v>
      </c>
      <c r="AU257" s="195" t="s">
        <v>85</v>
      </c>
      <c r="AV257" s="14" t="s">
        <v>85</v>
      </c>
      <c r="AW257" s="14" t="s">
        <v>39</v>
      </c>
      <c r="AX257" s="14" t="s">
        <v>77</v>
      </c>
      <c r="AY257" s="195" t="s">
        <v>134</v>
      </c>
    </row>
    <row r="258" s="14" customFormat="1">
      <c r="A258" s="14"/>
      <c r="B258" s="194"/>
      <c r="C258" s="14"/>
      <c r="D258" s="187" t="s">
        <v>144</v>
      </c>
      <c r="E258" s="195" t="s">
        <v>3</v>
      </c>
      <c r="F258" s="196" t="s">
        <v>1201</v>
      </c>
      <c r="G258" s="14"/>
      <c r="H258" s="197">
        <v>4</v>
      </c>
      <c r="I258" s="198"/>
      <c r="J258" s="14"/>
      <c r="K258" s="14"/>
      <c r="L258" s="194"/>
      <c r="M258" s="199"/>
      <c r="N258" s="200"/>
      <c r="O258" s="200"/>
      <c r="P258" s="200"/>
      <c r="Q258" s="200"/>
      <c r="R258" s="200"/>
      <c r="S258" s="200"/>
      <c r="T258" s="20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195" t="s">
        <v>144</v>
      </c>
      <c r="AU258" s="195" t="s">
        <v>85</v>
      </c>
      <c r="AV258" s="14" t="s">
        <v>85</v>
      </c>
      <c r="AW258" s="14" t="s">
        <v>39</v>
      </c>
      <c r="AX258" s="14" t="s">
        <v>77</v>
      </c>
      <c r="AY258" s="195" t="s">
        <v>134</v>
      </c>
    </row>
    <row r="259" s="15" customFormat="1">
      <c r="A259" s="15"/>
      <c r="B259" s="202"/>
      <c r="C259" s="15"/>
      <c r="D259" s="187" t="s">
        <v>144</v>
      </c>
      <c r="E259" s="203" t="s">
        <v>3</v>
      </c>
      <c r="F259" s="204" t="s">
        <v>180</v>
      </c>
      <c r="G259" s="15"/>
      <c r="H259" s="205">
        <v>6</v>
      </c>
      <c r="I259" s="206"/>
      <c r="J259" s="15"/>
      <c r="K259" s="15"/>
      <c r="L259" s="202"/>
      <c r="M259" s="207"/>
      <c r="N259" s="208"/>
      <c r="O259" s="208"/>
      <c r="P259" s="208"/>
      <c r="Q259" s="208"/>
      <c r="R259" s="208"/>
      <c r="S259" s="208"/>
      <c r="T259" s="209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03" t="s">
        <v>144</v>
      </c>
      <c r="AU259" s="203" t="s">
        <v>85</v>
      </c>
      <c r="AV259" s="15" t="s">
        <v>133</v>
      </c>
      <c r="AW259" s="15" t="s">
        <v>39</v>
      </c>
      <c r="AX259" s="15" t="s">
        <v>83</v>
      </c>
      <c r="AY259" s="203" t="s">
        <v>134</v>
      </c>
    </row>
    <row r="260" s="2" customFormat="1" ht="33" customHeight="1">
      <c r="A260" s="38"/>
      <c r="B260" s="172"/>
      <c r="C260" s="173" t="s">
        <v>414</v>
      </c>
      <c r="D260" s="173" t="s">
        <v>137</v>
      </c>
      <c r="E260" s="174" t="s">
        <v>239</v>
      </c>
      <c r="F260" s="175" t="s">
        <v>240</v>
      </c>
      <c r="G260" s="176" t="s">
        <v>140</v>
      </c>
      <c r="H260" s="177">
        <v>17</v>
      </c>
      <c r="I260" s="178"/>
      <c r="J260" s="179">
        <f>ROUND(I260*H260,2)</f>
        <v>0</v>
      </c>
      <c r="K260" s="175" t="s">
        <v>141</v>
      </c>
      <c r="L260" s="39"/>
      <c r="M260" s="180" t="s">
        <v>3</v>
      </c>
      <c r="N260" s="181" t="s">
        <v>48</v>
      </c>
      <c r="O260" s="72"/>
      <c r="P260" s="182">
        <f>O260*H260</f>
        <v>0</v>
      </c>
      <c r="Q260" s="182">
        <v>0</v>
      </c>
      <c r="R260" s="182">
        <f>Q260*H260</f>
        <v>0</v>
      </c>
      <c r="S260" s="182">
        <v>0</v>
      </c>
      <c r="T260" s="183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84" t="s">
        <v>142</v>
      </c>
      <c r="AT260" s="184" t="s">
        <v>137</v>
      </c>
      <c r="AU260" s="184" t="s">
        <v>85</v>
      </c>
      <c r="AY260" s="18" t="s">
        <v>134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8" t="s">
        <v>83</v>
      </c>
      <c r="BK260" s="185">
        <f>ROUND(I260*H260,2)</f>
        <v>0</v>
      </c>
      <c r="BL260" s="18" t="s">
        <v>142</v>
      </c>
      <c r="BM260" s="184" t="s">
        <v>1202</v>
      </c>
    </row>
    <row r="261" s="13" customFormat="1">
      <c r="A261" s="13"/>
      <c r="B261" s="186"/>
      <c r="C261" s="13"/>
      <c r="D261" s="187" t="s">
        <v>144</v>
      </c>
      <c r="E261" s="188" t="s">
        <v>3</v>
      </c>
      <c r="F261" s="189" t="s">
        <v>145</v>
      </c>
      <c r="G261" s="13"/>
      <c r="H261" s="188" t="s">
        <v>3</v>
      </c>
      <c r="I261" s="190"/>
      <c r="J261" s="13"/>
      <c r="K261" s="13"/>
      <c r="L261" s="186"/>
      <c r="M261" s="191"/>
      <c r="N261" s="192"/>
      <c r="O261" s="192"/>
      <c r="P261" s="192"/>
      <c r="Q261" s="192"/>
      <c r="R261" s="192"/>
      <c r="S261" s="192"/>
      <c r="T261" s="19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8" t="s">
        <v>144</v>
      </c>
      <c r="AU261" s="188" t="s">
        <v>85</v>
      </c>
      <c r="AV261" s="13" t="s">
        <v>83</v>
      </c>
      <c r="AW261" s="13" t="s">
        <v>39</v>
      </c>
      <c r="AX261" s="13" t="s">
        <v>77</v>
      </c>
      <c r="AY261" s="188" t="s">
        <v>134</v>
      </c>
    </row>
    <row r="262" s="14" customFormat="1">
      <c r="A262" s="14"/>
      <c r="B262" s="194"/>
      <c r="C262" s="14"/>
      <c r="D262" s="187" t="s">
        <v>144</v>
      </c>
      <c r="E262" s="195" t="s">
        <v>3</v>
      </c>
      <c r="F262" s="196" t="s">
        <v>1203</v>
      </c>
      <c r="G262" s="14"/>
      <c r="H262" s="197">
        <v>10</v>
      </c>
      <c r="I262" s="198"/>
      <c r="J262" s="14"/>
      <c r="K262" s="14"/>
      <c r="L262" s="194"/>
      <c r="M262" s="199"/>
      <c r="N262" s="200"/>
      <c r="O262" s="200"/>
      <c r="P262" s="200"/>
      <c r="Q262" s="200"/>
      <c r="R262" s="200"/>
      <c r="S262" s="200"/>
      <c r="T262" s="20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195" t="s">
        <v>144</v>
      </c>
      <c r="AU262" s="195" t="s">
        <v>85</v>
      </c>
      <c r="AV262" s="14" t="s">
        <v>85</v>
      </c>
      <c r="AW262" s="14" t="s">
        <v>39</v>
      </c>
      <c r="AX262" s="14" t="s">
        <v>77</v>
      </c>
      <c r="AY262" s="195" t="s">
        <v>134</v>
      </c>
    </row>
    <row r="263" s="14" customFormat="1">
      <c r="A263" s="14"/>
      <c r="B263" s="194"/>
      <c r="C263" s="14"/>
      <c r="D263" s="187" t="s">
        <v>144</v>
      </c>
      <c r="E263" s="195" t="s">
        <v>3</v>
      </c>
      <c r="F263" s="196" t="s">
        <v>1204</v>
      </c>
      <c r="G263" s="14"/>
      <c r="H263" s="197">
        <v>3</v>
      </c>
      <c r="I263" s="198"/>
      <c r="J263" s="14"/>
      <c r="K263" s="14"/>
      <c r="L263" s="194"/>
      <c r="M263" s="199"/>
      <c r="N263" s="200"/>
      <c r="O263" s="200"/>
      <c r="P263" s="200"/>
      <c r="Q263" s="200"/>
      <c r="R263" s="200"/>
      <c r="S263" s="200"/>
      <c r="T263" s="20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5" t="s">
        <v>144</v>
      </c>
      <c r="AU263" s="195" t="s">
        <v>85</v>
      </c>
      <c r="AV263" s="14" t="s">
        <v>85</v>
      </c>
      <c r="AW263" s="14" t="s">
        <v>39</v>
      </c>
      <c r="AX263" s="14" t="s">
        <v>77</v>
      </c>
      <c r="AY263" s="195" t="s">
        <v>134</v>
      </c>
    </row>
    <row r="264" s="14" customFormat="1">
      <c r="A264" s="14"/>
      <c r="B264" s="194"/>
      <c r="C264" s="14"/>
      <c r="D264" s="187" t="s">
        <v>144</v>
      </c>
      <c r="E264" s="195" t="s">
        <v>3</v>
      </c>
      <c r="F264" s="196" t="s">
        <v>1205</v>
      </c>
      <c r="G264" s="14"/>
      <c r="H264" s="197">
        <v>2</v>
      </c>
      <c r="I264" s="198"/>
      <c r="J264" s="14"/>
      <c r="K264" s="14"/>
      <c r="L264" s="194"/>
      <c r="M264" s="199"/>
      <c r="N264" s="200"/>
      <c r="O264" s="200"/>
      <c r="P264" s="200"/>
      <c r="Q264" s="200"/>
      <c r="R264" s="200"/>
      <c r="S264" s="200"/>
      <c r="T264" s="20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95" t="s">
        <v>144</v>
      </c>
      <c r="AU264" s="195" t="s">
        <v>85</v>
      </c>
      <c r="AV264" s="14" t="s">
        <v>85</v>
      </c>
      <c r="AW264" s="14" t="s">
        <v>39</v>
      </c>
      <c r="AX264" s="14" t="s">
        <v>77</v>
      </c>
      <c r="AY264" s="195" t="s">
        <v>134</v>
      </c>
    </row>
    <row r="265" s="14" customFormat="1">
      <c r="A265" s="14"/>
      <c r="B265" s="194"/>
      <c r="C265" s="14"/>
      <c r="D265" s="187" t="s">
        <v>144</v>
      </c>
      <c r="E265" s="195" t="s">
        <v>3</v>
      </c>
      <c r="F265" s="196" t="s">
        <v>1206</v>
      </c>
      <c r="G265" s="14"/>
      <c r="H265" s="197">
        <v>2</v>
      </c>
      <c r="I265" s="198"/>
      <c r="J265" s="14"/>
      <c r="K265" s="14"/>
      <c r="L265" s="194"/>
      <c r="M265" s="199"/>
      <c r="N265" s="200"/>
      <c r="O265" s="200"/>
      <c r="P265" s="200"/>
      <c r="Q265" s="200"/>
      <c r="R265" s="200"/>
      <c r="S265" s="200"/>
      <c r="T265" s="20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5" t="s">
        <v>144</v>
      </c>
      <c r="AU265" s="195" t="s">
        <v>85</v>
      </c>
      <c r="AV265" s="14" t="s">
        <v>85</v>
      </c>
      <c r="AW265" s="14" t="s">
        <v>39</v>
      </c>
      <c r="AX265" s="14" t="s">
        <v>77</v>
      </c>
      <c r="AY265" s="195" t="s">
        <v>134</v>
      </c>
    </row>
    <row r="266" s="15" customFormat="1">
      <c r="A266" s="15"/>
      <c r="B266" s="202"/>
      <c r="C266" s="15"/>
      <c r="D266" s="187" t="s">
        <v>144</v>
      </c>
      <c r="E266" s="203" t="s">
        <v>3</v>
      </c>
      <c r="F266" s="204" t="s">
        <v>180</v>
      </c>
      <c r="G266" s="15"/>
      <c r="H266" s="205">
        <v>17</v>
      </c>
      <c r="I266" s="206"/>
      <c r="J266" s="15"/>
      <c r="K266" s="15"/>
      <c r="L266" s="202"/>
      <c r="M266" s="207"/>
      <c r="N266" s="208"/>
      <c r="O266" s="208"/>
      <c r="P266" s="208"/>
      <c r="Q266" s="208"/>
      <c r="R266" s="208"/>
      <c r="S266" s="208"/>
      <c r="T266" s="209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03" t="s">
        <v>144</v>
      </c>
      <c r="AU266" s="203" t="s">
        <v>85</v>
      </c>
      <c r="AV266" s="15" t="s">
        <v>133</v>
      </c>
      <c r="AW266" s="15" t="s">
        <v>39</v>
      </c>
      <c r="AX266" s="15" t="s">
        <v>83</v>
      </c>
      <c r="AY266" s="203" t="s">
        <v>134</v>
      </c>
    </row>
    <row r="267" s="2" customFormat="1" ht="37.8" customHeight="1">
      <c r="A267" s="38"/>
      <c r="B267" s="172"/>
      <c r="C267" s="173" t="s">
        <v>417</v>
      </c>
      <c r="D267" s="173" t="s">
        <v>137</v>
      </c>
      <c r="E267" s="174" t="s">
        <v>398</v>
      </c>
      <c r="F267" s="175" t="s">
        <v>399</v>
      </c>
      <c r="G267" s="176" t="s">
        <v>140</v>
      </c>
      <c r="H267" s="177">
        <v>4</v>
      </c>
      <c r="I267" s="178"/>
      <c r="J267" s="179">
        <f>ROUND(I267*H267,2)</f>
        <v>0</v>
      </c>
      <c r="K267" s="175" t="s">
        <v>141</v>
      </c>
      <c r="L267" s="39"/>
      <c r="M267" s="180" t="s">
        <v>3</v>
      </c>
      <c r="N267" s="181" t="s">
        <v>48</v>
      </c>
      <c r="O267" s="72"/>
      <c r="P267" s="182">
        <f>O267*H267</f>
        <v>0</v>
      </c>
      <c r="Q267" s="182">
        <v>0</v>
      </c>
      <c r="R267" s="182">
        <f>Q267*H267</f>
        <v>0</v>
      </c>
      <c r="S267" s="182">
        <v>0</v>
      </c>
      <c r="T267" s="183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84" t="s">
        <v>142</v>
      </c>
      <c r="AT267" s="184" t="s">
        <v>137</v>
      </c>
      <c r="AU267" s="184" t="s">
        <v>85</v>
      </c>
      <c r="AY267" s="18" t="s">
        <v>134</v>
      </c>
      <c r="BE267" s="185">
        <f>IF(N267="základní",J267,0)</f>
        <v>0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18" t="s">
        <v>83</v>
      </c>
      <c r="BK267" s="185">
        <f>ROUND(I267*H267,2)</f>
        <v>0</v>
      </c>
      <c r="BL267" s="18" t="s">
        <v>142</v>
      </c>
      <c r="BM267" s="184" t="s">
        <v>1207</v>
      </c>
    </row>
    <row r="268" s="13" customFormat="1">
      <c r="A268" s="13"/>
      <c r="B268" s="186"/>
      <c r="C268" s="13"/>
      <c r="D268" s="187" t="s">
        <v>144</v>
      </c>
      <c r="E268" s="188" t="s">
        <v>3</v>
      </c>
      <c r="F268" s="189" t="s">
        <v>145</v>
      </c>
      <c r="G268" s="13"/>
      <c r="H268" s="188" t="s">
        <v>3</v>
      </c>
      <c r="I268" s="190"/>
      <c r="J268" s="13"/>
      <c r="K268" s="13"/>
      <c r="L268" s="186"/>
      <c r="M268" s="191"/>
      <c r="N268" s="192"/>
      <c r="O268" s="192"/>
      <c r="P268" s="192"/>
      <c r="Q268" s="192"/>
      <c r="R268" s="192"/>
      <c r="S268" s="192"/>
      <c r="T268" s="19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8" t="s">
        <v>144</v>
      </c>
      <c r="AU268" s="188" t="s">
        <v>85</v>
      </c>
      <c r="AV268" s="13" t="s">
        <v>83</v>
      </c>
      <c r="AW268" s="13" t="s">
        <v>39</v>
      </c>
      <c r="AX268" s="13" t="s">
        <v>77</v>
      </c>
      <c r="AY268" s="188" t="s">
        <v>134</v>
      </c>
    </row>
    <row r="269" s="14" customFormat="1">
      <c r="A269" s="14"/>
      <c r="B269" s="194"/>
      <c r="C269" s="14"/>
      <c r="D269" s="187" t="s">
        <v>144</v>
      </c>
      <c r="E269" s="195" t="s">
        <v>3</v>
      </c>
      <c r="F269" s="196" t="s">
        <v>242</v>
      </c>
      <c r="G269" s="14"/>
      <c r="H269" s="197">
        <v>3</v>
      </c>
      <c r="I269" s="198"/>
      <c r="J269" s="14"/>
      <c r="K269" s="14"/>
      <c r="L269" s="194"/>
      <c r="M269" s="199"/>
      <c r="N269" s="200"/>
      <c r="O269" s="200"/>
      <c r="P269" s="200"/>
      <c r="Q269" s="200"/>
      <c r="R269" s="200"/>
      <c r="S269" s="200"/>
      <c r="T269" s="20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95" t="s">
        <v>144</v>
      </c>
      <c r="AU269" s="195" t="s">
        <v>85</v>
      </c>
      <c r="AV269" s="14" t="s">
        <v>85</v>
      </c>
      <c r="AW269" s="14" t="s">
        <v>39</v>
      </c>
      <c r="AX269" s="14" t="s">
        <v>77</v>
      </c>
      <c r="AY269" s="195" t="s">
        <v>134</v>
      </c>
    </row>
    <row r="270" s="14" customFormat="1">
      <c r="A270" s="14"/>
      <c r="B270" s="194"/>
      <c r="C270" s="14"/>
      <c r="D270" s="187" t="s">
        <v>144</v>
      </c>
      <c r="E270" s="195" t="s">
        <v>3</v>
      </c>
      <c r="F270" s="196" t="s">
        <v>608</v>
      </c>
      <c r="G270" s="14"/>
      <c r="H270" s="197">
        <v>1</v>
      </c>
      <c r="I270" s="198"/>
      <c r="J270" s="14"/>
      <c r="K270" s="14"/>
      <c r="L270" s="194"/>
      <c r="M270" s="199"/>
      <c r="N270" s="200"/>
      <c r="O270" s="200"/>
      <c r="P270" s="200"/>
      <c r="Q270" s="200"/>
      <c r="R270" s="200"/>
      <c r="S270" s="200"/>
      <c r="T270" s="20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195" t="s">
        <v>144</v>
      </c>
      <c r="AU270" s="195" t="s">
        <v>85</v>
      </c>
      <c r="AV270" s="14" t="s">
        <v>85</v>
      </c>
      <c r="AW270" s="14" t="s">
        <v>39</v>
      </c>
      <c r="AX270" s="14" t="s">
        <v>77</v>
      </c>
      <c r="AY270" s="195" t="s">
        <v>134</v>
      </c>
    </row>
    <row r="271" s="15" customFormat="1">
      <c r="A271" s="15"/>
      <c r="B271" s="202"/>
      <c r="C271" s="15"/>
      <c r="D271" s="187" t="s">
        <v>144</v>
      </c>
      <c r="E271" s="203" t="s">
        <v>3</v>
      </c>
      <c r="F271" s="204" t="s">
        <v>180</v>
      </c>
      <c r="G271" s="15"/>
      <c r="H271" s="205">
        <v>4</v>
      </c>
      <c r="I271" s="206"/>
      <c r="J271" s="15"/>
      <c r="K271" s="15"/>
      <c r="L271" s="202"/>
      <c r="M271" s="207"/>
      <c r="N271" s="208"/>
      <c r="O271" s="208"/>
      <c r="P271" s="208"/>
      <c r="Q271" s="208"/>
      <c r="R271" s="208"/>
      <c r="S271" s="208"/>
      <c r="T271" s="209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03" t="s">
        <v>144</v>
      </c>
      <c r="AU271" s="203" t="s">
        <v>85</v>
      </c>
      <c r="AV271" s="15" t="s">
        <v>133</v>
      </c>
      <c r="AW271" s="15" t="s">
        <v>39</v>
      </c>
      <c r="AX271" s="15" t="s">
        <v>83</v>
      </c>
      <c r="AY271" s="203" t="s">
        <v>134</v>
      </c>
    </row>
    <row r="272" s="2" customFormat="1" ht="24.15" customHeight="1">
      <c r="A272" s="38"/>
      <c r="B272" s="172"/>
      <c r="C272" s="173" t="s">
        <v>422</v>
      </c>
      <c r="D272" s="173" t="s">
        <v>137</v>
      </c>
      <c r="E272" s="174" t="s">
        <v>244</v>
      </c>
      <c r="F272" s="175" t="s">
        <v>245</v>
      </c>
      <c r="G272" s="176" t="s">
        <v>140</v>
      </c>
      <c r="H272" s="177">
        <v>31</v>
      </c>
      <c r="I272" s="178"/>
      <c r="J272" s="179">
        <f>ROUND(I272*H272,2)</f>
        <v>0</v>
      </c>
      <c r="K272" s="175" t="s">
        <v>141</v>
      </c>
      <c r="L272" s="39"/>
      <c r="M272" s="180" t="s">
        <v>3</v>
      </c>
      <c r="N272" s="181" t="s">
        <v>48</v>
      </c>
      <c r="O272" s="72"/>
      <c r="P272" s="182">
        <f>O272*H272</f>
        <v>0</v>
      </c>
      <c r="Q272" s="182">
        <v>0</v>
      </c>
      <c r="R272" s="182">
        <f>Q272*H272</f>
        <v>0</v>
      </c>
      <c r="S272" s="182">
        <v>0</v>
      </c>
      <c r="T272" s="183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84" t="s">
        <v>142</v>
      </c>
      <c r="AT272" s="184" t="s">
        <v>137</v>
      </c>
      <c r="AU272" s="184" t="s">
        <v>85</v>
      </c>
      <c r="AY272" s="18" t="s">
        <v>134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18" t="s">
        <v>83</v>
      </c>
      <c r="BK272" s="185">
        <f>ROUND(I272*H272,2)</f>
        <v>0</v>
      </c>
      <c r="BL272" s="18" t="s">
        <v>142</v>
      </c>
      <c r="BM272" s="184" t="s">
        <v>1208</v>
      </c>
    </row>
    <row r="273" s="13" customFormat="1">
      <c r="A273" s="13"/>
      <c r="B273" s="186"/>
      <c r="C273" s="13"/>
      <c r="D273" s="187" t="s">
        <v>144</v>
      </c>
      <c r="E273" s="188" t="s">
        <v>3</v>
      </c>
      <c r="F273" s="189" t="s">
        <v>145</v>
      </c>
      <c r="G273" s="13"/>
      <c r="H273" s="188" t="s">
        <v>3</v>
      </c>
      <c r="I273" s="190"/>
      <c r="J273" s="13"/>
      <c r="K273" s="13"/>
      <c r="L273" s="186"/>
      <c r="M273" s="191"/>
      <c r="N273" s="192"/>
      <c r="O273" s="192"/>
      <c r="P273" s="192"/>
      <c r="Q273" s="192"/>
      <c r="R273" s="192"/>
      <c r="S273" s="192"/>
      <c r="T273" s="19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8" t="s">
        <v>144</v>
      </c>
      <c r="AU273" s="188" t="s">
        <v>85</v>
      </c>
      <c r="AV273" s="13" t="s">
        <v>83</v>
      </c>
      <c r="AW273" s="13" t="s">
        <v>39</v>
      </c>
      <c r="AX273" s="13" t="s">
        <v>77</v>
      </c>
      <c r="AY273" s="188" t="s">
        <v>134</v>
      </c>
    </row>
    <row r="274" s="14" customFormat="1">
      <c r="A274" s="14"/>
      <c r="B274" s="194"/>
      <c r="C274" s="14"/>
      <c r="D274" s="187" t="s">
        <v>144</v>
      </c>
      <c r="E274" s="195" t="s">
        <v>3</v>
      </c>
      <c r="F274" s="196" t="s">
        <v>1209</v>
      </c>
      <c r="G274" s="14"/>
      <c r="H274" s="197">
        <v>6</v>
      </c>
      <c r="I274" s="198"/>
      <c r="J274" s="14"/>
      <c r="K274" s="14"/>
      <c r="L274" s="194"/>
      <c r="M274" s="199"/>
      <c r="N274" s="200"/>
      <c r="O274" s="200"/>
      <c r="P274" s="200"/>
      <c r="Q274" s="200"/>
      <c r="R274" s="200"/>
      <c r="S274" s="200"/>
      <c r="T274" s="20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95" t="s">
        <v>144</v>
      </c>
      <c r="AU274" s="195" t="s">
        <v>85</v>
      </c>
      <c r="AV274" s="14" t="s">
        <v>85</v>
      </c>
      <c r="AW274" s="14" t="s">
        <v>39</v>
      </c>
      <c r="AX274" s="14" t="s">
        <v>77</v>
      </c>
      <c r="AY274" s="195" t="s">
        <v>134</v>
      </c>
    </row>
    <row r="275" s="14" customFormat="1">
      <c r="A275" s="14"/>
      <c r="B275" s="194"/>
      <c r="C275" s="14"/>
      <c r="D275" s="187" t="s">
        <v>144</v>
      </c>
      <c r="E275" s="195" t="s">
        <v>3</v>
      </c>
      <c r="F275" s="196" t="s">
        <v>1210</v>
      </c>
      <c r="G275" s="14"/>
      <c r="H275" s="197">
        <v>10</v>
      </c>
      <c r="I275" s="198"/>
      <c r="J275" s="14"/>
      <c r="K275" s="14"/>
      <c r="L275" s="194"/>
      <c r="M275" s="199"/>
      <c r="N275" s="200"/>
      <c r="O275" s="200"/>
      <c r="P275" s="200"/>
      <c r="Q275" s="200"/>
      <c r="R275" s="200"/>
      <c r="S275" s="200"/>
      <c r="T275" s="20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195" t="s">
        <v>144</v>
      </c>
      <c r="AU275" s="195" t="s">
        <v>85</v>
      </c>
      <c r="AV275" s="14" t="s">
        <v>85</v>
      </c>
      <c r="AW275" s="14" t="s">
        <v>39</v>
      </c>
      <c r="AX275" s="14" t="s">
        <v>77</v>
      </c>
      <c r="AY275" s="195" t="s">
        <v>134</v>
      </c>
    </row>
    <row r="276" s="14" customFormat="1">
      <c r="A276" s="14"/>
      <c r="B276" s="194"/>
      <c r="C276" s="14"/>
      <c r="D276" s="187" t="s">
        <v>144</v>
      </c>
      <c r="E276" s="195" t="s">
        <v>3</v>
      </c>
      <c r="F276" s="196" t="s">
        <v>247</v>
      </c>
      <c r="G276" s="14"/>
      <c r="H276" s="197">
        <v>4</v>
      </c>
      <c r="I276" s="198"/>
      <c r="J276" s="14"/>
      <c r="K276" s="14"/>
      <c r="L276" s="194"/>
      <c r="M276" s="199"/>
      <c r="N276" s="200"/>
      <c r="O276" s="200"/>
      <c r="P276" s="200"/>
      <c r="Q276" s="200"/>
      <c r="R276" s="200"/>
      <c r="S276" s="200"/>
      <c r="T276" s="20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5" t="s">
        <v>144</v>
      </c>
      <c r="AU276" s="195" t="s">
        <v>85</v>
      </c>
      <c r="AV276" s="14" t="s">
        <v>85</v>
      </c>
      <c r="AW276" s="14" t="s">
        <v>39</v>
      </c>
      <c r="AX276" s="14" t="s">
        <v>77</v>
      </c>
      <c r="AY276" s="195" t="s">
        <v>134</v>
      </c>
    </row>
    <row r="277" s="14" customFormat="1">
      <c r="A277" s="14"/>
      <c r="B277" s="194"/>
      <c r="C277" s="14"/>
      <c r="D277" s="187" t="s">
        <v>144</v>
      </c>
      <c r="E277" s="195" t="s">
        <v>3</v>
      </c>
      <c r="F277" s="196" t="s">
        <v>1211</v>
      </c>
      <c r="G277" s="14"/>
      <c r="H277" s="197">
        <v>3</v>
      </c>
      <c r="I277" s="198"/>
      <c r="J277" s="14"/>
      <c r="K277" s="14"/>
      <c r="L277" s="194"/>
      <c r="M277" s="199"/>
      <c r="N277" s="200"/>
      <c r="O277" s="200"/>
      <c r="P277" s="200"/>
      <c r="Q277" s="200"/>
      <c r="R277" s="200"/>
      <c r="S277" s="200"/>
      <c r="T277" s="20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195" t="s">
        <v>144</v>
      </c>
      <c r="AU277" s="195" t="s">
        <v>85</v>
      </c>
      <c r="AV277" s="14" t="s">
        <v>85</v>
      </c>
      <c r="AW277" s="14" t="s">
        <v>39</v>
      </c>
      <c r="AX277" s="14" t="s">
        <v>77</v>
      </c>
      <c r="AY277" s="195" t="s">
        <v>134</v>
      </c>
    </row>
    <row r="278" s="14" customFormat="1">
      <c r="A278" s="14"/>
      <c r="B278" s="194"/>
      <c r="C278" s="14"/>
      <c r="D278" s="187" t="s">
        <v>144</v>
      </c>
      <c r="E278" s="195" t="s">
        <v>3</v>
      </c>
      <c r="F278" s="196" t="s">
        <v>1212</v>
      </c>
      <c r="G278" s="14"/>
      <c r="H278" s="197">
        <v>8</v>
      </c>
      <c r="I278" s="198"/>
      <c r="J278" s="14"/>
      <c r="K278" s="14"/>
      <c r="L278" s="194"/>
      <c r="M278" s="199"/>
      <c r="N278" s="200"/>
      <c r="O278" s="200"/>
      <c r="P278" s="200"/>
      <c r="Q278" s="200"/>
      <c r="R278" s="200"/>
      <c r="S278" s="200"/>
      <c r="T278" s="20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195" t="s">
        <v>144</v>
      </c>
      <c r="AU278" s="195" t="s">
        <v>85</v>
      </c>
      <c r="AV278" s="14" t="s">
        <v>85</v>
      </c>
      <c r="AW278" s="14" t="s">
        <v>39</v>
      </c>
      <c r="AX278" s="14" t="s">
        <v>77</v>
      </c>
      <c r="AY278" s="195" t="s">
        <v>134</v>
      </c>
    </row>
    <row r="279" s="15" customFormat="1">
      <c r="A279" s="15"/>
      <c r="B279" s="202"/>
      <c r="C279" s="15"/>
      <c r="D279" s="187" t="s">
        <v>144</v>
      </c>
      <c r="E279" s="203" t="s">
        <v>3</v>
      </c>
      <c r="F279" s="204" t="s">
        <v>180</v>
      </c>
      <c r="G279" s="15"/>
      <c r="H279" s="205">
        <v>31</v>
      </c>
      <c r="I279" s="206"/>
      <c r="J279" s="15"/>
      <c r="K279" s="15"/>
      <c r="L279" s="202"/>
      <c r="M279" s="207"/>
      <c r="N279" s="208"/>
      <c r="O279" s="208"/>
      <c r="P279" s="208"/>
      <c r="Q279" s="208"/>
      <c r="R279" s="208"/>
      <c r="S279" s="208"/>
      <c r="T279" s="209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03" t="s">
        <v>144</v>
      </c>
      <c r="AU279" s="203" t="s">
        <v>85</v>
      </c>
      <c r="AV279" s="15" t="s">
        <v>133</v>
      </c>
      <c r="AW279" s="15" t="s">
        <v>39</v>
      </c>
      <c r="AX279" s="15" t="s">
        <v>83</v>
      </c>
      <c r="AY279" s="203" t="s">
        <v>134</v>
      </c>
    </row>
    <row r="280" s="2" customFormat="1" ht="37.8" customHeight="1">
      <c r="A280" s="38"/>
      <c r="B280" s="172"/>
      <c r="C280" s="173" t="s">
        <v>429</v>
      </c>
      <c r="D280" s="173" t="s">
        <v>137</v>
      </c>
      <c r="E280" s="174" t="s">
        <v>250</v>
      </c>
      <c r="F280" s="175" t="s">
        <v>251</v>
      </c>
      <c r="G280" s="176" t="s">
        <v>140</v>
      </c>
      <c r="H280" s="177">
        <v>14</v>
      </c>
      <c r="I280" s="178"/>
      <c r="J280" s="179">
        <f>ROUND(I280*H280,2)</f>
        <v>0</v>
      </c>
      <c r="K280" s="175" t="s">
        <v>141</v>
      </c>
      <c r="L280" s="39"/>
      <c r="M280" s="180" t="s">
        <v>3</v>
      </c>
      <c r="N280" s="181" t="s">
        <v>48</v>
      </c>
      <c r="O280" s="72"/>
      <c r="P280" s="182">
        <f>O280*H280</f>
        <v>0</v>
      </c>
      <c r="Q280" s="182">
        <v>0</v>
      </c>
      <c r="R280" s="182">
        <f>Q280*H280</f>
        <v>0</v>
      </c>
      <c r="S280" s="182">
        <v>0</v>
      </c>
      <c r="T280" s="183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84" t="s">
        <v>142</v>
      </c>
      <c r="AT280" s="184" t="s">
        <v>137</v>
      </c>
      <c r="AU280" s="184" t="s">
        <v>85</v>
      </c>
      <c r="AY280" s="18" t="s">
        <v>134</v>
      </c>
      <c r="BE280" s="185">
        <f>IF(N280="základní",J280,0)</f>
        <v>0</v>
      </c>
      <c r="BF280" s="185">
        <f>IF(N280="snížená",J280,0)</f>
        <v>0</v>
      </c>
      <c r="BG280" s="185">
        <f>IF(N280="zákl. přenesená",J280,0)</f>
        <v>0</v>
      </c>
      <c r="BH280" s="185">
        <f>IF(N280="sníž. přenesená",J280,0)</f>
        <v>0</v>
      </c>
      <c r="BI280" s="185">
        <f>IF(N280="nulová",J280,0)</f>
        <v>0</v>
      </c>
      <c r="BJ280" s="18" t="s">
        <v>83</v>
      </c>
      <c r="BK280" s="185">
        <f>ROUND(I280*H280,2)</f>
        <v>0</v>
      </c>
      <c r="BL280" s="18" t="s">
        <v>142</v>
      </c>
      <c r="BM280" s="184" t="s">
        <v>1213</v>
      </c>
    </row>
    <row r="281" s="13" customFormat="1">
      <c r="A281" s="13"/>
      <c r="B281" s="186"/>
      <c r="C281" s="13"/>
      <c r="D281" s="187" t="s">
        <v>144</v>
      </c>
      <c r="E281" s="188" t="s">
        <v>3</v>
      </c>
      <c r="F281" s="189" t="s">
        <v>145</v>
      </c>
      <c r="G281" s="13"/>
      <c r="H281" s="188" t="s">
        <v>3</v>
      </c>
      <c r="I281" s="190"/>
      <c r="J281" s="13"/>
      <c r="K281" s="13"/>
      <c r="L281" s="186"/>
      <c r="M281" s="191"/>
      <c r="N281" s="192"/>
      <c r="O281" s="192"/>
      <c r="P281" s="192"/>
      <c r="Q281" s="192"/>
      <c r="R281" s="192"/>
      <c r="S281" s="192"/>
      <c r="T281" s="19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88" t="s">
        <v>144</v>
      </c>
      <c r="AU281" s="188" t="s">
        <v>85</v>
      </c>
      <c r="AV281" s="13" t="s">
        <v>83</v>
      </c>
      <c r="AW281" s="13" t="s">
        <v>39</v>
      </c>
      <c r="AX281" s="13" t="s">
        <v>77</v>
      </c>
      <c r="AY281" s="188" t="s">
        <v>134</v>
      </c>
    </row>
    <row r="282" s="14" customFormat="1">
      <c r="A282" s="14"/>
      <c r="B282" s="194"/>
      <c r="C282" s="14"/>
      <c r="D282" s="187" t="s">
        <v>144</v>
      </c>
      <c r="E282" s="195" t="s">
        <v>3</v>
      </c>
      <c r="F282" s="196" t="s">
        <v>610</v>
      </c>
      <c r="G282" s="14"/>
      <c r="H282" s="197">
        <v>4</v>
      </c>
      <c r="I282" s="198"/>
      <c r="J282" s="14"/>
      <c r="K282" s="14"/>
      <c r="L282" s="194"/>
      <c r="M282" s="199"/>
      <c r="N282" s="200"/>
      <c r="O282" s="200"/>
      <c r="P282" s="200"/>
      <c r="Q282" s="200"/>
      <c r="R282" s="200"/>
      <c r="S282" s="200"/>
      <c r="T282" s="20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195" t="s">
        <v>144</v>
      </c>
      <c r="AU282" s="195" t="s">
        <v>85</v>
      </c>
      <c r="AV282" s="14" t="s">
        <v>85</v>
      </c>
      <c r="AW282" s="14" t="s">
        <v>39</v>
      </c>
      <c r="AX282" s="14" t="s">
        <v>77</v>
      </c>
      <c r="AY282" s="195" t="s">
        <v>134</v>
      </c>
    </row>
    <row r="283" s="14" customFormat="1">
      <c r="A283" s="14"/>
      <c r="B283" s="194"/>
      <c r="C283" s="14"/>
      <c r="D283" s="187" t="s">
        <v>144</v>
      </c>
      <c r="E283" s="195" t="s">
        <v>3</v>
      </c>
      <c r="F283" s="196" t="s">
        <v>617</v>
      </c>
      <c r="G283" s="14"/>
      <c r="H283" s="197">
        <v>5</v>
      </c>
      <c r="I283" s="198"/>
      <c r="J283" s="14"/>
      <c r="K283" s="14"/>
      <c r="L283" s="194"/>
      <c r="M283" s="199"/>
      <c r="N283" s="200"/>
      <c r="O283" s="200"/>
      <c r="P283" s="200"/>
      <c r="Q283" s="200"/>
      <c r="R283" s="200"/>
      <c r="S283" s="200"/>
      <c r="T283" s="20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195" t="s">
        <v>144</v>
      </c>
      <c r="AU283" s="195" t="s">
        <v>85</v>
      </c>
      <c r="AV283" s="14" t="s">
        <v>85</v>
      </c>
      <c r="AW283" s="14" t="s">
        <v>39</v>
      </c>
      <c r="AX283" s="14" t="s">
        <v>77</v>
      </c>
      <c r="AY283" s="195" t="s">
        <v>134</v>
      </c>
    </row>
    <row r="284" s="14" customFormat="1">
      <c r="A284" s="14"/>
      <c r="B284" s="194"/>
      <c r="C284" s="14"/>
      <c r="D284" s="187" t="s">
        <v>144</v>
      </c>
      <c r="E284" s="195" t="s">
        <v>3</v>
      </c>
      <c r="F284" s="196" t="s">
        <v>253</v>
      </c>
      <c r="G284" s="14"/>
      <c r="H284" s="197">
        <v>2</v>
      </c>
      <c r="I284" s="198"/>
      <c r="J284" s="14"/>
      <c r="K284" s="14"/>
      <c r="L284" s="194"/>
      <c r="M284" s="199"/>
      <c r="N284" s="200"/>
      <c r="O284" s="200"/>
      <c r="P284" s="200"/>
      <c r="Q284" s="200"/>
      <c r="R284" s="200"/>
      <c r="S284" s="200"/>
      <c r="T284" s="20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5" t="s">
        <v>144</v>
      </c>
      <c r="AU284" s="195" t="s">
        <v>85</v>
      </c>
      <c r="AV284" s="14" t="s">
        <v>85</v>
      </c>
      <c r="AW284" s="14" t="s">
        <v>39</v>
      </c>
      <c r="AX284" s="14" t="s">
        <v>77</v>
      </c>
      <c r="AY284" s="195" t="s">
        <v>134</v>
      </c>
    </row>
    <row r="285" s="14" customFormat="1">
      <c r="A285" s="14"/>
      <c r="B285" s="194"/>
      <c r="C285" s="14"/>
      <c r="D285" s="187" t="s">
        <v>144</v>
      </c>
      <c r="E285" s="195" t="s">
        <v>3</v>
      </c>
      <c r="F285" s="196" t="s">
        <v>930</v>
      </c>
      <c r="G285" s="14"/>
      <c r="H285" s="197">
        <v>1</v>
      </c>
      <c r="I285" s="198"/>
      <c r="J285" s="14"/>
      <c r="K285" s="14"/>
      <c r="L285" s="194"/>
      <c r="M285" s="199"/>
      <c r="N285" s="200"/>
      <c r="O285" s="200"/>
      <c r="P285" s="200"/>
      <c r="Q285" s="200"/>
      <c r="R285" s="200"/>
      <c r="S285" s="200"/>
      <c r="T285" s="20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195" t="s">
        <v>144</v>
      </c>
      <c r="AU285" s="195" t="s">
        <v>85</v>
      </c>
      <c r="AV285" s="14" t="s">
        <v>85</v>
      </c>
      <c r="AW285" s="14" t="s">
        <v>39</v>
      </c>
      <c r="AX285" s="14" t="s">
        <v>77</v>
      </c>
      <c r="AY285" s="195" t="s">
        <v>134</v>
      </c>
    </row>
    <row r="286" s="14" customFormat="1">
      <c r="A286" s="14"/>
      <c r="B286" s="194"/>
      <c r="C286" s="14"/>
      <c r="D286" s="187" t="s">
        <v>144</v>
      </c>
      <c r="E286" s="195" t="s">
        <v>3</v>
      </c>
      <c r="F286" s="196" t="s">
        <v>614</v>
      </c>
      <c r="G286" s="14"/>
      <c r="H286" s="197">
        <v>2</v>
      </c>
      <c r="I286" s="198"/>
      <c r="J286" s="14"/>
      <c r="K286" s="14"/>
      <c r="L286" s="194"/>
      <c r="M286" s="199"/>
      <c r="N286" s="200"/>
      <c r="O286" s="200"/>
      <c r="P286" s="200"/>
      <c r="Q286" s="200"/>
      <c r="R286" s="200"/>
      <c r="S286" s="200"/>
      <c r="T286" s="20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95" t="s">
        <v>144</v>
      </c>
      <c r="AU286" s="195" t="s">
        <v>85</v>
      </c>
      <c r="AV286" s="14" t="s">
        <v>85</v>
      </c>
      <c r="AW286" s="14" t="s">
        <v>39</v>
      </c>
      <c r="AX286" s="14" t="s">
        <v>77</v>
      </c>
      <c r="AY286" s="195" t="s">
        <v>134</v>
      </c>
    </row>
    <row r="287" s="15" customFormat="1">
      <c r="A287" s="15"/>
      <c r="B287" s="202"/>
      <c r="C287" s="15"/>
      <c r="D287" s="187" t="s">
        <v>144</v>
      </c>
      <c r="E287" s="203" t="s">
        <v>3</v>
      </c>
      <c r="F287" s="204" t="s">
        <v>180</v>
      </c>
      <c r="G287" s="15"/>
      <c r="H287" s="205">
        <v>14</v>
      </c>
      <c r="I287" s="206"/>
      <c r="J287" s="15"/>
      <c r="K287" s="15"/>
      <c r="L287" s="202"/>
      <c r="M287" s="207"/>
      <c r="N287" s="208"/>
      <c r="O287" s="208"/>
      <c r="P287" s="208"/>
      <c r="Q287" s="208"/>
      <c r="R287" s="208"/>
      <c r="S287" s="208"/>
      <c r="T287" s="209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03" t="s">
        <v>144</v>
      </c>
      <c r="AU287" s="203" t="s">
        <v>85</v>
      </c>
      <c r="AV287" s="15" t="s">
        <v>133</v>
      </c>
      <c r="AW287" s="15" t="s">
        <v>39</v>
      </c>
      <c r="AX287" s="15" t="s">
        <v>83</v>
      </c>
      <c r="AY287" s="203" t="s">
        <v>134</v>
      </c>
    </row>
    <row r="288" s="12" customFormat="1" ht="22.8" customHeight="1">
      <c r="A288" s="12"/>
      <c r="B288" s="159"/>
      <c r="C288" s="12"/>
      <c r="D288" s="160" t="s">
        <v>76</v>
      </c>
      <c r="E288" s="170" t="s">
        <v>255</v>
      </c>
      <c r="F288" s="170" t="s">
        <v>255</v>
      </c>
      <c r="G288" s="12"/>
      <c r="H288" s="12"/>
      <c r="I288" s="162"/>
      <c r="J288" s="171">
        <f>BK288</f>
        <v>0</v>
      </c>
      <c r="K288" s="12"/>
      <c r="L288" s="159"/>
      <c r="M288" s="164"/>
      <c r="N288" s="165"/>
      <c r="O288" s="165"/>
      <c r="P288" s="166">
        <f>SUM(P289:P310)</f>
        <v>0</v>
      </c>
      <c r="Q288" s="165"/>
      <c r="R288" s="166">
        <f>SUM(R289:R310)</f>
        <v>0</v>
      </c>
      <c r="S288" s="165"/>
      <c r="T288" s="167">
        <f>SUM(T289:T310)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60" t="s">
        <v>133</v>
      </c>
      <c r="AT288" s="168" t="s">
        <v>76</v>
      </c>
      <c r="AU288" s="168" t="s">
        <v>83</v>
      </c>
      <c r="AY288" s="160" t="s">
        <v>134</v>
      </c>
      <c r="BK288" s="169">
        <f>SUM(BK289:BK310)</f>
        <v>0</v>
      </c>
    </row>
    <row r="289" s="2" customFormat="1" ht="49.05" customHeight="1">
      <c r="A289" s="38"/>
      <c r="B289" s="172"/>
      <c r="C289" s="173" t="s">
        <v>434</v>
      </c>
      <c r="D289" s="173" t="s">
        <v>137</v>
      </c>
      <c r="E289" s="174" t="s">
        <v>257</v>
      </c>
      <c r="F289" s="175" t="s">
        <v>258</v>
      </c>
      <c r="G289" s="176" t="s">
        <v>140</v>
      </c>
      <c r="H289" s="177">
        <v>2</v>
      </c>
      <c r="I289" s="178"/>
      <c r="J289" s="179">
        <f>ROUND(I289*H289,2)</f>
        <v>0</v>
      </c>
      <c r="K289" s="175" t="s">
        <v>141</v>
      </c>
      <c r="L289" s="39"/>
      <c r="M289" s="180" t="s">
        <v>3</v>
      </c>
      <c r="N289" s="181" t="s">
        <v>48</v>
      </c>
      <c r="O289" s="72"/>
      <c r="P289" s="182">
        <f>O289*H289</f>
        <v>0</v>
      </c>
      <c r="Q289" s="182">
        <v>0</v>
      </c>
      <c r="R289" s="182">
        <f>Q289*H289</f>
        <v>0</v>
      </c>
      <c r="S289" s="182">
        <v>0</v>
      </c>
      <c r="T289" s="183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184" t="s">
        <v>142</v>
      </c>
      <c r="AT289" s="184" t="s">
        <v>137</v>
      </c>
      <c r="AU289" s="184" t="s">
        <v>85</v>
      </c>
      <c r="AY289" s="18" t="s">
        <v>134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8" t="s">
        <v>83</v>
      </c>
      <c r="BK289" s="185">
        <f>ROUND(I289*H289,2)</f>
        <v>0</v>
      </c>
      <c r="BL289" s="18" t="s">
        <v>142</v>
      </c>
      <c r="BM289" s="184" t="s">
        <v>1214</v>
      </c>
    </row>
    <row r="290" s="13" customFormat="1">
      <c r="A290" s="13"/>
      <c r="B290" s="186"/>
      <c r="C290" s="13"/>
      <c r="D290" s="187" t="s">
        <v>144</v>
      </c>
      <c r="E290" s="188" t="s">
        <v>3</v>
      </c>
      <c r="F290" s="189" t="s">
        <v>145</v>
      </c>
      <c r="G290" s="13"/>
      <c r="H290" s="188" t="s">
        <v>3</v>
      </c>
      <c r="I290" s="190"/>
      <c r="J290" s="13"/>
      <c r="K290" s="13"/>
      <c r="L290" s="186"/>
      <c r="M290" s="191"/>
      <c r="N290" s="192"/>
      <c r="O290" s="192"/>
      <c r="P290" s="192"/>
      <c r="Q290" s="192"/>
      <c r="R290" s="192"/>
      <c r="S290" s="192"/>
      <c r="T290" s="19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88" t="s">
        <v>144</v>
      </c>
      <c r="AU290" s="188" t="s">
        <v>85</v>
      </c>
      <c r="AV290" s="13" t="s">
        <v>83</v>
      </c>
      <c r="AW290" s="13" t="s">
        <v>39</v>
      </c>
      <c r="AX290" s="13" t="s">
        <v>77</v>
      </c>
      <c r="AY290" s="188" t="s">
        <v>134</v>
      </c>
    </row>
    <row r="291" s="14" customFormat="1">
      <c r="A291" s="14"/>
      <c r="B291" s="194"/>
      <c r="C291" s="14"/>
      <c r="D291" s="187" t="s">
        <v>144</v>
      </c>
      <c r="E291" s="195" t="s">
        <v>3</v>
      </c>
      <c r="F291" s="196" t="s">
        <v>945</v>
      </c>
      <c r="G291" s="14"/>
      <c r="H291" s="197">
        <v>1</v>
      </c>
      <c r="I291" s="198"/>
      <c r="J291" s="14"/>
      <c r="K291" s="14"/>
      <c r="L291" s="194"/>
      <c r="M291" s="199"/>
      <c r="N291" s="200"/>
      <c r="O291" s="200"/>
      <c r="P291" s="200"/>
      <c r="Q291" s="200"/>
      <c r="R291" s="200"/>
      <c r="S291" s="200"/>
      <c r="T291" s="20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195" t="s">
        <v>144</v>
      </c>
      <c r="AU291" s="195" t="s">
        <v>85</v>
      </c>
      <c r="AV291" s="14" t="s">
        <v>85</v>
      </c>
      <c r="AW291" s="14" t="s">
        <v>39</v>
      </c>
      <c r="AX291" s="14" t="s">
        <v>77</v>
      </c>
      <c r="AY291" s="195" t="s">
        <v>134</v>
      </c>
    </row>
    <row r="292" s="14" customFormat="1">
      <c r="A292" s="14"/>
      <c r="B292" s="194"/>
      <c r="C292" s="14"/>
      <c r="D292" s="187" t="s">
        <v>144</v>
      </c>
      <c r="E292" s="195" t="s">
        <v>3</v>
      </c>
      <c r="F292" s="196" t="s">
        <v>261</v>
      </c>
      <c r="G292" s="14"/>
      <c r="H292" s="197">
        <v>1</v>
      </c>
      <c r="I292" s="198"/>
      <c r="J292" s="14"/>
      <c r="K292" s="14"/>
      <c r="L292" s="194"/>
      <c r="M292" s="199"/>
      <c r="N292" s="200"/>
      <c r="O292" s="200"/>
      <c r="P292" s="200"/>
      <c r="Q292" s="200"/>
      <c r="R292" s="200"/>
      <c r="S292" s="200"/>
      <c r="T292" s="20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195" t="s">
        <v>144</v>
      </c>
      <c r="AU292" s="195" t="s">
        <v>85</v>
      </c>
      <c r="AV292" s="14" t="s">
        <v>85</v>
      </c>
      <c r="AW292" s="14" t="s">
        <v>39</v>
      </c>
      <c r="AX292" s="14" t="s">
        <v>77</v>
      </c>
      <c r="AY292" s="195" t="s">
        <v>134</v>
      </c>
    </row>
    <row r="293" s="15" customFormat="1">
      <c r="A293" s="15"/>
      <c r="B293" s="202"/>
      <c r="C293" s="15"/>
      <c r="D293" s="187" t="s">
        <v>144</v>
      </c>
      <c r="E293" s="203" t="s">
        <v>3</v>
      </c>
      <c r="F293" s="204" t="s">
        <v>180</v>
      </c>
      <c r="G293" s="15"/>
      <c r="H293" s="205">
        <v>2</v>
      </c>
      <c r="I293" s="206"/>
      <c r="J293" s="15"/>
      <c r="K293" s="15"/>
      <c r="L293" s="202"/>
      <c r="M293" s="207"/>
      <c r="N293" s="208"/>
      <c r="O293" s="208"/>
      <c r="P293" s="208"/>
      <c r="Q293" s="208"/>
      <c r="R293" s="208"/>
      <c r="S293" s="208"/>
      <c r="T293" s="209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03" t="s">
        <v>144</v>
      </c>
      <c r="AU293" s="203" t="s">
        <v>85</v>
      </c>
      <c r="AV293" s="15" t="s">
        <v>133</v>
      </c>
      <c r="AW293" s="15" t="s">
        <v>39</v>
      </c>
      <c r="AX293" s="15" t="s">
        <v>83</v>
      </c>
      <c r="AY293" s="203" t="s">
        <v>134</v>
      </c>
    </row>
    <row r="294" s="2" customFormat="1" ht="49.05" customHeight="1">
      <c r="A294" s="38"/>
      <c r="B294" s="172"/>
      <c r="C294" s="173" t="s">
        <v>438</v>
      </c>
      <c r="D294" s="173" t="s">
        <v>137</v>
      </c>
      <c r="E294" s="174" t="s">
        <v>263</v>
      </c>
      <c r="F294" s="175" t="s">
        <v>264</v>
      </c>
      <c r="G294" s="176" t="s">
        <v>140</v>
      </c>
      <c r="H294" s="177">
        <v>1</v>
      </c>
      <c r="I294" s="178"/>
      <c r="J294" s="179">
        <f>ROUND(I294*H294,2)</f>
        <v>0</v>
      </c>
      <c r="K294" s="175" t="s">
        <v>141</v>
      </c>
      <c r="L294" s="39"/>
      <c r="M294" s="180" t="s">
        <v>3</v>
      </c>
      <c r="N294" s="181" t="s">
        <v>48</v>
      </c>
      <c r="O294" s="72"/>
      <c r="P294" s="182">
        <f>O294*H294</f>
        <v>0</v>
      </c>
      <c r="Q294" s="182">
        <v>0</v>
      </c>
      <c r="R294" s="182">
        <f>Q294*H294</f>
        <v>0</v>
      </c>
      <c r="S294" s="182">
        <v>0</v>
      </c>
      <c r="T294" s="183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184" t="s">
        <v>142</v>
      </c>
      <c r="AT294" s="184" t="s">
        <v>137</v>
      </c>
      <c r="AU294" s="184" t="s">
        <v>85</v>
      </c>
      <c r="AY294" s="18" t="s">
        <v>134</v>
      </c>
      <c r="BE294" s="185">
        <f>IF(N294="základní",J294,0)</f>
        <v>0</v>
      </c>
      <c r="BF294" s="185">
        <f>IF(N294="snížená",J294,0)</f>
        <v>0</v>
      </c>
      <c r="BG294" s="185">
        <f>IF(N294="zákl. přenesená",J294,0)</f>
        <v>0</v>
      </c>
      <c r="BH294" s="185">
        <f>IF(N294="sníž. přenesená",J294,0)</f>
        <v>0</v>
      </c>
      <c r="BI294" s="185">
        <f>IF(N294="nulová",J294,0)</f>
        <v>0</v>
      </c>
      <c r="BJ294" s="18" t="s">
        <v>83</v>
      </c>
      <c r="BK294" s="185">
        <f>ROUND(I294*H294,2)</f>
        <v>0</v>
      </c>
      <c r="BL294" s="18" t="s">
        <v>142</v>
      </c>
      <c r="BM294" s="184" t="s">
        <v>1215</v>
      </c>
    </row>
    <row r="295" s="13" customFormat="1">
      <c r="A295" s="13"/>
      <c r="B295" s="186"/>
      <c r="C295" s="13"/>
      <c r="D295" s="187" t="s">
        <v>144</v>
      </c>
      <c r="E295" s="188" t="s">
        <v>3</v>
      </c>
      <c r="F295" s="189" t="s">
        <v>145</v>
      </c>
      <c r="G295" s="13"/>
      <c r="H295" s="188" t="s">
        <v>3</v>
      </c>
      <c r="I295" s="190"/>
      <c r="J295" s="13"/>
      <c r="K295" s="13"/>
      <c r="L295" s="186"/>
      <c r="M295" s="191"/>
      <c r="N295" s="192"/>
      <c r="O295" s="192"/>
      <c r="P295" s="192"/>
      <c r="Q295" s="192"/>
      <c r="R295" s="192"/>
      <c r="S295" s="192"/>
      <c r="T295" s="19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8" t="s">
        <v>144</v>
      </c>
      <c r="AU295" s="188" t="s">
        <v>85</v>
      </c>
      <c r="AV295" s="13" t="s">
        <v>83</v>
      </c>
      <c r="AW295" s="13" t="s">
        <v>39</v>
      </c>
      <c r="AX295" s="13" t="s">
        <v>77</v>
      </c>
      <c r="AY295" s="188" t="s">
        <v>134</v>
      </c>
    </row>
    <row r="296" s="14" customFormat="1">
      <c r="A296" s="14"/>
      <c r="B296" s="194"/>
      <c r="C296" s="14"/>
      <c r="D296" s="187" t="s">
        <v>144</v>
      </c>
      <c r="E296" s="195" t="s">
        <v>3</v>
      </c>
      <c r="F296" s="196" t="s">
        <v>266</v>
      </c>
      <c r="G296" s="14"/>
      <c r="H296" s="197">
        <v>1</v>
      </c>
      <c r="I296" s="198"/>
      <c r="J296" s="14"/>
      <c r="K296" s="14"/>
      <c r="L296" s="194"/>
      <c r="M296" s="199"/>
      <c r="N296" s="200"/>
      <c r="O296" s="200"/>
      <c r="P296" s="200"/>
      <c r="Q296" s="200"/>
      <c r="R296" s="200"/>
      <c r="S296" s="200"/>
      <c r="T296" s="20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195" t="s">
        <v>144</v>
      </c>
      <c r="AU296" s="195" t="s">
        <v>85</v>
      </c>
      <c r="AV296" s="14" t="s">
        <v>85</v>
      </c>
      <c r="AW296" s="14" t="s">
        <v>39</v>
      </c>
      <c r="AX296" s="14" t="s">
        <v>83</v>
      </c>
      <c r="AY296" s="195" t="s">
        <v>134</v>
      </c>
    </row>
    <row r="297" s="2" customFormat="1" ht="24.15" customHeight="1">
      <c r="A297" s="38"/>
      <c r="B297" s="172"/>
      <c r="C297" s="173" t="s">
        <v>442</v>
      </c>
      <c r="D297" s="173" t="s">
        <v>137</v>
      </c>
      <c r="E297" s="174" t="s">
        <v>622</v>
      </c>
      <c r="F297" s="175" t="s">
        <v>623</v>
      </c>
      <c r="G297" s="176" t="s">
        <v>140</v>
      </c>
      <c r="H297" s="177">
        <v>2</v>
      </c>
      <c r="I297" s="178"/>
      <c r="J297" s="179">
        <f>ROUND(I297*H297,2)</f>
        <v>0</v>
      </c>
      <c r="K297" s="175" t="s">
        <v>141</v>
      </c>
      <c r="L297" s="39"/>
      <c r="M297" s="180" t="s">
        <v>3</v>
      </c>
      <c r="N297" s="181" t="s">
        <v>48</v>
      </c>
      <c r="O297" s="72"/>
      <c r="P297" s="182">
        <f>O297*H297</f>
        <v>0</v>
      </c>
      <c r="Q297" s="182">
        <v>0</v>
      </c>
      <c r="R297" s="182">
        <f>Q297*H297</f>
        <v>0</v>
      </c>
      <c r="S297" s="182">
        <v>0</v>
      </c>
      <c r="T297" s="183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84" t="s">
        <v>142</v>
      </c>
      <c r="AT297" s="184" t="s">
        <v>137</v>
      </c>
      <c r="AU297" s="184" t="s">
        <v>85</v>
      </c>
      <c r="AY297" s="18" t="s">
        <v>134</v>
      </c>
      <c r="BE297" s="185">
        <f>IF(N297="základní",J297,0)</f>
        <v>0</v>
      </c>
      <c r="BF297" s="185">
        <f>IF(N297="snížená",J297,0)</f>
        <v>0</v>
      </c>
      <c r="BG297" s="185">
        <f>IF(N297="zákl. přenesená",J297,0)</f>
        <v>0</v>
      </c>
      <c r="BH297" s="185">
        <f>IF(N297="sníž. přenesená",J297,0)</f>
        <v>0</v>
      </c>
      <c r="BI297" s="185">
        <f>IF(N297="nulová",J297,0)</f>
        <v>0</v>
      </c>
      <c r="BJ297" s="18" t="s">
        <v>83</v>
      </c>
      <c r="BK297" s="185">
        <f>ROUND(I297*H297,2)</f>
        <v>0</v>
      </c>
      <c r="BL297" s="18" t="s">
        <v>142</v>
      </c>
      <c r="BM297" s="184" t="s">
        <v>1216</v>
      </c>
    </row>
    <row r="298" s="13" customFormat="1">
      <c r="A298" s="13"/>
      <c r="B298" s="186"/>
      <c r="C298" s="13"/>
      <c r="D298" s="187" t="s">
        <v>144</v>
      </c>
      <c r="E298" s="188" t="s">
        <v>3</v>
      </c>
      <c r="F298" s="189" t="s">
        <v>145</v>
      </c>
      <c r="G298" s="13"/>
      <c r="H298" s="188" t="s">
        <v>3</v>
      </c>
      <c r="I298" s="190"/>
      <c r="J298" s="13"/>
      <c r="K298" s="13"/>
      <c r="L298" s="186"/>
      <c r="M298" s="191"/>
      <c r="N298" s="192"/>
      <c r="O298" s="192"/>
      <c r="P298" s="192"/>
      <c r="Q298" s="192"/>
      <c r="R298" s="192"/>
      <c r="S298" s="192"/>
      <c r="T298" s="19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8" t="s">
        <v>144</v>
      </c>
      <c r="AU298" s="188" t="s">
        <v>85</v>
      </c>
      <c r="AV298" s="13" t="s">
        <v>83</v>
      </c>
      <c r="AW298" s="13" t="s">
        <v>39</v>
      </c>
      <c r="AX298" s="13" t="s">
        <v>77</v>
      </c>
      <c r="AY298" s="188" t="s">
        <v>134</v>
      </c>
    </row>
    <row r="299" s="14" customFormat="1">
      <c r="A299" s="14"/>
      <c r="B299" s="194"/>
      <c r="C299" s="14"/>
      <c r="D299" s="187" t="s">
        <v>144</v>
      </c>
      <c r="E299" s="195" t="s">
        <v>3</v>
      </c>
      <c r="F299" s="196" t="s">
        <v>625</v>
      </c>
      <c r="G299" s="14"/>
      <c r="H299" s="197">
        <v>1</v>
      </c>
      <c r="I299" s="198"/>
      <c r="J299" s="14"/>
      <c r="K299" s="14"/>
      <c r="L299" s="194"/>
      <c r="M299" s="199"/>
      <c r="N299" s="200"/>
      <c r="O299" s="200"/>
      <c r="P299" s="200"/>
      <c r="Q299" s="200"/>
      <c r="R299" s="200"/>
      <c r="S299" s="200"/>
      <c r="T299" s="20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195" t="s">
        <v>144</v>
      </c>
      <c r="AU299" s="195" t="s">
        <v>85</v>
      </c>
      <c r="AV299" s="14" t="s">
        <v>85</v>
      </c>
      <c r="AW299" s="14" t="s">
        <v>39</v>
      </c>
      <c r="AX299" s="14" t="s">
        <v>77</v>
      </c>
      <c r="AY299" s="195" t="s">
        <v>134</v>
      </c>
    </row>
    <row r="300" s="14" customFormat="1">
      <c r="A300" s="14"/>
      <c r="B300" s="194"/>
      <c r="C300" s="14"/>
      <c r="D300" s="187" t="s">
        <v>144</v>
      </c>
      <c r="E300" s="195" t="s">
        <v>3</v>
      </c>
      <c r="F300" s="196" t="s">
        <v>626</v>
      </c>
      <c r="G300" s="14"/>
      <c r="H300" s="197">
        <v>1</v>
      </c>
      <c r="I300" s="198"/>
      <c r="J300" s="14"/>
      <c r="K300" s="14"/>
      <c r="L300" s="194"/>
      <c r="M300" s="199"/>
      <c r="N300" s="200"/>
      <c r="O300" s="200"/>
      <c r="P300" s="200"/>
      <c r="Q300" s="200"/>
      <c r="R300" s="200"/>
      <c r="S300" s="200"/>
      <c r="T300" s="20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195" t="s">
        <v>144</v>
      </c>
      <c r="AU300" s="195" t="s">
        <v>85</v>
      </c>
      <c r="AV300" s="14" t="s">
        <v>85</v>
      </c>
      <c r="AW300" s="14" t="s">
        <v>39</v>
      </c>
      <c r="AX300" s="14" t="s">
        <v>77</v>
      </c>
      <c r="AY300" s="195" t="s">
        <v>134</v>
      </c>
    </row>
    <row r="301" s="15" customFormat="1">
      <c r="A301" s="15"/>
      <c r="B301" s="202"/>
      <c r="C301" s="15"/>
      <c r="D301" s="187" t="s">
        <v>144</v>
      </c>
      <c r="E301" s="203" t="s">
        <v>3</v>
      </c>
      <c r="F301" s="204" t="s">
        <v>180</v>
      </c>
      <c r="G301" s="15"/>
      <c r="H301" s="205">
        <v>2</v>
      </c>
      <c r="I301" s="206"/>
      <c r="J301" s="15"/>
      <c r="K301" s="15"/>
      <c r="L301" s="202"/>
      <c r="M301" s="207"/>
      <c r="N301" s="208"/>
      <c r="O301" s="208"/>
      <c r="P301" s="208"/>
      <c r="Q301" s="208"/>
      <c r="R301" s="208"/>
      <c r="S301" s="208"/>
      <c r="T301" s="209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03" t="s">
        <v>144</v>
      </c>
      <c r="AU301" s="203" t="s">
        <v>85</v>
      </c>
      <c r="AV301" s="15" t="s">
        <v>133</v>
      </c>
      <c r="AW301" s="15" t="s">
        <v>39</v>
      </c>
      <c r="AX301" s="15" t="s">
        <v>83</v>
      </c>
      <c r="AY301" s="203" t="s">
        <v>134</v>
      </c>
    </row>
    <row r="302" s="2" customFormat="1" ht="24.15" customHeight="1">
      <c r="A302" s="38"/>
      <c r="B302" s="172"/>
      <c r="C302" s="173" t="s">
        <v>446</v>
      </c>
      <c r="D302" s="173" t="s">
        <v>137</v>
      </c>
      <c r="E302" s="174" t="s">
        <v>268</v>
      </c>
      <c r="F302" s="175" t="s">
        <v>269</v>
      </c>
      <c r="G302" s="176" t="s">
        <v>140</v>
      </c>
      <c r="H302" s="177">
        <v>4</v>
      </c>
      <c r="I302" s="178"/>
      <c r="J302" s="179">
        <f>ROUND(I302*H302,2)</f>
        <v>0</v>
      </c>
      <c r="K302" s="175" t="s">
        <v>141</v>
      </c>
      <c r="L302" s="39"/>
      <c r="M302" s="180" t="s">
        <v>3</v>
      </c>
      <c r="N302" s="181" t="s">
        <v>48</v>
      </c>
      <c r="O302" s="72"/>
      <c r="P302" s="182">
        <f>O302*H302</f>
        <v>0</v>
      </c>
      <c r="Q302" s="182">
        <v>0</v>
      </c>
      <c r="R302" s="182">
        <f>Q302*H302</f>
        <v>0</v>
      </c>
      <c r="S302" s="182">
        <v>0</v>
      </c>
      <c r="T302" s="183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84" t="s">
        <v>142</v>
      </c>
      <c r="AT302" s="184" t="s">
        <v>137</v>
      </c>
      <c r="AU302" s="184" t="s">
        <v>85</v>
      </c>
      <c r="AY302" s="18" t="s">
        <v>134</v>
      </c>
      <c r="BE302" s="185">
        <f>IF(N302="základní",J302,0)</f>
        <v>0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18" t="s">
        <v>83</v>
      </c>
      <c r="BK302" s="185">
        <f>ROUND(I302*H302,2)</f>
        <v>0</v>
      </c>
      <c r="BL302" s="18" t="s">
        <v>142</v>
      </c>
      <c r="BM302" s="184" t="s">
        <v>1217</v>
      </c>
    </row>
    <row r="303" s="13" customFormat="1">
      <c r="A303" s="13"/>
      <c r="B303" s="186"/>
      <c r="C303" s="13"/>
      <c r="D303" s="187" t="s">
        <v>144</v>
      </c>
      <c r="E303" s="188" t="s">
        <v>3</v>
      </c>
      <c r="F303" s="189" t="s">
        <v>145</v>
      </c>
      <c r="G303" s="13"/>
      <c r="H303" s="188" t="s">
        <v>3</v>
      </c>
      <c r="I303" s="190"/>
      <c r="J303" s="13"/>
      <c r="K303" s="13"/>
      <c r="L303" s="186"/>
      <c r="M303" s="191"/>
      <c r="N303" s="192"/>
      <c r="O303" s="192"/>
      <c r="P303" s="192"/>
      <c r="Q303" s="192"/>
      <c r="R303" s="192"/>
      <c r="S303" s="192"/>
      <c r="T303" s="19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8" t="s">
        <v>144</v>
      </c>
      <c r="AU303" s="188" t="s">
        <v>85</v>
      </c>
      <c r="AV303" s="13" t="s">
        <v>83</v>
      </c>
      <c r="AW303" s="13" t="s">
        <v>39</v>
      </c>
      <c r="AX303" s="13" t="s">
        <v>77</v>
      </c>
      <c r="AY303" s="188" t="s">
        <v>134</v>
      </c>
    </row>
    <row r="304" s="14" customFormat="1">
      <c r="A304" s="14"/>
      <c r="B304" s="194"/>
      <c r="C304" s="14"/>
      <c r="D304" s="187" t="s">
        <v>144</v>
      </c>
      <c r="E304" s="195" t="s">
        <v>3</v>
      </c>
      <c r="F304" s="196" t="s">
        <v>1218</v>
      </c>
      <c r="G304" s="14"/>
      <c r="H304" s="197">
        <v>4</v>
      </c>
      <c r="I304" s="198"/>
      <c r="J304" s="14"/>
      <c r="K304" s="14"/>
      <c r="L304" s="194"/>
      <c r="M304" s="199"/>
      <c r="N304" s="200"/>
      <c r="O304" s="200"/>
      <c r="P304" s="200"/>
      <c r="Q304" s="200"/>
      <c r="R304" s="200"/>
      <c r="S304" s="200"/>
      <c r="T304" s="20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195" t="s">
        <v>144</v>
      </c>
      <c r="AU304" s="195" t="s">
        <v>85</v>
      </c>
      <c r="AV304" s="14" t="s">
        <v>85</v>
      </c>
      <c r="AW304" s="14" t="s">
        <v>39</v>
      </c>
      <c r="AX304" s="14" t="s">
        <v>83</v>
      </c>
      <c r="AY304" s="195" t="s">
        <v>134</v>
      </c>
    </row>
    <row r="305" s="2" customFormat="1" ht="24.15" customHeight="1">
      <c r="A305" s="38"/>
      <c r="B305" s="172"/>
      <c r="C305" s="173" t="s">
        <v>450</v>
      </c>
      <c r="D305" s="173" t="s">
        <v>137</v>
      </c>
      <c r="E305" s="174" t="s">
        <v>272</v>
      </c>
      <c r="F305" s="175" t="s">
        <v>273</v>
      </c>
      <c r="G305" s="176" t="s">
        <v>140</v>
      </c>
      <c r="H305" s="177">
        <v>4</v>
      </c>
      <c r="I305" s="178"/>
      <c r="J305" s="179">
        <f>ROUND(I305*H305,2)</f>
        <v>0</v>
      </c>
      <c r="K305" s="175" t="s">
        <v>141</v>
      </c>
      <c r="L305" s="39"/>
      <c r="M305" s="180" t="s">
        <v>3</v>
      </c>
      <c r="N305" s="181" t="s">
        <v>48</v>
      </c>
      <c r="O305" s="72"/>
      <c r="P305" s="182">
        <f>O305*H305</f>
        <v>0</v>
      </c>
      <c r="Q305" s="182">
        <v>0</v>
      </c>
      <c r="R305" s="182">
        <f>Q305*H305</f>
        <v>0</v>
      </c>
      <c r="S305" s="182">
        <v>0</v>
      </c>
      <c r="T305" s="183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184" t="s">
        <v>142</v>
      </c>
      <c r="AT305" s="184" t="s">
        <v>137</v>
      </c>
      <c r="AU305" s="184" t="s">
        <v>85</v>
      </c>
      <c r="AY305" s="18" t="s">
        <v>134</v>
      </c>
      <c r="BE305" s="185">
        <f>IF(N305="základní",J305,0)</f>
        <v>0</v>
      </c>
      <c r="BF305" s="185">
        <f>IF(N305="snížená",J305,0)</f>
        <v>0</v>
      </c>
      <c r="BG305" s="185">
        <f>IF(N305="zákl. přenesená",J305,0)</f>
        <v>0</v>
      </c>
      <c r="BH305" s="185">
        <f>IF(N305="sníž. přenesená",J305,0)</f>
        <v>0</v>
      </c>
      <c r="BI305" s="185">
        <f>IF(N305="nulová",J305,0)</f>
        <v>0</v>
      </c>
      <c r="BJ305" s="18" t="s">
        <v>83</v>
      </c>
      <c r="BK305" s="185">
        <f>ROUND(I305*H305,2)</f>
        <v>0</v>
      </c>
      <c r="BL305" s="18" t="s">
        <v>142</v>
      </c>
      <c r="BM305" s="184" t="s">
        <v>1219</v>
      </c>
    </row>
    <row r="306" s="13" customFormat="1">
      <c r="A306" s="13"/>
      <c r="B306" s="186"/>
      <c r="C306" s="13"/>
      <c r="D306" s="187" t="s">
        <v>144</v>
      </c>
      <c r="E306" s="188" t="s">
        <v>3</v>
      </c>
      <c r="F306" s="189" t="s">
        <v>145</v>
      </c>
      <c r="G306" s="13"/>
      <c r="H306" s="188" t="s">
        <v>3</v>
      </c>
      <c r="I306" s="190"/>
      <c r="J306" s="13"/>
      <c r="K306" s="13"/>
      <c r="L306" s="186"/>
      <c r="M306" s="191"/>
      <c r="N306" s="192"/>
      <c r="O306" s="192"/>
      <c r="P306" s="192"/>
      <c r="Q306" s="192"/>
      <c r="R306" s="192"/>
      <c r="S306" s="192"/>
      <c r="T306" s="19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8" t="s">
        <v>144</v>
      </c>
      <c r="AU306" s="188" t="s">
        <v>85</v>
      </c>
      <c r="AV306" s="13" t="s">
        <v>83</v>
      </c>
      <c r="AW306" s="13" t="s">
        <v>39</v>
      </c>
      <c r="AX306" s="13" t="s">
        <v>77</v>
      </c>
      <c r="AY306" s="188" t="s">
        <v>134</v>
      </c>
    </row>
    <row r="307" s="14" customFormat="1">
      <c r="A307" s="14"/>
      <c r="B307" s="194"/>
      <c r="C307" s="14"/>
      <c r="D307" s="187" t="s">
        <v>144</v>
      </c>
      <c r="E307" s="195" t="s">
        <v>3</v>
      </c>
      <c r="F307" s="196" t="s">
        <v>1220</v>
      </c>
      <c r="G307" s="14"/>
      <c r="H307" s="197">
        <v>4</v>
      </c>
      <c r="I307" s="198"/>
      <c r="J307" s="14"/>
      <c r="K307" s="14"/>
      <c r="L307" s="194"/>
      <c r="M307" s="199"/>
      <c r="N307" s="200"/>
      <c r="O307" s="200"/>
      <c r="P307" s="200"/>
      <c r="Q307" s="200"/>
      <c r="R307" s="200"/>
      <c r="S307" s="200"/>
      <c r="T307" s="20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195" t="s">
        <v>144</v>
      </c>
      <c r="AU307" s="195" t="s">
        <v>85</v>
      </c>
      <c r="AV307" s="14" t="s">
        <v>85</v>
      </c>
      <c r="AW307" s="14" t="s">
        <v>39</v>
      </c>
      <c r="AX307" s="14" t="s">
        <v>83</v>
      </c>
      <c r="AY307" s="195" t="s">
        <v>134</v>
      </c>
    </row>
    <row r="308" s="2" customFormat="1" ht="24.15" customHeight="1">
      <c r="A308" s="38"/>
      <c r="B308" s="172"/>
      <c r="C308" s="173" t="s">
        <v>456</v>
      </c>
      <c r="D308" s="173" t="s">
        <v>137</v>
      </c>
      <c r="E308" s="174" t="s">
        <v>277</v>
      </c>
      <c r="F308" s="175" t="s">
        <v>278</v>
      </c>
      <c r="G308" s="176" t="s">
        <v>140</v>
      </c>
      <c r="H308" s="177">
        <v>3</v>
      </c>
      <c r="I308" s="178"/>
      <c r="J308" s="179">
        <f>ROUND(I308*H308,2)</f>
        <v>0</v>
      </c>
      <c r="K308" s="175" t="s">
        <v>141</v>
      </c>
      <c r="L308" s="39"/>
      <c r="M308" s="180" t="s">
        <v>3</v>
      </c>
      <c r="N308" s="181" t="s">
        <v>48</v>
      </c>
      <c r="O308" s="72"/>
      <c r="P308" s="182">
        <f>O308*H308</f>
        <v>0</v>
      </c>
      <c r="Q308" s="182">
        <v>0</v>
      </c>
      <c r="R308" s="182">
        <f>Q308*H308</f>
        <v>0</v>
      </c>
      <c r="S308" s="182">
        <v>0</v>
      </c>
      <c r="T308" s="183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184" t="s">
        <v>142</v>
      </c>
      <c r="AT308" s="184" t="s">
        <v>137</v>
      </c>
      <c r="AU308" s="184" t="s">
        <v>85</v>
      </c>
      <c r="AY308" s="18" t="s">
        <v>134</v>
      </c>
      <c r="BE308" s="185">
        <f>IF(N308="základní",J308,0)</f>
        <v>0</v>
      </c>
      <c r="BF308" s="185">
        <f>IF(N308="snížená",J308,0)</f>
        <v>0</v>
      </c>
      <c r="BG308" s="185">
        <f>IF(N308="zákl. přenesená",J308,0)</f>
        <v>0</v>
      </c>
      <c r="BH308" s="185">
        <f>IF(N308="sníž. přenesená",J308,0)</f>
        <v>0</v>
      </c>
      <c r="BI308" s="185">
        <f>IF(N308="nulová",J308,0)</f>
        <v>0</v>
      </c>
      <c r="BJ308" s="18" t="s">
        <v>83</v>
      </c>
      <c r="BK308" s="185">
        <f>ROUND(I308*H308,2)</f>
        <v>0</v>
      </c>
      <c r="BL308" s="18" t="s">
        <v>142</v>
      </c>
      <c r="BM308" s="184" t="s">
        <v>1221</v>
      </c>
    </row>
    <row r="309" s="13" customFormat="1">
      <c r="A309" s="13"/>
      <c r="B309" s="186"/>
      <c r="C309" s="13"/>
      <c r="D309" s="187" t="s">
        <v>144</v>
      </c>
      <c r="E309" s="188" t="s">
        <v>3</v>
      </c>
      <c r="F309" s="189" t="s">
        <v>145</v>
      </c>
      <c r="G309" s="13"/>
      <c r="H309" s="188" t="s">
        <v>3</v>
      </c>
      <c r="I309" s="190"/>
      <c r="J309" s="13"/>
      <c r="K309" s="13"/>
      <c r="L309" s="186"/>
      <c r="M309" s="191"/>
      <c r="N309" s="192"/>
      <c r="O309" s="192"/>
      <c r="P309" s="192"/>
      <c r="Q309" s="192"/>
      <c r="R309" s="192"/>
      <c r="S309" s="192"/>
      <c r="T309" s="19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8" t="s">
        <v>144</v>
      </c>
      <c r="AU309" s="188" t="s">
        <v>85</v>
      </c>
      <c r="AV309" s="13" t="s">
        <v>83</v>
      </c>
      <c r="AW309" s="13" t="s">
        <v>39</v>
      </c>
      <c r="AX309" s="13" t="s">
        <v>77</v>
      </c>
      <c r="AY309" s="188" t="s">
        <v>134</v>
      </c>
    </row>
    <row r="310" s="14" customFormat="1">
      <c r="A310" s="14"/>
      <c r="B310" s="194"/>
      <c r="C310" s="14"/>
      <c r="D310" s="187" t="s">
        <v>144</v>
      </c>
      <c r="E310" s="195" t="s">
        <v>3</v>
      </c>
      <c r="F310" s="196" t="s">
        <v>716</v>
      </c>
      <c r="G310" s="14"/>
      <c r="H310" s="197">
        <v>3</v>
      </c>
      <c r="I310" s="198"/>
      <c r="J310" s="14"/>
      <c r="K310" s="14"/>
      <c r="L310" s="194"/>
      <c r="M310" s="199"/>
      <c r="N310" s="200"/>
      <c r="O310" s="200"/>
      <c r="P310" s="200"/>
      <c r="Q310" s="200"/>
      <c r="R310" s="200"/>
      <c r="S310" s="200"/>
      <c r="T310" s="20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195" t="s">
        <v>144</v>
      </c>
      <c r="AU310" s="195" t="s">
        <v>85</v>
      </c>
      <c r="AV310" s="14" t="s">
        <v>85</v>
      </c>
      <c r="AW310" s="14" t="s">
        <v>39</v>
      </c>
      <c r="AX310" s="14" t="s">
        <v>83</v>
      </c>
      <c r="AY310" s="195" t="s">
        <v>134</v>
      </c>
    </row>
    <row r="311" s="12" customFormat="1" ht="22.8" customHeight="1">
      <c r="A311" s="12"/>
      <c r="B311" s="159"/>
      <c r="C311" s="12"/>
      <c r="D311" s="160" t="s">
        <v>76</v>
      </c>
      <c r="E311" s="170" t="s">
        <v>723</v>
      </c>
      <c r="F311" s="170" t="s">
        <v>724</v>
      </c>
      <c r="G311" s="12"/>
      <c r="H311" s="12"/>
      <c r="I311" s="162"/>
      <c r="J311" s="171">
        <f>BK311</f>
        <v>0</v>
      </c>
      <c r="K311" s="12"/>
      <c r="L311" s="159"/>
      <c r="M311" s="164"/>
      <c r="N311" s="165"/>
      <c r="O311" s="165"/>
      <c r="P311" s="166">
        <f>SUM(P312:P317)</f>
        <v>0</v>
      </c>
      <c r="Q311" s="165"/>
      <c r="R311" s="166">
        <f>SUM(R312:R317)</f>
        <v>0</v>
      </c>
      <c r="S311" s="165"/>
      <c r="T311" s="167">
        <f>SUM(T312:T317)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60" t="s">
        <v>133</v>
      </c>
      <c r="AT311" s="168" t="s">
        <v>76</v>
      </c>
      <c r="AU311" s="168" t="s">
        <v>83</v>
      </c>
      <c r="AY311" s="160" t="s">
        <v>134</v>
      </c>
      <c r="BK311" s="169">
        <f>SUM(BK312:BK317)</f>
        <v>0</v>
      </c>
    </row>
    <row r="312" s="2" customFormat="1" ht="24.15" customHeight="1">
      <c r="A312" s="38"/>
      <c r="B312" s="172"/>
      <c r="C312" s="173" t="s">
        <v>463</v>
      </c>
      <c r="D312" s="173" t="s">
        <v>137</v>
      </c>
      <c r="E312" s="174" t="s">
        <v>726</v>
      </c>
      <c r="F312" s="175" t="s">
        <v>727</v>
      </c>
      <c r="G312" s="176" t="s">
        <v>140</v>
      </c>
      <c r="H312" s="177">
        <v>65</v>
      </c>
      <c r="I312" s="178"/>
      <c r="J312" s="179">
        <f>ROUND(I312*H312,2)</f>
        <v>0</v>
      </c>
      <c r="K312" s="175" t="s">
        <v>141</v>
      </c>
      <c r="L312" s="39"/>
      <c r="M312" s="180" t="s">
        <v>3</v>
      </c>
      <c r="N312" s="181" t="s">
        <v>48</v>
      </c>
      <c r="O312" s="72"/>
      <c r="P312" s="182">
        <f>O312*H312</f>
        <v>0</v>
      </c>
      <c r="Q312" s="182">
        <v>0</v>
      </c>
      <c r="R312" s="182">
        <f>Q312*H312</f>
        <v>0</v>
      </c>
      <c r="S312" s="182">
        <v>0</v>
      </c>
      <c r="T312" s="183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184" t="s">
        <v>142</v>
      </c>
      <c r="AT312" s="184" t="s">
        <v>137</v>
      </c>
      <c r="AU312" s="184" t="s">
        <v>85</v>
      </c>
      <c r="AY312" s="18" t="s">
        <v>134</v>
      </c>
      <c r="BE312" s="185">
        <f>IF(N312="základní",J312,0)</f>
        <v>0</v>
      </c>
      <c r="BF312" s="185">
        <f>IF(N312="snížená",J312,0)</f>
        <v>0</v>
      </c>
      <c r="BG312" s="185">
        <f>IF(N312="zákl. přenesená",J312,0)</f>
        <v>0</v>
      </c>
      <c r="BH312" s="185">
        <f>IF(N312="sníž. přenesená",J312,0)</f>
        <v>0</v>
      </c>
      <c r="BI312" s="185">
        <f>IF(N312="nulová",J312,0)</f>
        <v>0</v>
      </c>
      <c r="BJ312" s="18" t="s">
        <v>83</v>
      </c>
      <c r="BK312" s="185">
        <f>ROUND(I312*H312,2)</f>
        <v>0</v>
      </c>
      <c r="BL312" s="18" t="s">
        <v>142</v>
      </c>
      <c r="BM312" s="184" t="s">
        <v>1222</v>
      </c>
    </row>
    <row r="313" s="13" customFormat="1">
      <c r="A313" s="13"/>
      <c r="B313" s="186"/>
      <c r="C313" s="13"/>
      <c r="D313" s="187" t="s">
        <v>144</v>
      </c>
      <c r="E313" s="188" t="s">
        <v>3</v>
      </c>
      <c r="F313" s="189" t="s">
        <v>145</v>
      </c>
      <c r="G313" s="13"/>
      <c r="H313" s="188" t="s">
        <v>3</v>
      </c>
      <c r="I313" s="190"/>
      <c r="J313" s="13"/>
      <c r="K313" s="13"/>
      <c r="L313" s="186"/>
      <c r="M313" s="191"/>
      <c r="N313" s="192"/>
      <c r="O313" s="192"/>
      <c r="P313" s="192"/>
      <c r="Q313" s="192"/>
      <c r="R313" s="192"/>
      <c r="S313" s="192"/>
      <c r="T313" s="19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88" t="s">
        <v>144</v>
      </c>
      <c r="AU313" s="188" t="s">
        <v>85</v>
      </c>
      <c r="AV313" s="13" t="s">
        <v>83</v>
      </c>
      <c r="AW313" s="13" t="s">
        <v>39</v>
      </c>
      <c r="AX313" s="13" t="s">
        <v>77</v>
      </c>
      <c r="AY313" s="188" t="s">
        <v>134</v>
      </c>
    </row>
    <row r="314" s="14" customFormat="1">
      <c r="A314" s="14"/>
      <c r="B314" s="194"/>
      <c r="C314" s="14"/>
      <c r="D314" s="187" t="s">
        <v>144</v>
      </c>
      <c r="E314" s="195" t="s">
        <v>3</v>
      </c>
      <c r="F314" s="196" t="s">
        <v>1223</v>
      </c>
      <c r="G314" s="14"/>
      <c r="H314" s="197">
        <v>12</v>
      </c>
      <c r="I314" s="198"/>
      <c r="J314" s="14"/>
      <c r="K314" s="14"/>
      <c r="L314" s="194"/>
      <c r="M314" s="199"/>
      <c r="N314" s="200"/>
      <c r="O314" s="200"/>
      <c r="P314" s="200"/>
      <c r="Q314" s="200"/>
      <c r="R314" s="200"/>
      <c r="S314" s="200"/>
      <c r="T314" s="20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195" t="s">
        <v>144</v>
      </c>
      <c r="AU314" s="195" t="s">
        <v>85</v>
      </c>
      <c r="AV314" s="14" t="s">
        <v>85</v>
      </c>
      <c r="AW314" s="14" t="s">
        <v>39</v>
      </c>
      <c r="AX314" s="14" t="s">
        <v>77</v>
      </c>
      <c r="AY314" s="195" t="s">
        <v>134</v>
      </c>
    </row>
    <row r="315" s="14" customFormat="1">
      <c r="A315" s="14"/>
      <c r="B315" s="194"/>
      <c r="C315" s="14"/>
      <c r="D315" s="187" t="s">
        <v>144</v>
      </c>
      <c r="E315" s="195" t="s">
        <v>3</v>
      </c>
      <c r="F315" s="196" t="s">
        <v>1224</v>
      </c>
      <c r="G315" s="14"/>
      <c r="H315" s="197">
        <v>38</v>
      </c>
      <c r="I315" s="198"/>
      <c r="J315" s="14"/>
      <c r="K315" s="14"/>
      <c r="L315" s="194"/>
      <c r="M315" s="199"/>
      <c r="N315" s="200"/>
      <c r="O315" s="200"/>
      <c r="P315" s="200"/>
      <c r="Q315" s="200"/>
      <c r="R315" s="200"/>
      <c r="S315" s="200"/>
      <c r="T315" s="20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95" t="s">
        <v>144</v>
      </c>
      <c r="AU315" s="195" t="s">
        <v>85</v>
      </c>
      <c r="AV315" s="14" t="s">
        <v>85</v>
      </c>
      <c r="AW315" s="14" t="s">
        <v>39</v>
      </c>
      <c r="AX315" s="14" t="s">
        <v>77</v>
      </c>
      <c r="AY315" s="195" t="s">
        <v>134</v>
      </c>
    </row>
    <row r="316" s="14" customFormat="1">
      <c r="A316" s="14"/>
      <c r="B316" s="194"/>
      <c r="C316" s="14"/>
      <c r="D316" s="187" t="s">
        <v>144</v>
      </c>
      <c r="E316" s="195" t="s">
        <v>3</v>
      </c>
      <c r="F316" s="196" t="s">
        <v>1225</v>
      </c>
      <c r="G316" s="14"/>
      <c r="H316" s="197">
        <v>15</v>
      </c>
      <c r="I316" s="198"/>
      <c r="J316" s="14"/>
      <c r="K316" s="14"/>
      <c r="L316" s="194"/>
      <c r="M316" s="199"/>
      <c r="N316" s="200"/>
      <c r="O316" s="200"/>
      <c r="P316" s="200"/>
      <c r="Q316" s="200"/>
      <c r="R316" s="200"/>
      <c r="S316" s="200"/>
      <c r="T316" s="20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195" t="s">
        <v>144</v>
      </c>
      <c r="AU316" s="195" t="s">
        <v>85</v>
      </c>
      <c r="AV316" s="14" t="s">
        <v>85</v>
      </c>
      <c r="AW316" s="14" t="s">
        <v>39</v>
      </c>
      <c r="AX316" s="14" t="s">
        <v>77</v>
      </c>
      <c r="AY316" s="195" t="s">
        <v>134</v>
      </c>
    </row>
    <row r="317" s="15" customFormat="1">
      <c r="A317" s="15"/>
      <c r="B317" s="202"/>
      <c r="C317" s="15"/>
      <c r="D317" s="187" t="s">
        <v>144</v>
      </c>
      <c r="E317" s="203" t="s">
        <v>3</v>
      </c>
      <c r="F317" s="204" t="s">
        <v>180</v>
      </c>
      <c r="G317" s="15"/>
      <c r="H317" s="205">
        <v>65</v>
      </c>
      <c r="I317" s="206"/>
      <c r="J317" s="15"/>
      <c r="K317" s="15"/>
      <c r="L317" s="202"/>
      <c r="M317" s="207"/>
      <c r="N317" s="208"/>
      <c r="O317" s="208"/>
      <c r="P317" s="208"/>
      <c r="Q317" s="208"/>
      <c r="R317" s="208"/>
      <c r="S317" s="208"/>
      <c r="T317" s="209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03" t="s">
        <v>144</v>
      </c>
      <c r="AU317" s="203" t="s">
        <v>85</v>
      </c>
      <c r="AV317" s="15" t="s">
        <v>133</v>
      </c>
      <c r="AW317" s="15" t="s">
        <v>39</v>
      </c>
      <c r="AX317" s="15" t="s">
        <v>83</v>
      </c>
      <c r="AY317" s="203" t="s">
        <v>134</v>
      </c>
    </row>
    <row r="318" s="12" customFormat="1" ht="22.8" customHeight="1">
      <c r="A318" s="12"/>
      <c r="B318" s="159"/>
      <c r="C318" s="12"/>
      <c r="D318" s="160" t="s">
        <v>76</v>
      </c>
      <c r="E318" s="170" t="s">
        <v>427</v>
      </c>
      <c r="F318" s="170" t="s">
        <v>733</v>
      </c>
      <c r="G318" s="12"/>
      <c r="H318" s="12"/>
      <c r="I318" s="162"/>
      <c r="J318" s="171">
        <f>BK318</f>
        <v>0</v>
      </c>
      <c r="K318" s="12"/>
      <c r="L318" s="159"/>
      <c r="M318" s="164"/>
      <c r="N318" s="165"/>
      <c r="O318" s="165"/>
      <c r="P318" s="166">
        <f>SUM(P319:P342)</f>
        <v>0</v>
      </c>
      <c r="Q318" s="165"/>
      <c r="R318" s="166">
        <f>SUM(R319:R342)</f>
        <v>0</v>
      </c>
      <c r="S318" s="165"/>
      <c r="T318" s="167">
        <f>SUM(T319:T342)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160" t="s">
        <v>133</v>
      </c>
      <c r="AT318" s="168" t="s">
        <v>76</v>
      </c>
      <c r="AU318" s="168" t="s">
        <v>83</v>
      </c>
      <c r="AY318" s="160" t="s">
        <v>134</v>
      </c>
      <c r="BK318" s="169">
        <f>SUM(BK319:BK342)</f>
        <v>0</v>
      </c>
    </row>
    <row r="319" s="2" customFormat="1" ht="16.5" customHeight="1">
      <c r="A319" s="38"/>
      <c r="B319" s="172"/>
      <c r="C319" s="173" t="s">
        <v>467</v>
      </c>
      <c r="D319" s="173" t="s">
        <v>137</v>
      </c>
      <c r="E319" s="174" t="s">
        <v>430</v>
      </c>
      <c r="F319" s="175" t="s">
        <v>431</v>
      </c>
      <c r="G319" s="176" t="s">
        <v>140</v>
      </c>
      <c r="H319" s="177">
        <v>150</v>
      </c>
      <c r="I319" s="178"/>
      <c r="J319" s="179">
        <f>ROUND(I319*H319,2)</f>
        <v>0</v>
      </c>
      <c r="K319" s="175" t="s">
        <v>141</v>
      </c>
      <c r="L319" s="39"/>
      <c r="M319" s="180" t="s">
        <v>3</v>
      </c>
      <c r="N319" s="181" t="s">
        <v>48</v>
      </c>
      <c r="O319" s="72"/>
      <c r="P319" s="182">
        <f>O319*H319</f>
        <v>0</v>
      </c>
      <c r="Q319" s="182">
        <v>0</v>
      </c>
      <c r="R319" s="182">
        <f>Q319*H319</f>
        <v>0</v>
      </c>
      <c r="S319" s="182">
        <v>0</v>
      </c>
      <c r="T319" s="183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184" t="s">
        <v>142</v>
      </c>
      <c r="AT319" s="184" t="s">
        <v>137</v>
      </c>
      <c r="AU319" s="184" t="s">
        <v>85</v>
      </c>
      <c r="AY319" s="18" t="s">
        <v>134</v>
      </c>
      <c r="BE319" s="185">
        <f>IF(N319="základní",J319,0)</f>
        <v>0</v>
      </c>
      <c r="BF319" s="185">
        <f>IF(N319="snížená",J319,0)</f>
        <v>0</v>
      </c>
      <c r="BG319" s="185">
        <f>IF(N319="zákl. přenesená",J319,0)</f>
        <v>0</v>
      </c>
      <c r="BH319" s="185">
        <f>IF(N319="sníž. přenesená",J319,0)</f>
        <v>0</v>
      </c>
      <c r="BI319" s="185">
        <f>IF(N319="nulová",J319,0)</f>
        <v>0</v>
      </c>
      <c r="BJ319" s="18" t="s">
        <v>83</v>
      </c>
      <c r="BK319" s="185">
        <f>ROUND(I319*H319,2)</f>
        <v>0</v>
      </c>
      <c r="BL319" s="18" t="s">
        <v>142</v>
      </c>
      <c r="BM319" s="184" t="s">
        <v>1226</v>
      </c>
    </row>
    <row r="320" s="13" customFormat="1">
      <c r="A320" s="13"/>
      <c r="B320" s="186"/>
      <c r="C320" s="13"/>
      <c r="D320" s="187" t="s">
        <v>144</v>
      </c>
      <c r="E320" s="188" t="s">
        <v>3</v>
      </c>
      <c r="F320" s="189" t="s">
        <v>145</v>
      </c>
      <c r="G320" s="13"/>
      <c r="H320" s="188" t="s">
        <v>3</v>
      </c>
      <c r="I320" s="190"/>
      <c r="J320" s="13"/>
      <c r="K320" s="13"/>
      <c r="L320" s="186"/>
      <c r="M320" s="191"/>
      <c r="N320" s="192"/>
      <c r="O320" s="192"/>
      <c r="P320" s="192"/>
      <c r="Q320" s="192"/>
      <c r="R320" s="192"/>
      <c r="S320" s="192"/>
      <c r="T320" s="19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8" t="s">
        <v>144</v>
      </c>
      <c r="AU320" s="188" t="s">
        <v>85</v>
      </c>
      <c r="AV320" s="13" t="s">
        <v>83</v>
      </c>
      <c r="AW320" s="13" t="s">
        <v>39</v>
      </c>
      <c r="AX320" s="13" t="s">
        <v>77</v>
      </c>
      <c r="AY320" s="188" t="s">
        <v>134</v>
      </c>
    </row>
    <row r="321" s="14" customFormat="1">
      <c r="A321" s="14"/>
      <c r="B321" s="194"/>
      <c r="C321" s="14"/>
      <c r="D321" s="187" t="s">
        <v>144</v>
      </c>
      <c r="E321" s="195" t="s">
        <v>3</v>
      </c>
      <c r="F321" s="196" t="s">
        <v>1227</v>
      </c>
      <c r="G321" s="14"/>
      <c r="H321" s="197">
        <v>150</v>
      </c>
      <c r="I321" s="198"/>
      <c r="J321" s="14"/>
      <c r="K321" s="14"/>
      <c r="L321" s="194"/>
      <c r="M321" s="199"/>
      <c r="N321" s="200"/>
      <c r="O321" s="200"/>
      <c r="P321" s="200"/>
      <c r="Q321" s="200"/>
      <c r="R321" s="200"/>
      <c r="S321" s="200"/>
      <c r="T321" s="20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195" t="s">
        <v>144</v>
      </c>
      <c r="AU321" s="195" t="s">
        <v>85</v>
      </c>
      <c r="AV321" s="14" t="s">
        <v>85</v>
      </c>
      <c r="AW321" s="14" t="s">
        <v>39</v>
      </c>
      <c r="AX321" s="14" t="s">
        <v>83</v>
      </c>
      <c r="AY321" s="195" t="s">
        <v>134</v>
      </c>
    </row>
    <row r="322" s="2" customFormat="1" ht="16.5" customHeight="1">
      <c r="A322" s="38"/>
      <c r="B322" s="172"/>
      <c r="C322" s="173" t="s">
        <v>472</v>
      </c>
      <c r="D322" s="173" t="s">
        <v>137</v>
      </c>
      <c r="E322" s="174" t="s">
        <v>435</v>
      </c>
      <c r="F322" s="175" t="s">
        <v>436</v>
      </c>
      <c r="G322" s="176" t="s">
        <v>140</v>
      </c>
      <c r="H322" s="177">
        <v>150</v>
      </c>
      <c r="I322" s="178"/>
      <c r="J322" s="179">
        <f>ROUND(I322*H322,2)</f>
        <v>0</v>
      </c>
      <c r="K322" s="175" t="s">
        <v>141</v>
      </c>
      <c r="L322" s="39"/>
      <c r="M322" s="180" t="s">
        <v>3</v>
      </c>
      <c r="N322" s="181" t="s">
        <v>48</v>
      </c>
      <c r="O322" s="72"/>
      <c r="P322" s="182">
        <f>O322*H322</f>
        <v>0</v>
      </c>
      <c r="Q322" s="182">
        <v>0</v>
      </c>
      <c r="R322" s="182">
        <f>Q322*H322</f>
        <v>0</v>
      </c>
      <c r="S322" s="182">
        <v>0</v>
      </c>
      <c r="T322" s="183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84" t="s">
        <v>142</v>
      </c>
      <c r="AT322" s="184" t="s">
        <v>137</v>
      </c>
      <c r="AU322" s="184" t="s">
        <v>85</v>
      </c>
      <c r="AY322" s="18" t="s">
        <v>134</v>
      </c>
      <c r="BE322" s="185">
        <f>IF(N322="základní",J322,0)</f>
        <v>0</v>
      </c>
      <c r="BF322" s="185">
        <f>IF(N322="snížená",J322,0)</f>
        <v>0</v>
      </c>
      <c r="BG322" s="185">
        <f>IF(N322="zákl. přenesená",J322,0)</f>
        <v>0</v>
      </c>
      <c r="BH322" s="185">
        <f>IF(N322="sníž. přenesená",J322,0)</f>
        <v>0</v>
      </c>
      <c r="BI322" s="185">
        <f>IF(N322="nulová",J322,0)</f>
        <v>0</v>
      </c>
      <c r="BJ322" s="18" t="s">
        <v>83</v>
      </c>
      <c r="BK322" s="185">
        <f>ROUND(I322*H322,2)</f>
        <v>0</v>
      </c>
      <c r="BL322" s="18" t="s">
        <v>142</v>
      </c>
      <c r="BM322" s="184" t="s">
        <v>1228</v>
      </c>
    </row>
    <row r="323" s="13" customFormat="1">
      <c r="A323" s="13"/>
      <c r="B323" s="186"/>
      <c r="C323" s="13"/>
      <c r="D323" s="187" t="s">
        <v>144</v>
      </c>
      <c r="E323" s="188" t="s">
        <v>3</v>
      </c>
      <c r="F323" s="189" t="s">
        <v>145</v>
      </c>
      <c r="G323" s="13"/>
      <c r="H323" s="188" t="s">
        <v>3</v>
      </c>
      <c r="I323" s="190"/>
      <c r="J323" s="13"/>
      <c r="K323" s="13"/>
      <c r="L323" s="186"/>
      <c r="M323" s="191"/>
      <c r="N323" s="192"/>
      <c r="O323" s="192"/>
      <c r="P323" s="192"/>
      <c r="Q323" s="192"/>
      <c r="R323" s="192"/>
      <c r="S323" s="192"/>
      <c r="T323" s="19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88" t="s">
        <v>144</v>
      </c>
      <c r="AU323" s="188" t="s">
        <v>85</v>
      </c>
      <c r="AV323" s="13" t="s">
        <v>83</v>
      </c>
      <c r="AW323" s="13" t="s">
        <v>39</v>
      </c>
      <c r="AX323" s="13" t="s">
        <v>77</v>
      </c>
      <c r="AY323" s="188" t="s">
        <v>134</v>
      </c>
    </row>
    <row r="324" s="14" customFormat="1">
      <c r="A324" s="14"/>
      <c r="B324" s="194"/>
      <c r="C324" s="14"/>
      <c r="D324" s="187" t="s">
        <v>144</v>
      </c>
      <c r="E324" s="195" t="s">
        <v>3</v>
      </c>
      <c r="F324" s="196" t="s">
        <v>1227</v>
      </c>
      <c r="G324" s="14"/>
      <c r="H324" s="197">
        <v>150</v>
      </c>
      <c r="I324" s="198"/>
      <c r="J324" s="14"/>
      <c r="K324" s="14"/>
      <c r="L324" s="194"/>
      <c r="M324" s="199"/>
      <c r="N324" s="200"/>
      <c r="O324" s="200"/>
      <c r="P324" s="200"/>
      <c r="Q324" s="200"/>
      <c r="R324" s="200"/>
      <c r="S324" s="200"/>
      <c r="T324" s="20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195" t="s">
        <v>144</v>
      </c>
      <c r="AU324" s="195" t="s">
        <v>85</v>
      </c>
      <c r="AV324" s="14" t="s">
        <v>85</v>
      </c>
      <c r="AW324" s="14" t="s">
        <v>39</v>
      </c>
      <c r="AX324" s="14" t="s">
        <v>83</v>
      </c>
      <c r="AY324" s="195" t="s">
        <v>134</v>
      </c>
    </row>
    <row r="325" s="2" customFormat="1" ht="16.5" customHeight="1">
      <c r="A325" s="38"/>
      <c r="B325" s="172"/>
      <c r="C325" s="173" t="s">
        <v>476</v>
      </c>
      <c r="D325" s="173" t="s">
        <v>137</v>
      </c>
      <c r="E325" s="174" t="s">
        <v>439</v>
      </c>
      <c r="F325" s="175" t="s">
        <v>440</v>
      </c>
      <c r="G325" s="176" t="s">
        <v>140</v>
      </c>
      <c r="H325" s="177">
        <v>100</v>
      </c>
      <c r="I325" s="178"/>
      <c r="J325" s="179">
        <f>ROUND(I325*H325,2)</f>
        <v>0</v>
      </c>
      <c r="K325" s="175" t="s">
        <v>141</v>
      </c>
      <c r="L325" s="39"/>
      <c r="M325" s="180" t="s">
        <v>3</v>
      </c>
      <c r="N325" s="181" t="s">
        <v>48</v>
      </c>
      <c r="O325" s="72"/>
      <c r="P325" s="182">
        <f>O325*H325</f>
        <v>0</v>
      </c>
      <c r="Q325" s="182">
        <v>0</v>
      </c>
      <c r="R325" s="182">
        <f>Q325*H325</f>
        <v>0</v>
      </c>
      <c r="S325" s="182">
        <v>0</v>
      </c>
      <c r="T325" s="183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84" t="s">
        <v>142</v>
      </c>
      <c r="AT325" s="184" t="s">
        <v>137</v>
      </c>
      <c r="AU325" s="184" t="s">
        <v>85</v>
      </c>
      <c r="AY325" s="18" t="s">
        <v>134</v>
      </c>
      <c r="BE325" s="185">
        <f>IF(N325="základní",J325,0)</f>
        <v>0</v>
      </c>
      <c r="BF325" s="185">
        <f>IF(N325="snížená",J325,0)</f>
        <v>0</v>
      </c>
      <c r="BG325" s="185">
        <f>IF(N325="zákl. přenesená",J325,0)</f>
        <v>0</v>
      </c>
      <c r="BH325" s="185">
        <f>IF(N325="sníž. přenesená",J325,0)</f>
        <v>0</v>
      </c>
      <c r="BI325" s="185">
        <f>IF(N325="nulová",J325,0)</f>
        <v>0</v>
      </c>
      <c r="BJ325" s="18" t="s">
        <v>83</v>
      </c>
      <c r="BK325" s="185">
        <f>ROUND(I325*H325,2)</f>
        <v>0</v>
      </c>
      <c r="BL325" s="18" t="s">
        <v>142</v>
      </c>
      <c r="BM325" s="184" t="s">
        <v>1229</v>
      </c>
    </row>
    <row r="326" s="13" customFormat="1">
      <c r="A326" s="13"/>
      <c r="B326" s="186"/>
      <c r="C326" s="13"/>
      <c r="D326" s="187" t="s">
        <v>144</v>
      </c>
      <c r="E326" s="188" t="s">
        <v>3</v>
      </c>
      <c r="F326" s="189" t="s">
        <v>145</v>
      </c>
      <c r="G326" s="13"/>
      <c r="H326" s="188" t="s">
        <v>3</v>
      </c>
      <c r="I326" s="190"/>
      <c r="J326" s="13"/>
      <c r="K326" s="13"/>
      <c r="L326" s="186"/>
      <c r="M326" s="191"/>
      <c r="N326" s="192"/>
      <c r="O326" s="192"/>
      <c r="P326" s="192"/>
      <c r="Q326" s="192"/>
      <c r="R326" s="192"/>
      <c r="S326" s="192"/>
      <c r="T326" s="19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88" t="s">
        <v>144</v>
      </c>
      <c r="AU326" s="188" t="s">
        <v>85</v>
      </c>
      <c r="AV326" s="13" t="s">
        <v>83</v>
      </c>
      <c r="AW326" s="13" t="s">
        <v>39</v>
      </c>
      <c r="AX326" s="13" t="s">
        <v>77</v>
      </c>
      <c r="AY326" s="188" t="s">
        <v>134</v>
      </c>
    </row>
    <row r="327" s="14" customFormat="1">
      <c r="A327" s="14"/>
      <c r="B327" s="194"/>
      <c r="C327" s="14"/>
      <c r="D327" s="187" t="s">
        <v>144</v>
      </c>
      <c r="E327" s="195" t="s">
        <v>3</v>
      </c>
      <c r="F327" s="196" t="s">
        <v>736</v>
      </c>
      <c r="G327" s="14"/>
      <c r="H327" s="197">
        <v>100</v>
      </c>
      <c r="I327" s="198"/>
      <c r="J327" s="14"/>
      <c r="K327" s="14"/>
      <c r="L327" s="194"/>
      <c r="M327" s="199"/>
      <c r="N327" s="200"/>
      <c r="O327" s="200"/>
      <c r="P327" s="200"/>
      <c r="Q327" s="200"/>
      <c r="R327" s="200"/>
      <c r="S327" s="200"/>
      <c r="T327" s="20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195" t="s">
        <v>144</v>
      </c>
      <c r="AU327" s="195" t="s">
        <v>85</v>
      </c>
      <c r="AV327" s="14" t="s">
        <v>85</v>
      </c>
      <c r="AW327" s="14" t="s">
        <v>39</v>
      </c>
      <c r="AX327" s="14" t="s">
        <v>83</v>
      </c>
      <c r="AY327" s="195" t="s">
        <v>134</v>
      </c>
    </row>
    <row r="328" s="2" customFormat="1" ht="16.5" customHeight="1">
      <c r="A328" s="38"/>
      <c r="B328" s="172"/>
      <c r="C328" s="173" t="s">
        <v>480</v>
      </c>
      <c r="D328" s="173" t="s">
        <v>137</v>
      </c>
      <c r="E328" s="174" t="s">
        <v>443</v>
      </c>
      <c r="F328" s="175" t="s">
        <v>444</v>
      </c>
      <c r="G328" s="176" t="s">
        <v>140</v>
      </c>
      <c r="H328" s="177">
        <v>100</v>
      </c>
      <c r="I328" s="178"/>
      <c r="J328" s="179">
        <f>ROUND(I328*H328,2)</f>
        <v>0</v>
      </c>
      <c r="K328" s="175" t="s">
        <v>141</v>
      </c>
      <c r="L328" s="39"/>
      <c r="M328" s="180" t="s">
        <v>3</v>
      </c>
      <c r="N328" s="181" t="s">
        <v>48</v>
      </c>
      <c r="O328" s="72"/>
      <c r="P328" s="182">
        <f>O328*H328</f>
        <v>0</v>
      </c>
      <c r="Q328" s="182">
        <v>0</v>
      </c>
      <c r="R328" s="182">
        <f>Q328*H328</f>
        <v>0</v>
      </c>
      <c r="S328" s="182">
        <v>0</v>
      </c>
      <c r="T328" s="183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184" t="s">
        <v>142</v>
      </c>
      <c r="AT328" s="184" t="s">
        <v>137</v>
      </c>
      <c r="AU328" s="184" t="s">
        <v>85</v>
      </c>
      <c r="AY328" s="18" t="s">
        <v>134</v>
      </c>
      <c r="BE328" s="185">
        <f>IF(N328="základní",J328,0)</f>
        <v>0</v>
      </c>
      <c r="BF328" s="185">
        <f>IF(N328="snížená",J328,0)</f>
        <v>0</v>
      </c>
      <c r="BG328" s="185">
        <f>IF(N328="zákl. přenesená",J328,0)</f>
        <v>0</v>
      </c>
      <c r="BH328" s="185">
        <f>IF(N328="sníž. přenesená",J328,0)</f>
        <v>0</v>
      </c>
      <c r="BI328" s="185">
        <f>IF(N328="nulová",J328,0)</f>
        <v>0</v>
      </c>
      <c r="BJ328" s="18" t="s">
        <v>83</v>
      </c>
      <c r="BK328" s="185">
        <f>ROUND(I328*H328,2)</f>
        <v>0</v>
      </c>
      <c r="BL328" s="18" t="s">
        <v>142</v>
      </c>
      <c r="BM328" s="184" t="s">
        <v>1230</v>
      </c>
    </row>
    <row r="329" s="13" customFormat="1">
      <c r="A329" s="13"/>
      <c r="B329" s="186"/>
      <c r="C329" s="13"/>
      <c r="D329" s="187" t="s">
        <v>144</v>
      </c>
      <c r="E329" s="188" t="s">
        <v>3</v>
      </c>
      <c r="F329" s="189" t="s">
        <v>145</v>
      </c>
      <c r="G329" s="13"/>
      <c r="H329" s="188" t="s">
        <v>3</v>
      </c>
      <c r="I329" s="190"/>
      <c r="J329" s="13"/>
      <c r="K329" s="13"/>
      <c r="L329" s="186"/>
      <c r="M329" s="191"/>
      <c r="N329" s="192"/>
      <c r="O329" s="192"/>
      <c r="P329" s="192"/>
      <c r="Q329" s="192"/>
      <c r="R329" s="192"/>
      <c r="S329" s="192"/>
      <c r="T329" s="19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88" t="s">
        <v>144</v>
      </c>
      <c r="AU329" s="188" t="s">
        <v>85</v>
      </c>
      <c r="AV329" s="13" t="s">
        <v>83</v>
      </c>
      <c r="AW329" s="13" t="s">
        <v>39</v>
      </c>
      <c r="AX329" s="13" t="s">
        <v>77</v>
      </c>
      <c r="AY329" s="188" t="s">
        <v>134</v>
      </c>
    </row>
    <row r="330" s="14" customFormat="1">
      <c r="A330" s="14"/>
      <c r="B330" s="194"/>
      <c r="C330" s="14"/>
      <c r="D330" s="187" t="s">
        <v>144</v>
      </c>
      <c r="E330" s="195" t="s">
        <v>3</v>
      </c>
      <c r="F330" s="196" t="s">
        <v>736</v>
      </c>
      <c r="G330" s="14"/>
      <c r="H330" s="197">
        <v>100</v>
      </c>
      <c r="I330" s="198"/>
      <c r="J330" s="14"/>
      <c r="K330" s="14"/>
      <c r="L330" s="194"/>
      <c r="M330" s="199"/>
      <c r="N330" s="200"/>
      <c r="O330" s="200"/>
      <c r="P330" s="200"/>
      <c r="Q330" s="200"/>
      <c r="R330" s="200"/>
      <c r="S330" s="200"/>
      <c r="T330" s="20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195" t="s">
        <v>144</v>
      </c>
      <c r="AU330" s="195" t="s">
        <v>85</v>
      </c>
      <c r="AV330" s="14" t="s">
        <v>85</v>
      </c>
      <c r="AW330" s="14" t="s">
        <v>39</v>
      </c>
      <c r="AX330" s="14" t="s">
        <v>83</v>
      </c>
      <c r="AY330" s="195" t="s">
        <v>134</v>
      </c>
    </row>
    <row r="331" s="2" customFormat="1" ht="16.5" customHeight="1">
      <c r="A331" s="38"/>
      <c r="B331" s="172"/>
      <c r="C331" s="173" t="s">
        <v>656</v>
      </c>
      <c r="D331" s="173" t="s">
        <v>137</v>
      </c>
      <c r="E331" s="174" t="s">
        <v>447</v>
      </c>
      <c r="F331" s="175" t="s">
        <v>448</v>
      </c>
      <c r="G331" s="176" t="s">
        <v>140</v>
      </c>
      <c r="H331" s="177">
        <v>100</v>
      </c>
      <c r="I331" s="178"/>
      <c r="J331" s="179">
        <f>ROUND(I331*H331,2)</f>
        <v>0</v>
      </c>
      <c r="K331" s="175" t="s">
        <v>141</v>
      </c>
      <c r="L331" s="39"/>
      <c r="M331" s="180" t="s">
        <v>3</v>
      </c>
      <c r="N331" s="181" t="s">
        <v>48</v>
      </c>
      <c r="O331" s="72"/>
      <c r="P331" s="182">
        <f>O331*H331</f>
        <v>0</v>
      </c>
      <c r="Q331" s="182">
        <v>0</v>
      </c>
      <c r="R331" s="182">
        <f>Q331*H331</f>
        <v>0</v>
      </c>
      <c r="S331" s="182">
        <v>0</v>
      </c>
      <c r="T331" s="183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84" t="s">
        <v>142</v>
      </c>
      <c r="AT331" s="184" t="s">
        <v>137</v>
      </c>
      <c r="AU331" s="184" t="s">
        <v>85</v>
      </c>
      <c r="AY331" s="18" t="s">
        <v>134</v>
      </c>
      <c r="BE331" s="185">
        <f>IF(N331="základní",J331,0)</f>
        <v>0</v>
      </c>
      <c r="BF331" s="185">
        <f>IF(N331="snížená",J331,0)</f>
        <v>0</v>
      </c>
      <c r="BG331" s="185">
        <f>IF(N331="zákl. přenesená",J331,0)</f>
        <v>0</v>
      </c>
      <c r="BH331" s="185">
        <f>IF(N331="sníž. přenesená",J331,0)</f>
        <v>0</v>
      </c>
      <c r="BI331" s="185">
        <f>IF(N331="nulová",J331,0)</f>
        <v>0</v>
      </c>
      <c r="BJ331" s="18" t="s">
        <v>83</v>
      </c>
      <c r="BK331" s="185">
        <f>ROUND(I331*H331,2)</f>
        <v>0</v>
      </c>
      <c r="BL331" s="18" t="s">
        <v>142</v>
      </c>
      <c r="BM331" s="184" t="s">
        <v>1231</v>
      </c>
    </row>
    <row r="332" s="13" customFormat="1">
      <c r="A332" s="13"/>
      <c r="B332" s="186"/>
      <c r="C332" s="13"/>
      <c r="D332" s="187" t="s">
        <v>144</v>
      </c>
      <c r="E332" s="188" t="s">
        <v>3</v>
      </c>
      <c r="F332" s="189" t="s">
        <v>145</v>
      </c>
      <c r="G332" s="13"/>
      <c r="H332" s="188" t="s">
        <v>3</v>
      </c>
      <c r="I332" s="190"/>
      <c r="J332" s="13"/>
      <c r="K332" s="13"/>
      <c r="L332" s="186"/>
      <c r="M332" s="191"/>
      <c r="N332" s="192"/>
      <c r="O332" s="192"/>
      <c r="P332" s="192"/>
      <c r="Q332" s="192"/>
      <c r="R332" s="192"/>
      <c r="S332" s="192"/>
      <c r="T332" s="19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88" t="s">
        <v>144</v>
      </c>
      <c r="AU332" s="188" t="s">
        <v>85</v>
      </c>
      <c r="AV332" s="13" t="s">
        <v>83</v>
      </c>
      <c r="AW332" s="13" t="s">
        <v>39</v>
      </c>
      <c r="AX332" s="13" t="s">
        <v>77</v>
      </c>
      <c r="AY332" s="188" t="s">
        <v>134</v>
      </c>
    </row>
    <row r="333" s="14" customFormat="1">
      <c r="A333" s="14"/>
      <c r="B333" s="194"/>
      <c r="C333" s="14"/>
      <c r="D333" s="187" t="s">
        <v>144</v>
      </c>
      <c r="E333" s="195" t="s">
        <v>3</v>
      </c>
      <c r="F333" s="196" t="s">
        <v>736</v>
      </c>
      <c r="G333" s="14"/>
      <c r="H333" s="197">
        <v>100</v>
      </c>
      <c r="I333" s="198"/>
      <c r="J333" s="14"/>
      <c r="K333" s="14"/>
      <c r="L333" s="194"/>
      <c r="M333" s="199"/>
      <c r="N333" s="200"/>
      <c r="O333" s="200"/>
      <c r="P333" s="200"/>
      <c r="Q333" s="200"/>
      <c r="R333" s="200"/>
      <c r="S333" s="200"/>
      <c r="T333" s="20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195" t="s">
        <v>144</v>
      </c>
      <c r="AU333" s="195" t="s">
        <v>85</v>
      </c>
      <c r="AV333" s="14" t="s">
        <v>85</v>
      </c>
      <c r="AW333" s="14" t="s">
        <v>39</v>
      </c>
      <c r="AX333" s="14" t="s">
        <v>83</v>
      </c>
      <c r="AY333" s="195" t="s">
        <v>134</v>
      </c>
    </row>
    <row r="334" s="2" customFormat="1" ht="16.5" customHeight="1">
      <c r="A334" s="38"/>
      <c r="B334" s="172"/>
      <c r="C334" s="173" t="s">
        <v>661</v>
      </c>
      <c r="D334" s="173" t="s">
        <v>137</v>
      </c>
      <c r="E334" s="174" t="s">
        <v>451</v>
      </c>
      <c r="F334" s="175" t="s">
        <v>452</v>
      </c>
      <c r="G334" s="176" t="s">
        <v>140</v>
      </c>
      <c r="H334" s="177">
        <v>100</v>
      </c>
      <c r="I334" s="178"/>
      <c r="J334" s="179">
        <f>ROUND(I334*H334,2)</f>
        <v>0</v>
      </c>
      <c r="K334" s="175" t="s">
        <v>141</v>
      </c>
      <c r="L334" s="39"/>
      <c r="M334" s="180" t="s">
        <v>3</v>
      </c>
      <c r="N334" s="181" t="s">
        <v>48</v>
      </c>
      <c r="O334" s="72"/>
      <c r="P334" s="182">
        <f>O334*H334</f>
        <v>0</v>
      </c>
      <c r="Q334" s="182">
        <v>0</v>
      </c>
      <c r="R334" s="182">
        <f>Q334*H334</f>
        <v>0</v>
      </c>
      <c r="S334" s="182">
        <v>0</v>
      </c>
      <c r="T334" s="183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184" t="s">
        <v>142</v>
      </c>
      <c r="AT334" s="184" t="s">
        <v>137</v>
      </c>
      <c r="AU334" s="184" t="s">
        <v>85</v>
      </c>
      <c r="AY334" s="18" t="s">
        <v>134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18" t="s">
        <v>83</v>
      </c>
      <c r="BK334" s="185">
        <f>ROUND(I334*H334,2)</f>
        <v>0</v>
      </c>
      <c r="BL334" s="18" t="s">
        <v>142</v>
      </c>
      <c r="BM334" s="184" t="s">
        <v>1232</v>
      </c>
    </row>
    <row r="335" s="13" customFormat="1">
      <c r="A335" s="13"/>
      <c r="B335" s="186"/>
      <c r="C335" s="13"/>
      <c r="D335" s="187" t="s">
        <v>144</v>
      </c>
      <c r="E335" s="188" t="s">
        <v>3</v>
      </c>
      <c r="F335" s="189" t="s">
        <v>145</v>
      </c>
      <c r="G335" s="13"/>
      <c r="H335" s="188" t="s">
        <v>3</v>
      </c>
      <c r="I335" s="190"/>
      <c r="J335" s="13"/>
      <c r="K335" s="13"/>
      <c r="L335" s="186"/>
      <c r="M335" s="191"/>
      <c r="N335" s="192"/>
      <c r="O335" s="192"/>
      <c r="P335" s="192"/>
      <c r="Q335" s="192"/>
      <c r="R335" s="192"/>
      <c r="S335" s="192"/>
      <c r="T335" s="19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88" t="s">
        <v>144</v>
      </c>
      <c r="AU335" s="188" t="s">
        <v>85</v>
      </c>
      <c r="AV335" s="13" t="s">
        <v>83</v>
      </c>
      <c r="AW335" s="13" t="s">
        <v>39</v>
      </c>
      <c r="AX335" s="13" t="s">
        <v>77</v>
      </c>
      <c r="AY335" s="188" t="s">
        <v>134</v>
      </c>
    </row>
    <row r="336" s="14" customFormat="1">
      <c r="A336" s="14"/>
      <c r="B336" s="194"/>
      <c r="C336" s="14"/>
      <c r="D336" s="187" t="s">
        <v>144</v>
      </c>
      <c r="E336" s="195" t="s">
        <v>3</v>
      </c>
      <c r="F336" s="196" t="s">
        <v>736</v>
      </c>
      <c r="G336" s="14"/>
      <c r="H336" s="197">
        <v>100</v>
      </c>
      <c r="I336" s="198"/>
      <c r="J336" s="14"/>
      <c r="K336" s="14"/>
      <c r="L336" s="194"/>
      <c r="M336" s="199"/>
      <c r="N336" s="200"/>
      <c r="O336" s="200"/>
      <c r="P336" s="200"/>
      <c r="Q336" s="200"/>
      <c r="R336" s="200"/>
      <c r="S336" s="200"/>
      <c r="T336" s="20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195" t="s">
        <v>144</v>
      </c>
      <c r="AU336" s="195" t="s">
        <v>85</v>
      </c>
      <c r="AV336" s="14" t="s">
        <v>85</v>
      </c>
      <c r="AW336" s="14" t="s">
        <v>39</v>
      </c>
      <c r="AX336" s="14" t="s">
        <v>83</v>
      </c>
      <c r="AY336" s="195" t="s">
        <v>134</v>
      </c>
    </row>
    <row r="337" s="2" customFormat="1" ht="16.5" customHeight="1">
      <c r="A337" s="38"/>
      <c r="B337" s="172"/>
      <c r="C337" s="173" t="s">
        <v>664</v>
      </c>
      <c r="D337" s="173" t="s">
        <v>137</v>
      </c>
      <c r="E337" s="174" t="s">
        <v>749</v>
      </c>
      <c r="F337" s="175" t="s">
        <v>750</v>
      </c>
      <c r="G337" s="176" t="s">
        <v>140</v>
      </c>
      <c r="H337" s="177">
        <v>20</v>
      </c>
      <c r="I337" s="178"/>
      <c r="J337" s="179">
        <f>ROUND(I337*H337,2)</f>
        <v>0</v>
      </c>
      <c r="K337" s="175" t="s">
        <v>141</v>
      </c>
      <c r="L337" s="39"/>
      <c r="M337" s="180" t="s">
        <v>3</v>
      </c>
      <c r="N337" s="181" t="s">
        <v>48</v>
      </c>
      <c r="O337" s="72"/>
      <c r="P337" s="182">
        <f>O337*H337</f>
        <v>0</v>
      </c>
      <c r="Q337" s="182">
        <v>0</v>
      </c>
      <c r="R337" s="182">
        <f>Q337*H337</f>
        <v>0</v>
      </c>
      <c r="S337" s="182">
        <v>0</v>
      </c>
      <c r="T337" s="183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84" t="s">
        <v>142</v>
      </c>
      <c r="AT337" s="184" t="s">
        <v>137</v>
      </c>
      <c r="AU337" s="184" t="s">
        <v>85</v>
      </c>
      <c r="AY337" s="18" t="s">
        <v>134</v>
      </c>
      <c r="BE337" s="185">
        <f>IF(N337="základní",J337,0)</f>
        <v>0</v>
      </c>
      <c r="BF337" s="185">
        <f>IF(N337="snížená",J337,0)</f>
        <v>0</v>
      </c>
      <c r="BG337" s="185">
        <f>IF(N337="zákl. přenesená",J337,0)</f>
        <v>0</v>
      </c>
      <c r="BH337" s="185">
        <f>IF(N337="sníž. přenesená",J337,0)</f>
        <v>0</v>
      </c>
      <c r="BI337" s="185">
        <f>IF(N337="nulová",J337,0)</f>
        <v>0</v>
      </c>
      <c r="BJ337" s="18" t="s">
        <v>83</v>
      </c>
      <c r="BK337" s="185">
        <f>ROUND(I337*H337,2)</f>
        <v>0</v>
      </c>
      <c r="BL337" s="18" t="s">
        <v>142</v>
      </c>
      <c r="BM337" s="184" t="s">
        <v>1233</v>
      </c>
    </row>
    <row r="338" s="13" customFormat="1">
      <c r="A338" s="13"/>
      <c r="B338" s="186"/>
      <c r="C338" s="13"/>
      <c r="D338" s="187" t="s">
        <v>144</v>
      </c>
      <c r="E338" s="188" t="s">
        <v>3</v>
      </c>
      <c r="F338" s="189" t="s">
        <v>145</v>
      </c>
      <c r="G338" s="13"/>
      <c r="H338" s="188" t="s">
        <v>3</v>
      </c>
      <c r="I338" s="190"/>
      <c r="J338" s="13"/>
      <c r="K338" s="13"/>
      <c r="L338" s="186"/>
      <c r="M338" s="191"/>
      <c r="N338" s="192"/>
      <c r="O338" s="192"/>
      <c r="P338" s="192"/>
      <c r="Q338" s="192"/>
      <c r="R338" s="192"/>
      <c r="S338" s="192"/>
      <c r="T338" s="19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88" t="s">
        <v>144</v>
      </c>
      <c r="AU338" s="188" t="s">
        <v>85</v>
      </c>
      <c r="AV338" s="13" t="s">
        <v>83</v>
      </c>
      <c r="AW338" s="13" t="s">
        <v>39</v>
      </c>
      <c r="AX338" s="13" t="s">
        <v>77</v>
      </c>
      <c r="AY338" s="188" t="s">
        <v>134</v>
      </c>
    </row>
    <row r="339" s="14" customFormat="1">
      <c r="A339" s="14"/>
      <c r="B339" s="194"/>
      <c r="C339" s="14"/>
      <c r="D339" s="187" t="s">
        <v>144</v>
      </c>
      <c r="E339" s="195" t="s">
        <v>3</v>
      </c>
      <c r="F339" s="196" t="s">
        <v>752</v>
      </c>
      <c r="G339" s="14"/>
      <c r="H339" s="197">
        <v>20</v>
      </c>
      <c r="I339" s="198"/>
      <c r="J339" s="14"/>
      <c r="K339" s="14"/>
      <c r="L339" s="194"/>
      <c r="M339" s="199"/>
      <c r="N339" s="200"/>
      <c r="O339" s="200"/>
      <c r="P339" s="200"/>
      <c r="Q339" s="200"/>
      <c r="R339" s="200"/>
      <c r="S339" s="200"/>
      <c r="T339" s="20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5" t="s">
        <v>144</v>
      </c>
      <c r="AU339" s="195" t="s">
        <v>85</v>
      </c>
      <c r="AV339" s="14" t="s">
        <v>85</v>
      </c>
      <c r="AW339" s="14" t="s">
        <v>39</v>
      </c>
      <c r="AX339" s="14" t="s">
        <v>83</v>
      </c>
      <c r="AY339" s="195" t="s">
        <v>134</v>
      </c>
    </row>
    <row r="340" s="2" customFormat="1" ht="16.5" customHeight="1">
      <c r="A340" s="38"/>
      <c r="B340" s="172"/>
      <c r="C340" s="173" t="s">
        <v>669</v>
      </c>
      <c r="D340" s="173" t="s">
        <v>137</v>
      </c>
      <c r="E340" s="174" t="s">
        <v>754</v>
      </c>
      <c r="F340" s="175" t="s">
        <v>755</v>
      </c>
      <c r="G340" s="176" t="s">
        <v>140</v>
      </c>
      <c r="H340" s="177">
        <v>10</v>
      </c>
      <c r="I340" s="178"/>
      <c r="J340" s="179">
        <f>ROUND(I340*H340,2)</f>
        <v>0</v>
      </c>
      <c r="K340" s="175" t="s">
        <v>141</v>
      </c>
      <c r="L340" s="39"/>
      <c r="M340" s="180" t="s">
        <v>3</v>
      </c>
      <c r="N340" s="181" t="s">
        <v>48</v>
      </c>
      <c r="O340" s="72"/>
      <c r="P340" s="182">
        <f>O340*H340</f>
        <v>0</v>
      </c>
      <c r="Q340" s="182">
        <v>0</v>
      </c>
      <c r="R340" s="182">
        <f>Q340*H340</f>
        <v>0</v>
      </c>
      <c r="S340" s="182">
        <v>0</v>
      </c>
      <c r="T340" s="183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184" t="s">
        <v>142</v>
      </c>
      <c r="AT340" s="184" t="s">
        <v>137</v>
      </c>
      <c r="AU340" s="184" t="s">
        <v>85</v>
      </c>
      <c r="AY340" s="18" t="s">
        <v>134</v>
      </c>
      <c r="BE340" s="185">
        <f>IF(N340="základní",J340,0)</f>
        <v>0</v>
      </c>
      <c r="BF340" s="185">
        <f>IF(N340="snížená",J340,0)</f>
        <v>0</v>
      </c>
      <c r="BG340" s="185">
        <f>IF(N340="zákl. přenesená",J340,0)</f>
        <v>0</v>
      </c>
      <c r="BH340" s="185">
        <f>IF(N340="sníž. přenesená",J340,0)</f>
        <v>0</v>
      </c>
      <c r="BI340" s="185">
        <f>IF(N340="nulová",J340,0)</f>
        <v>0</v>
      </c>
      <c r="BJ340" s="18" t="s">
        <v>83</v>
      </c>
      <c r="BK340" s="185">
        <f>ROUND(I340*H340,2)</f>
        <v>0</v>
      </c>
      <c r="BL340" s="18" t="s">
        <v>142</v>
      </c>
      <c r="BM340" s="184" t="s">
        <v>1234</v>
      </c>
    </row>
    <row r="341" s="13" customFormat="1">
      <c r="A341" s="13"/>
      <c r="B341" s="186"/>
      <c r="C341" s="13"/>
      <c r="D341" s="187" t="s">
        <v>144</v>
      </c>
      <c r="E341" s="188" t="s">
        <v>3</v>
      </c>
      <c r="F341" s="189" t="s">
        <v>145</v>
      </c>
      <c r="G341" s="13"/>
      <c r="H341" s="188" t="s">
        <v>3</v>
      </c>
      <c r="I341" s="190"/>
      <c r="J341" s="13"/>
      <c r="K341" s="13"/>
      <c r="L341" s="186"/>
      <c r="M341" s="191"/>
      <c r="N341" s="192"/>
      <c r="O341" s="192"/>
      <c r="P341" s="192"/>
      <c r="Q341" s="192"/>
      <c r="R341" s="192"/>
      <c r="S341" s="192"/>
      <c r="T341" s="19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88" t="s">
        <v>144</v>
      </c>
      <c r="AU341" s="188" t="s">
        <v>85</v>
      </c>
      <c r="AV341" s="13" t="s">
        <v>83</v>
      </c>
      <c r="AW341" s="13" t="s">
        <v>39</v>
      </c>
      <c r="AX341" s="13" t="s">
        <v>77</v>
      </c>
      <c r="AY341" s="188" t="s">
        <v>134</v>
      </c>
    </row>
    <row r="342" s="14" customFormat="1">
      <c r="A342" s="14"/>
      <c r="B342" s="194"/>
      <c r="C342" s="14"/>
      <c r="D342" s="187" t="s">
        <v>144</v>
      </c>
      <c r="E342" s="195" t="s">
        <v>3</v>
      </c>
      <c r="F342" s="196" t="s">
        <v>757</v>
      </c>
      <c r="G342" s="14"/>
      <c r="H342" s="197">
        <v>10</v>
      </c>
      <c r="I342" s="198"/>
      <c r="J342" s="14"/>
      <c r="K342" s="14"/>
      <c r="L342" s="194"/>
      <c r="M342" s="199"/>
      <c r="N342" s="200"/>
      <c r="O342" s="200"/>
      <c r="P342" s="200"/>
      <c r="Q342" s="200"/>
      <c r="R342" s="200"/>
      <c r="S342" s="200"/>
      <c r="T342" s="201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195" t="s">
        <v>144</v>
      </c>
      <c r="AU342" s="195" t="s">
        <v>85</v>
      </c>
      <c r="AV342" s="14" t="s">
        <v>85</v>
      </c>
      <c r="AW342" s="14" t="s">
        <v>39</v>
      </c>
      <c r="AX342" s="14" t="s">
        <v>83</v>
      </c>
      <c r="AY342" s="195" t="s">
        <v>134</v>
      </c>
    </row>
    <row r="343" s="12" customFormat="1" ht="22.8" customHeight="1">
      <c r="A343" s="12"/>
      <c r="B343" s="159"/>
      <c r="C343" s="12"/>
      <c r="D343" s="160" t="s">
        <v>76</v>
      </c>
      <c r="E343" s="170" t="s">
        <v>454</v>
      </c>
      <c r="F343" s="170" t="s">
        <v>455</v>
      </c>
      <c r="G343" s="12"/>
      <c r="H343" s="12"/>
      <c r="I343" s="162"/>
      <c r="J343" s="171">
        <f>BK343</f>
        <v>0</v>
      </c>
      <c r="K343" s="12"/>
      <c r="L343" s="159"/>
      <c r="M343" s="164"/>
      <c r="N343" s="165"/>
      <c r="O343" s="165"/>
      <c r="P343" s="166">
        <f>SUM(P344:P352)</f>
        <v>0</v>
      </c>
      <c r="Q343" s="165"/>
      <c r="R343" s="166">
        <f>SUM(R344:R352)</f>
        <v>0</v>
      </c>
      <c r="S343" s="165"/>
      <c r="T343" s="167">
        <f>SUM(T344:T352)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160" t="s">
        <v>133</v>
      </c>
      <c r="AT343" s="168" t="s">
        <v>76</v>
      </c>
      <c r="AU343" s="168" t="s">
        <v>83</v>
      </c>
      <c r="AY343" s="160" t="s">
        <v>134</v>
      </c>
      <c r="BK343" s="169">
        <f>SUM(BK344:BK352)</f>
        <v>0</v>
      </c>
    </row>
    <row r="344" s="2" customFormat="1" ht="16.5" customHeight="1">
      <c r="A344" s="38"/>
      <c r="B344" s="172"/>
      <c r="C344" s="213" t="s">
        <v>674</v>
      </c>
      <c r="D344" s="213" t="s">
        <v>457</v>
      </c>
      <c r="E344" s="214" t="s">
        <v>458</v>
      </c>
      <c r="F344" s="215" t="s">
        <v>459</v>
      </c>
      <c r="G344" s="216" t="s">
        <v>140</v>
      </c>
      <c r="H344" s="217">
        <v>5</v>
      </c>
      <c r="I344" s="218"/>
      <c r="J344" s="219">
        <f>ROUND(I344*H344,2)</f>
        <v>0</v>
      </c>
      <c r="K344" s="215" t="s">
        <v>141</v>
      </c>
      <c r="L344" s="220"/>
      <c r="M344" s="221" t="s">
        <v>3</v>
      </c>
      <c r="N344" s="222" t="s">
        <v>48</v>
      </c>
      <c r="O344" s="72"/>
      <c r="P344" s="182">
        <f>O344*H344</f>
        <v>0</v>
      </c>
      <c r="Q344" s="182">
        <v>0</v>
      </c>
      <c r="R344" s="182">
        <f>Q344*H344</f>
        <v>0</v>
      </c>
      <c r="S344" s="182">
        <v>0</v>
      </c>
      <c r="T344" s="183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184" t="s">
        <v>460</v>
      </c>
      <c r="AT344" s="184" t="s">
        <v>457</v>
      </c>
      <c r="AU344" s="184" t="s">
        <v>85</v>
      </c>
      <c r="AY344" s="18" t="s">
        <v>134</v>
      </c>
      <c r="BE344" s="185">
        <f>IF(N344="základní",J344,0)</f>
        <v>0</v>
      </c>
      <c r="BF344" s="185">
        <f>IF(N344="snížená",J344,0)</f>
        <v>0</v>
      </c>
      <c r="BG344" s="185">
        <f>IF(N344="zákl. přenesená",J344,0)</f>
        <v>0</v>
      </c>
      <c r="BH344" s="185">
        <f>IF(N344="sníž. přenesená",J344,0)</f>
        <v>0</v>
      </c>
      <c r="BI344" s="185">
        <f>IF(N344="nulová",J344,0)</f>
        <v>0</v>
      </c>
      <c r="BJ344" s="18" t="s">
        <v>83</v>
      </c>
      <c r="BK344" s="185">
        <f>ROUND(I344*H344,2)</f>
        <v>0</v>
      </c>
      <c r="BL344" s="18" t="s">
        <v>460</v>
      </c>
      <c r="BM344" s="184" t="s">
        <v>1235</v>
      </c>
    </row>
    <row r="345" s="13" customFormat="1">
      <c r="A345" s="13"/>
      <c r="B345" s="186"/>
      <c r="C345" s="13"/>
      <c r="D345" s="187" t="s">
        <v>144</v>
      </c>
      <c r="E345" s="188" t="s">
        <v>3</v>
      </c>
      <c r="F345" s="189" t="s">
        <v>145</v>
      </c>
      <c r="G345" s="13"/>
      <c r="H345" s="188" t="s">
        <v>3</v>
      </c>
      <c r="I345" s="190"/>
      <c r="J345" s="13"/>
      <c r="K345" s="13"/>
      <c r="L345" s="186"/>
      <c r="M345" s="191"/>
      <c r="N345" s="192"/>
      <c r="O345" s="192"/>
      <c r="P345" s="192"/>
      <c r="Q345" s="192"/>
      <c r="R345" s="192"/>
      <c r="S345" s="192"/>
      <c r="T345" s="19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88" t="s">
        <v>144</v>
      </c>
      <c r="AU345" s="188" t="s">
        <v>85</v>
      </c>
      <c r="AV345" s="13" t="s">
        <v>83</v>
      </c>
      <c r="AW345" s="13" t="s">
        <v>39</v>
      </c>
      <c r="AX345" s="13" t="s">
        <v>77</v>
      </c>
      <c r="AY345" s="188" t="s">
        <v>134</v>
      </c>
    </row>
    <row r="346" s="14" customFormat="1">
      <c r="A346" s="14"/>
      <c r="B346" s="194"/>
      <c r="C346" s="14"/>
      <c r="D346" s="187" t="s">
        <v>144</v>
      </c>
      <c r="E346" s="195" t="s">
        <v>3</v>
      </c>
      <c r="F346" s="196" t="s">
        <v>771</v>
      </c>
      <c r="G346" s="14"/>
      <c r="H346" s="197">
        <v>5</v>
      </c>
      <c r="I346" s="198"/>
      <c r="J346" s="14"/>
      <c r="K346" s="14"/>
      <c r="L346" s="194"/>
      <c r="M346" s="199"/>
      <c r="N346" s="200"/>
      <c r="O346" s="200"/>
      <c r="P346" s="200"/>
      <c r="Q346" s="200"/>
      <c r="R346" s="200"/>
      <c r="S346" s="200"/>
      <c r="T346" s="201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195" t="s">
        <v>144</v>
      </c>
      <c r="AU346" s="195" t="s">
        <v>85</v>
      </c>
      <c r="AV346" s="14" t="s">
        <v>85</v>
      </c>
      <c r="AW346" s="14" t="s">
        <v>39</v>
      </c>
      <c r="AX346" s="14" t="s">
        <v>83</v>
      </c>
      <c r="AY346" s="195" t="s">
        <v>134</v>
      </c>
    </row>
    <row r="347" s="2" customFormat="1" ht="16.5" customHeight="1">
      <c r="A347" s="38"/>
      <c r="B347" s="172"/>
      <c r="C347" s="213" t="s">
        <v>679</v>
      </c>
      <c r="D347" s="213" t="s">
        <v>457</v>
      </c>
      <c r="E347" s="214" t="s">
        <v>468</v>
      </c>
      <c r="F347" s="215" t="s">
        <v>469</v>
      </c>
      <c r="G347" s="216" t="s">
        <v>140</v>
      </c>
      <c r="H347" s="217">
        <v>5</v>
      </c>
      <c r="I347" s="218"/>
      <c r="J347" s="219">
        <f>ROUND(I347*H347,2)</f>
        <v>0</v>
      </c>
      <c r="K347" s="215" t="s">
        <v>141</v>
      </c>
      <c r="L347" s="220"/>
      <c r="M347" s="221" t="s">
        <v>3</v>
      </c>
      <c r="N347" s="222" t="s">
        <v>48</v>
      </c>
      <c r="O347" s="72"/>
      <c r="P347" s="182">
        <f>O347*H347</f>
        <v>0</v>
      </c>
      <c r="Q347" s="182">
        <v>0</v>
      </c>
      <c r="R347" s="182">
        <f>Q347*H347</f>
        <v>0</v>
      </c>
      <c r="S347" s="182">
        <v>0</v>
      </c>
      <c r="T347" s="183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184" t="s">
        <v>460</v>
      </c>
      <c r="AT347" s="184" t="s">
        <v>457</v>
      </c>
      <c r="AU347" s="184" t="s">
        <v>85</v>
      </c>
      <c r="AY347" s="18" t="s">
        <v>134</v>
      </c>
      <c r="BE347" s="185">
        <f>IF(N347="základní",J347,0)</f>
        <v>0</v>
      </c>
      <c r="BF347" s="185">
        <f>IF(N347="snížená",J347,0)</f>
        <v>0</v>
      </c>
      <c r="BG347" s="185">
        <f>IF(N347="zákl. přenesená",J347,0)</f>
        <v>0</v>
      </c>
      <c r="BH347" s="185">
        <f>IF(N347="sníž. přenesená",J347,0)</f>
        <v>0</v>
      </c>
      <c r="BI347" s="185">
        <f>IF(N347="nulová",J347,0)</f>
        <v>0</v>
      </c>
      <c r="BJ347" s="18" t="s">
        <v>83</v>
      </c>
      <c r="BK347" s="185">
        <f>ROUND(I347*H347,2)</f>
        <v>0</v>
      </c>
      <c r="BL347" s="18" t="s">
        <v>460</v>
      </c>
      <c r="BM347" s="184" t="s">
        <v>1236</v>
      </c>
    </row>
    <row r="348" s="13" customFormat="1">
      <c r="A348" s="13"/>
      <c r="B348" s="186"/>
      <c r="C348" s="13"/>
      <c r="D348" s="187" t="s">
        <v>144</v>
      </c>
      <c r="E348" s="188" t="s">
        <v>3</v>
      </c>
      <c r="F348" s="189" t="s">
        <v>145</v>
      </c>
      <c r="G348" s="13"/>
      <c r="H348" s="188" t="s">
        <v>3</v>
      </c>
      <c r="I348" s="190"/>
      <c r="J348" s="13"/>
      <c r="K348" s="13"/>
      <c r="L348" s="186"/>
      <c r="M348" s="191"/>
      <c r="N348" s="192"/>
      <c r="O348" s="192"/>
      <c r="P348" s="192"/>
      <c r="Q348" s="192"/>
      <c r="R348" s="192"/>
      <c r="S348" s="192"/>
      <c r="T348" s="19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88" t="s">
        <v>144</v>
      </c>
      <c r="AU348" s="188" t="s">
        <v>85</v>
      </c>
      <c r="AV348" s="13" t="s">
        <v>83</v>
      </c>
      <c r="AW348" s="13" t="s">
        <v>39</v>
      </c>
      <c r="AX348" s="13" t="s">
        <v>77</v>
      </c>
      <c r="AY348" s="188" t="s">
        <v>134</v>
      </c>
    </row>
    <row r="349" s="14" customFormat="1">
      <c r="A349" s="14"/>
      <c r="B349" s="194"/>
      <c r="C349" s="14"/>
      <c r="D349" s="187" t="s">
        <v>144</v>
      </c>
      <c r="E349" s="195" t="s">
        <v>3</v>
      </c>
      <c r="F349" s="196" t="s">
        <v>1237</v>
      </c>
      <c r="G349" s="14"/>
      <c r="H349" s="197">
        <v>5</v>
      </c>
      <c r="I349" s="198"/>
      <c r="J349" s="14"/>
      <c r="K349" s="14"/>
      <c r="L349" s="194"/>
      <c r="M349" s="199"/>
      <c r="N349" s="200"/>
      <c r="O349" s="200"/>
      <c r="P349" s="200"/>
      <c r="Q349" s="200"/>
      <c r="R349" s="200"/>
      <c r="S349" s="200"/>
      <c r="T349" s="20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195" t="s">
        <v>144</v>
      </c>
      <c r="AU349" s="195" t="s">
        <v>85</v>
      </c>
      <c r="AV349" s="14" t="s">
        <v>85</v>
      </c>
      <c r="AW349" s="14" t="s">
        <v>39</v>
      </c>
      <c r="AX349" s="14" t="s">
        <v>83</v>
      </c>
      <c r="AY349" s="195" t="s">
        <v>134</v>
      </c>
    </row>
    <row r="350" s="2" customFormat="1" ht="16.5" customHeight="1">
      <c r="A350" s="38"/>
      <c r="B350" s="172"/>
      <c r="C350" s="213" t="s">
        <v>684</v>
      </c>
      <c r="D350" s="213" t="s">
        <v>457</v>
      </c>
      <c r="E350" s="214" t="s">
        <v>768</v>
      </c>
      <c r="F350" s="215" t="s">
        <v>769</v>
      </c>
      <c r="G350" s="216" t="s">
        <v>140</v>
      </c>
      <c r="H350" s="217">
        <v>5</v>
      </c>
      <c r="I350" s="218"/>
      <c r="J350" s="219">
        <f>ROUND(I350*H350,2)</f>
        <v>0</v>
      </c>
      <c r="K350" s="215" t="s">
        <v>141</v>
      </c>
      <c r="L350" s="220"/>
      <c r="M350" s="221" t="s">
        <v>3</v>
      </c>
      <c r="N350" s="222" t="s">
        <v>48</v>
      </c>
      <c r="O350" s="72"/>
      <c r="P350" s="182">
        <f>O350*H350</f>
        <v>0</v>
      </c>
      <c r="Q350" s="182">
        <v>0</v>
      </c>
      <c r="R350" s="182">
        <f>Q350*H350</f>
        <v>0</v>
      </c>
      <c r="S350" s="182">
        <v>0</v>
      </c>
      <c r="T350" s="183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184" t="s">
        <v>460</v>
      </c>
      <c r="AT350" s="184" t="s">
        <v>457</v>
      </c>
      <c r="AU350" s="184" t="s">
        <v>85</v>
      </c>
      <c r="AY350" s="18" t="s">
        <v>134</v>
      </c>
      <c r="BE350" s="185">
        <f>IF(N350="základní",J350,0)</f>
        <v>0</v>
      </c>
      <c r="BF350" s="185">
        <f>IF(N350="snížená",J350,0)</f>
        <v>0</v>
      </c>
      <c r="BG350" s="185">
        <f>IF(N350="zákl. přenesená",J350,0)</f>
        <v>0</v>
      </c>
      <c r="BH350" s="185">
        <f>IF(N350="sníž. přenesená",J350,0)</f>
        <v>0</v>
      </c>
      <c r="BI350" s="185">
        <f>IF(N350="nulová",J350,0)</f>
        <v>0</v>
      </c>
      <c r="BJ350" s="18" t="s">
        <v>83</v>
      </c>
      <c r="BK350" s="185">
        <f>ROUND(I350*H350,2)</f>
        <v>0</v>
      </c>
      <c r="BL350" s="18" t="s">
        <v>460</v>
      </c>
      <c r="BM350" s="184" t="s">
        <v>1238</v>
      </c>
    </row>
    <row r="351" s="13" customFormat="1">
      <c r="A351" s="13"/>
      <c r="B351" s="186"/>
      <c r="C351" s="13"/>
      <c r="D351" s="187" t="s">
        <v>144</v>
      </c>
      <c r="E351" s="188" t="s">
        <v>3</v>
      </c>
      <c r="F351" s="189" t="s">
        <v>145</v>
      </c>
      <c r="G351" s="13"/>
      <c r="H351" s="188" t="s">
        <v>3</v>
      </c>
      <c r="I351" s="190"/>
      <c r="J351" s="13"/>
      <c r="K351" s="13"/>
      <c r="L351" s="186"/>
      <c r="M351" s="191"/>
      <c r="N351" s="192"/>
      <c r="O351" s="192"/>
      <c r="P351" s="192"/>
      <c r="Q351" s="192"/>
      <c r="R351" s="192"/>
      <c r="S351" s="192"/>
      <c r="T351" s="19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88" t="s">
        <v>144</v>
      </c>
      <c r="AU351" s="188" t="s">
        <v>85</v>
      </c>
      <c r="AV351" s="13" t="s">
        <v>83</v>
      </c>
      <c r="AW351" s="13" t="s">
        <v>39</v>
      </c>
      <c r="AX351" s="13" t="s">
        <v>77</v>
      </c>
      <c r="AY351" s="188" t="s">
        <v>134</v>
      </c>
    </row>
    <row r="352" s="14" customFormat="1">
      <c r="A352" s="14"/>
      <c r="B352" s="194"/>
      <c r="C352" s="14"/>
      <c r="D352" s="187" t="s">
        <v>144</v>
      </c>
      <c r="E352" s="195" t="s">
        <v>3</v>
      </c>
      <c r="F352" s="196" t="s">
        <v>771</v>
      </c>
      <c r="G352" s="14"/>
      <c r="H352" s="197">
        <v>5</v>
      </c>
      <c r="I352" s="198"/>
      <c r="J352" s="14"/>
      <c r="K352" s="14"/>
      <c r="L352" s="194"/>
      <c r="M352" s="199"/>
      <c r="N352" s="200"/>
      <c r="O352" s="200"/>
      <c r="P352" s="200"/>
      <c r="Q352" s="200"/>
      <c r="R352" s="200"/>
      <c r="S352" s="200"/>
      <c r="T352" s="20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195" t="s">
        <v>144</v>
      </c>
      <c r="AU352" s="195" t="s">
        <v>85</v>
      </c>
      <c r="AV352" s="14" t="s">
        <v>85</v>
      </c>
      <c r="AW352" s="14" t="s">
        <v>39</v>
      </c>
      <c r="AX352" s="14" t="s">
        <v>83</v>
      </c>
      <c r="AY352" s="195" t="s">
        <v>134</v>
      </c>
    </row>
    <row r="353" s="12" customFormat="1" ht="22.8" customHeight="1">
      <c r="A353" s="12"/>
      <c r="B353" s="159"/>
      <c r="C353" s="12"/>
      <c r="D353" s="160" t="s">
        <v>76</v>
      </c>
      <c r="E353" s="170" t="s">
        <v>281</v>
      </c>
      <c r="F353" s="170" t="s">
        <v>282</v>
      </c>
      <c r="G353" s="12"/>
      <c r="H353" s="12"/>
      <c r="I353" s="162"/>
      <c r="J353" s="171">
        <f>BK353</f>
        <v>0</v>
      </c>
      <c r="K353" s="12"/>
      <c r="L353" s="159"/>
      <c r="M353" s="164"/>
      <c r="N353" s="165"/>
      <c r="O353" s="165"/>
      <c r="P353" s="166">
        <f>SUM(P354:P359)</f>
        <v>0</v>
      </c>
      <c r="Q353" s="165"/>
      <c r="R353" s="166">
        <f>SUM(R354:R359)</f>
        <v>0</v>
      </c>
      <c r="S353" s="165"/>
      <c r="T353" s="167">
        <f>SUM(T354:T359)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160" t="s">
        <v>133</v>
      </c>
      <c r="AT353" s="168" t="s">
        <v>76</v>
      </c>
      <c r="AU353" s="168" t="s">
        <v>83</v>
      </c>
      <c r="AY353" s="160" t="s">
        <v>134</v>
      </c>
      <c r="BK353" s="169">
        <f>SUM(BK354:BK359)</f>
        <v>0</v>
      </c>
    </row>
    <row r="354" s="2" customFormat="1" ht="21.75" customHeight="1">
      <c r="A354" s="38"/>
      <c r="B354" s="172"/>
      <c r="C354" s="173" t="s">
        <v>689</v>
      </c>
      <c r="D354" s="173" t="s">
        <v>137</v>
      </c>
      <c r="E354" s="174" t="s">
        <v>773</v>
      </c>
      <c r="F354" s="175" t="s">
        <v>774</v>
      </c>
      <c r="G354" s="176" t="s">
        <v>140</v>
      </c>
      <c r="H354" s="177">
        <v>1</v>
      </c>
      <c r="I354" s="178"/>
      <c r="J354" s="179">
        <f>ROUND(I354*H354,2)</f>
        <v>0</v>
      </c>
      <c r="K354" s="175" t="s">
        <v>141</v>
      </c>
      <c r="L354" s="39"/>
      <c r="M354" s="180" t="s">
        <v>3</v>
      </c>
      <c r="N354" s="181" t="s">
        <v>48</v>
      </c>
      <c r="O354" s="72"/>
      <c r="P354" s="182">
        <f>O354*H354</f>
        <v>0</v>
      </c>
      <c r="Q354" s="182">
        <v>0</v>
      </c>
      <c r="R354" s="182">
        <f>Q354*H354</f>
        <v>0</v>
      </c>
      <c r="S354" s="182">
        <v>0</v>
      </c>
      <c r="T354" s="183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184" t="s">
        <v>142</v>
      </c>
      <c r="AT354" s="184" t="s">
        <v>137</v>
      </c>
      <c r="AU354" s="184" t="s">
        <v>85</v>
      </c>
      <c r="AY354" s="18" t="s">
        <v>134</v>
      </c>
      <c r="BE354" s="185">
        <f>IF(N354="základní",J354,0)</f>
        <v>0</v>
      </c>
      <c r="BF354" s="185">
        <f>IF(N354="snížená",J354,0)</f>
        <v>0</v>
      </c>
      <c r="BG354" s="185">
        <f>IF(N354="zákl. přenesená",J354,0)</f>
        <v>0</v>
      </c>
      <c r="BH354" s="185">
        <f>IF(N354="sníž. přenesená",J354,0)</f>
        <v>0</v>
      </c>
      <c r="BI354" s="185">
        <f>IF(N354="nulová",J354,0)</f>
        <v>0</v>
      </c>
      <c r="BJ354" s="18" t="s">
        <v>83</v>
      </c>
      <c r="BK354" s="185">
        <f>ROUND(I354*H354,2)</f>
        <v>0</v>
      </c>
      <c r="BL354" s="18" t="s">
        <v>142</v>
      </c>
      <c r="BM354" s="184" t="s">
        <v>1239</v>
      </c>
    </row>
    <row r="355" s="13" customFormat="1">
      <c r="A355" s="13"/>
      <c r="B355" s="186"/>
      <c r="C355" s="13"/>
      <c r="D355" s="187" t="s">
        <v>144</v>
      </c>
      <c r="E355" s="188" t="s">
        <v>3</v>
      </c>
      <c r="F355" s="189" t="s">
        <v>145</v>
      </c>
      <c r="G355" s="13"/>
      <c r="H355" s="188" t="s">
        <v>3</v>
      </c>
      <c r="I355" s="190"/>
      <c r="J355" s="13"/>
      <c r="K355" s="13"/>
      <c r="L355" s="186"/>
      <c r="M355" s="191"/>
      <c r="N355" s="192"/>
      <c r="O355" s="192"/>
      <c r="P355" s="192"/>
      <c r="Q355" s="192"/>
      <c r="R355" s="192"/>
      <c r="S355" s="192"/>
      <c r="T355" s="19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88" t="s">
        <v>144</v>
      </c>
      <c r="AU355" s="188" t="s">
        <v>85</v>
      </c>
      <c r="AV355" s="13" t="s">
        <v>83</v>
      </c>
      <c r="AW355" s="13" t="s">
        <v>39</v>
      </c>
      <c r="AX355" s="13" t="s">
        <v>77</v>
      </c>
      <c r="AY355" s="188" t="s">
        <v>134</v>
      </c>
    </row>
    <row r="356" s="14" customFormat="1">
      <c r="A356" s="14"/>
      <c r="B356" s="194"/>
      <c r="C356" s="14"/>
      <c r="D356" s="187" t="s">
        <v>144</v>
      </c>
      <c r="E356" s="195" t="s">
        <v>3</v>
      </c>
      <c r="F356" s="196" t="s">
        <v>1240</v>
      </c>
      <c r="G356" s="14"/>
      <c r="H356" s="197">
        <v>1</v>
      </c>
      <c r="I356" s="198"/>
      <c r="J356" s="14"/>
      <c r="K356" s="14"/>
      <c r="L356" s="194"/>
      <c r="M356" s="199"/>
      <c r="N356" s="200"/>
      <c r="O356" s="200"/>
      <c r="P356" s="200"/>
      <c r="Q356" s="200"/>
      <c r="R356" s="200"/>
      <c r="S356" s="200"/>
      <c r="T356" s="20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195" t="s">
        <v>144</v>
      </c>
      <c r="AU356" s="195" t="s">
        <v>85</v>
      </c>
      <c r="AV356" s="14" t="s">
        <v>85</v>
      </c>
      <c r="AW356" s="14" t="s">
        <v>39</v>
      </c>
      <c r="AX356" s="14" t="s">
        <v>83</v>
      </c>
      <c r="AY356" s="195" t="s">
        <v>134</v>
      </c>
    </row>
    <row r="357" s="2" customFormat="1" ht="24.15" customHeight="1">
      <c r="A357" s="38"/>
      <c r="B357" s="172"/>
      <c r="C357" s="173" t="s">
        <v>694</v>
      </c>
      <c r="D357" s="173" t="s">
        <v>137</v>
      </c>
      <c r="E357" s="174" t="s">
        <v>284</v>
      </c>
      <c r="F357" s="175" t="s">
        <v>285</v>
      </c>
      <c r="G357" s="176" t="s">
        <v>140</v>
      </c>
      <c r="H357" s="177">
        <v>2</v>
      </c>
      <c r="I357" s="178"/>
      <c r="J357" s="179">
        <f>ROUND(I357*H357,2)</f>
        <v>0</v>
      </c>
      <c r="K357" s="175" t="s">
        <v>141</v>
      </c>
      <c r="L357" s="39"/>
      <c r="M357" s="180" t="s">
        <v>3</v>
      </c>
      <c r="N357" s="181" t="s">
        <v>48</v>
      </c>
      <c r="O357" s="72"/>
      <c r="P357" s="182">
        <f>O357*H357</f>
        <v>0</v>
      </c>
      <c r="Q357" s="182">
        <v>0</v>
      </c>
      <c r="R357" s="182">
        <f>Q357*H357</f>
        <v>0</v>
      </c>
      <c r="S357" s="182">
        <v>0</v>
      </c>
      <c r="T357" s="183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184" t="s">
        <v>142</v>
      </c>
      <c r="AT357" s="184" t="s">
        <v>137</v>
      </c>
      <c r="AU357" s="184" t="s">
        <v>85</v>
      </c>
      <c r="AY357" s="18" t="s">
        <v>134</v>
      </c>
      <c r="BE357" s="185">
        <f>IF(N357="základní",J357,0)</f>
        <v>0</v>
      </c>
      <c r="BF357" s="185">
        <f>IF(N357="snížená",J357,0)</f>
        <v>0</v>
      </c>
      <c r="BG357" s="185">
        <f>IF(N357="zákl. přenesená",J357,0)</f>
        <v>0</v>
      </c>
      <c r="BH357" s="185">
        <f>IF(N357="sníž. přenesená",J357,0)</f>
        <v>0</v>
      </c>
      <c r="BI357" s="185">
        <f>IF(N357="nulová",J357,0)</f>
        <v>0</v>
      </c>
      <c r="BJ357" s="18" t="s">
        <v>83</v>
      </c>
      <c r="BK357" s="185">
        <f>ROUND(I357*H357,2)</f>
        <v>0</v>
      </c>
      <c r="BL357" s="18" t="s">
        <v>142</v>
      </c>
      <c r="BM357" s="184" t="s">
        <v>1241</v>
      </c>
    </row>
    <row r="358" s="13" customFormat="1">
      <c r="A358" s="13"/>
      <c r="B358" s="186"/>
      <c r="C358" s="13"/>
      <c r="D358" s="187" t="s">
        <v>144</v>
      </c>
      <c r="E358" s="188" t="s">
        <v>3</v>
      </c>
      <c r="F358" s="189" t="s">
        <v>145</v>
      </c>
      <c r="G358" s="13"/>
      <c r="H358" s="188" t="s">
        <v>3</v>
      </c>
      <c r="I358" s="190"/>
      <c r="J358" s="13"/>
      <c r="K358" s="13"/>
      <c r="L358" s="186"/>
      <c r="M358" s="191"/>
      <c r="N358" s="192"/>
      <c r="O358" s="192"/>
      <c r="P358" s="192"/>
      <c r="Q358" s="192"/>
      <c r="R358" s="192"/>
      <c r="S358" s="192"/>
      <c r="T358" s="19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88" t="s">
        <v>144</v>
      </c>
      <c r="AU358" s="188" t="s">
        <v>85</v>
      </c>
      <c r="AV358" s="13" t="s">
        <v>83</v>
      </c>
      <c r="AW358" s="13" t="s">
        <v>39</v>
      </c>
      <c r="AX358" s="13" t="s">
        <v>77</v>
      </c>
      <c r="AY358" s="188" t="s">
        <v>134</v>
      </c>
    </row>
    <row r="359" s="14" customFormat="1">
      <c r="A359" s="14"/>
      <c r="B359" s="194"/>
      <c r="C359" s="14"/>
      <c r="D359" s="187" t="s">
        <v>144</v>
      </c>
      <c r="E359" s="195" t="s">
        <v>3</v>
      </c>
      <c r="F359" s="196" t="s">
        <v>433</v>
      </c>
      <c r="G359" s="14"/>
      <c r="H359" s="197">
        <v>2</v>
      </c>
      <c r="I359" s="198"/>
      <c r="J359" s="14"/>
      <c r="K359" s="14"/>
      <c r="L359" s="194"/>
      <c r="M359" s="210"/>
      <c r="N359" s="211"/>
      <c r="O359" s="211"/>
      <c r="P359" s="211"/>
      <c r="Q359" s="211"/>
      <c r="R359" s="211"/>
      <c r="S359" s="211"/>
      <c r="T359" s="21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195" t="s">
        <v>144</v>
      </c>
      <c r="AU359" s="195" t="s">
        <v>85</v>
      </c>
      <c r="AV359" s="14" t="s">
        <v>85</v>
      </c>
      <c r="AW359" s="14" t="s">
        <v>39</v>
      </c>
      <c r="AX359" s="14" t="s">
        <v>83</v>
      </c>
      <c r="AY359" s="195" t="s">
        <v>134</v>
      </c>
    </row>
    <row r="360" s="2" customFormat="1" ht="6.96" customHeight="1">
      <c r="A360" s="38"/>
      <c r="B360" s="55"/>
      <c r="C360" s="56"/>
      <c r="D360" s="56"/>
      <c r="E360" s="56"/>
      <c r="F360" s="56"/>
      <c r="G360" s="56"/>
      <c r="H360" s="56"/>
      <c r="I360" s="56"/>
      <c r="J360" s="56"/>
      <c r="K360" s="56"/>
      <c r="L360" s="39"/>
      <c r="M360" s="38"/>
      <c r="O360" s="38"/>
      <c r="P360" s="38"/>
      <c r="Q360" s="38"/>
      <c r="R360" s="38"/>
      <c r="S360" s="38"/>
      <c r="T360" s="38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</row>
  </sheetData>
  <autoFilter ref="C96:K35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101</v>
      </c>
      <c r="L4" s="21"/>
      <c r="M4" s="122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3" t="str">
        <f>'Rekapitulace zakázky'!K6</f>
        <v>Údržba a oprava výměnných dílů zabezpečovacího zařízení v obvodu SSZT HKR 2024 - 2026</v>
      </c>
      <c r="F7" s="31"/>
      <c r="G7" s="31"/>
      <c r="H7" s="31"/>
      <c r="L7" s="21"/>
    </row>
    <row r="8" s="1" customFormat="1" ht="12" customHeight="1">
      <c r="B8" s="21"/>
      <c r="D8" s="31" t="s">
        <v>102</v>
      </c>
      <c r="L8" s="21"/>
    </row>
    <row r="9" s="2" customFormat="1" ht="16.5" customHeight="1">
      <c r="A9" s="38"/>
      <c r="B9" s="39"/>
      <c r="C9" s="38"/>
      <c r="D9" s="38"/>
      <c r="E9" s="123" t="s">
        <v>103</v>
      </c>
      <c r="F9" s="38"/>
      <c r="G9" s="38"/>
      <c r="H9" s="38"/>
      <c r="I9" s="38"/>
      <c r="J9" s="38"/>
      <c r="K9" s="38"/>
      <c r="L9" s="12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1" t="s">
        <v>104</v>
      </c>
      <c r="E10" s="38"/>
      <c r="F10" s="38"/>
      <c r="G10" s="38"/>
      <c r="H10" s="38"/>
      <c r="I10" s="38"/>
      <c r="J10" s="38"/>
      <c r="K10" s="38"/>
      <c r="L10" s="12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2" t="s">
        <v>1242</v>
      </c>
      <c r="F11" s="38"/>
      <c r="G11" s="38"/>
      <c r="H11" s="38"/>
      <c r="I11" s="38"/>
      <c r="J11" s="38"/>
      <c r="K11" s="38"/>
      <c r="L11" s="12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12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1" t="s">
        <v>19</v>
      </c>
      <c r="E13" s="38"/>
      <c r="F13" s="26" t="s">
        <v>3</v>
      </c>
      <c r="G13" s="38"/>
      <c r="H13" s="38"/>
      <c r="I13" s="31" t="s">
        <v>21</v>
      </c>
      <c r="J13" s="26" t="s">
        <v>3</v>
      </c>
      <c r="K13" s="38"/>
      <c r="L13" s="12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23</v>
      </c>
      <c r="E14" s="38"/>
      <c r="F14" s="26" t="s">
        <v>24</v>
      </c>
      <c r="G14" s="38"/>
      <c r="H14" s="38"/>
      <c r="I14" s="31" t="s">
        <v>25</v>
      </c>
      <c r="J14" s="64" t="str">
        <f>'Rekapitulace zakázky'!AN8</f>
        <v>6. 5. 2024</v>
      </c>
      <c r="K14" s="38"/>
      <c r="L14" s="12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12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1" t="s">
        <v>31</v>
      </c>
      <c r="E16" s="38"/>
      <c r="F16" s="38"/>
      <c r="G16" s="38"/>
      <c r="H16" s="38"/>
      <c r="I16" s="31" t="s">
        <v>32</v>
      </c>
      <c r="J16" s="26" t="s">
        <v>3</v>
      </c>
      <c r="K16" s="38"/>
      <c r="L16" s="12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6" t="s">
        <v>34</v>
      </c>
      <c r="F17" s="38"/>
      <c r="G17" s="38"/>
      <c r="H17" s="38"/>
      <c r="I17" s="31" t="s">
        <v>35</v>
      </c>
      <c r="J17" s="26" t="s">
        <v>3</v>
      </c>
      <c r="K17" s="38"/>
      <c r="L17" s="12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12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1" t="s">
        <v>36</v>
      </c>
      <c r="E19" s="38"/>
      <c r="F19" s="38"/>
      <c r="G19" s="38"/>
      <c r="H19" s="38"/>
      <c r="I19" s="31" t="s">
        <v>32</v>
      </c>
      <c r="J19" s="32" t="str">
        <f>'Rekapitulace zakázky'!AN13</f>
        <v>Vyplň údaj</v>
      </c>
      <c r="K19" s="38"/>
      <c r="L19" s="12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2" t="str">
        <f>'Rekapitulace zakázky'!E14</f>
        <v>Vyplň údaj</v>
      </c>
      <c r="F20" s="26"/>
      <c r="G20" s="26"/>
      <c r="H20" s="26"/>
      <c r="I20" s="31" t="s">
        <v>35</v>
      </c>
      <c r="J20" s="32" t="str">
        <f>'Rekapitulace zakázky'!AN14</f>
        <v>Vyplň údaj</v>
      </c>
      <c r="K20" s="38"/>
      <c r="L20" s="12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12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1" t="s">
        <v>38</v>
      </c>
      <c r="E22" s="38"/>
      <c r="F22" s="38"/>
      <c r="G22" s="38"/>
      <c r="H22" s="38"/>
      <c r="I22" s="31" t="s">
        <v>32</v>
      </c>
      <c r="J22" s="26" t="s">
        <v>3</v>
      </c>
      <c r="K22" s="38"/>
      <c r="L22" s="12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6" t="s">
        <v>34</v>
      </c>
      <c r="F23" s="38"/>
      <c r="G23" s="38"/>
      <c r="H23" s="38"/>
      <c r="I23" s="31" t="s">
        <v>35</v>
      </c>
      <c r="J23" s="26" t="s">
        <v>3</v>
      </c>
      <c r="K23" s="38"/>
      <c r="L23" s="12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12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1" t="s">
        <v>40</v>
      </c>
      <c r="E25" s="38"/>
      <c r="F25" s="38"/>
      <c r="G25" s="38"/>
      <c r="H25" s="38"/>
      <c r="I25" s="31" t="s">
        <v>32</v>
      </c>
      <c r="J25" s="26" t="s">
        <v>3</v>
      </c>
      <c r="K25" s="38"/>
      <c r="L25" s="12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6" t="s">
        <v>34</v>
      </c>
      <c r="F26" s="38"/>
      <c r="G26" s="38"/>
      <c r="H26" s="38"/>
      <c r="I26" s="31" t="s">
        <v>35</v>
      </c>
      <c r="J26" s="26" t="s">
        <v>3</v>
      </c>
      <c r="K26" s="38"/>
      <c r="L26" s="12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12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1" t="s">
        <v>41</v>
      </c>
      <c r="E28" s="38"/>
      <c r="F28" s="38"/>
      <c r="G28" s="38"/>
      <c r="H28" s="38"/>
      <c r="I28" s="38"/>
      <c r="J28" s="38"/>
      <c r="K28" s="38"/>
      <c r="L28" s="12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25"/>
      <c r="B29" s="126"/>
      <c r="C29" s="125"/>
      <c r="D29" s="125"/>
      <c r="E29" s="36" t="s">
        <v>42</v>
      </c>
      <c r="F29" s="36"/>
      <c r="G29" s="36"/>
      <c r="H29" s="36"/>
      <c r="I29" s="125"/>
      <c r="J29" s="125"/>
      <c r="K29" s="125"/>
      <c r="L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12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2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28" t="s">
        <v>43</v>
      </c>
      <c r="E32" s="38"/>
      <c r="F32" s="38"/>
      <c r="G32" s="38"/>
      <c r="H32" s="38"/>
      <c r="I32" s="38"/>
      <c r="J32" s="90">
        <f>ROUND(J98, 2)</f>
        <v>0</v>
      </c>
      <c r="K32" s="38"/>
      <c r="L32" s="12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84"/>
      <c r="E33" s="84"/>
      <c r="F33" s="84"/>
      <c r="G33" s="84"/>
      <c r="H33" s="84"/>
      <c r="I33" s="84"/>
      <c r="J33" s="84"/>
      <c r="K33" s="84"/>
      <c r="L33" s="12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45</v>
      </c>
      <c r="G34" s="38"/>
      <c r="H34" s="38"/>
      <c r="I34" s="43" t="s">
        <v>44</v>
      </c>
      <c r="J34" s="43" t="s">
        <v>46</v>
      </c>
      <c r="K34" s="38"/>
      <c r="L34" s="12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29" t="s">
        <v>47</v>
      </c>
      <c r="E35" s="31" t="s">
        <v>48</v>
      </c>
      <c r="F35" s="130">
        <f>ROUND((SUM(BE98:BE600)),  2)</f>
        <v>0</v>
      </c>
      <c r="G35" s="38"/>
      <c r="H35" s="38"/>
      <c r="I35" s="131">
        <v>0.20999999999999999</v>
      </c>
      <c r="J35" s="130">
        <f>ROUND(((SUM(BE98:BE600))*I35),  2)</f>
        <v>0</v>
      </c>
      <c r="K35" s="38"/>
      <c r="L35" s="12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1" t="s">
        <v>49</v>
      </c>
      <c r="F36" s="130">
        <f>ROUND((SUM(BF98:BF600)),  2)</f>
        <v>0</v>
      </c>
      <c r="G36" s="38"/>
      <c r="H36" s="38"/>
      <c r="I36" s="131">
        <v>0.12</v>
      </c>
      <c r="J36" s="130">
        <f>ROUND(((SUM(BF98:BF600))*I36),  2)</f>
        <v>0</v>
      </c>
      <c r="K36" s="38"/>
      <c r="L36" s="12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50</v>
      </c>
      <c r="F37" s="130">
        <f>ROUND((SUM(BG98:BG600)),  2)</f>
        <v>0</v>
      </c>
      <c r="G37" s="38"/>
      <c r="H37" s="38"/>
      <c r="I37" s="131">
        <v>0.20999999999999999</v>
      </c>
      <c r="J37" s="130">
        <f>0</f>
        <v>0</v>
      </c>
      <c r="K37" s="38"/>
      <c r="L37" s="12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1" t="s">
        <v>51</v>
      </c>
      <c r="F38" s="130">
        <f>ROUND((SUM(BH98:BH600)),  2)</f>
        <v>0</v>
      </c>
      <c r="G38" s="38"/>
      <c r="H38" s="38"/>
      <c r="I38" s="131">
        <v>0.12</v>
      </c>
      <c r="J38" s="130">
        <f>0</f>
        <v>0</v>
      </c>
      <c r="K38" s="38"/>
      <c r="L38" s="12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1" t="s">
        <v>52</v>
      </c>
      <c r="F39" s="130">
        <f>ROUND((SUM(BI98:BI600)),  2)</f>
        <v>0</v>
      </c>
      <c r="G39" s="38"/>
      <c r="H39" s="38"/>
      <c r="I39" s="131">
        <v>0</v>
      </c>
      <c r="J39" s="130">
        <f>0</f>
        <v>0</v>
      </c>
      <c r="K39" s="38"/>
      <c r="L39" s="12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12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2"/>
      <c r="D41" s="133" t="s">
        <v>53</v>
      </c>
      <c r="E41" s="76"/>
      <c r="F41" s="76"/>
      <c r="G41" s="134" t="s">
        <v>54</v>
      </c>
      <c r="H41" s="135" t="s">
        <v>55</v>
      </c>
      <c r="I41" s="76"/>
      <c r="J41" s="136">
        <f>SUM(J32:J39)</f>
        <v>0</v>
      </c>
      <c r="K41" s="137"/>
      <c r="L41" s="12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12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57"/>
      <c r="C46" s="58"/>
      <c r="D46" s="58"/>
      <c r="E46" s="58"/>
      <c r="F46" s="58"/>
      <c r="G46" s="58"/>
      <c r="H46" s="58"/>
      <c r="I46" s="58"/>
      <c r="J46" s="58"/>
      <c r="K46" s="58"/>
      <c r="L46" s="12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2" t="s">
        <v>106</v>
      </c>
      <c r="D47" s="38"/>
      <c r="E47" s="38"/>
      <c r="F47" s="38"/>
      <c r="G47" s="38"/>
      <c r="H47" s="38"/>
      <c r="I47" s="38"/>
      <c r="J47" s="38"/>
      <c r="K47" s="38"/>
      <c r="L47" s="12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12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17</v>
      </c>
      <c r="D49" s="38"/>
      <c r="E49" s="38"/>
      <c r="F49" s="38"/>
      <c r="G49" s="38"/>
      <c r="H49" s="38"/>
      <c r="I49" s="38"/>
      <c r="J49" s="38"/>
      <c r="K49" s="38"/>
      <c r="L49" s="12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38"/>
      <c r="D50" s="38"/>
      <c r="E50" s="123" t="str">
        <f>E7</f>
        <v>Údržba a oprava výměnných dílů zabezpečovacího zařízení v obvodu SSZT HKR 2024 - 2026</v>
      </c>
      <c r="F50" s="31"/>
      <c r="G50" s="31"/>
      <c r="H50" s="31"/>
      <c r="I50" s="38"/>
      <c r="J50" s="38"/>
      <c r="K50" s="38"/>
      <c r="L50" s="12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1" t="s">
        <v>102</v>
      </c>
      <c r="L51" s="21"/>
    </row>
    <row r="52" hidden="1" s="2" customFormat="1" ht="16.5" customHeight="1">
      <c r="A52" s="38"/>
      <c r="B52" s="39"/>
      <c r="C52" s="38"/>
      <c r="D52" s="38"/>
      <c r="E52" s="123" t="s">
        <v>103</v>
      </c>
      <c r="F52" s="38"/>
      <c r="G52" s="38"/>
      <c r="H52" s="38"/>
      <c r="I52" s="38"/>
      <c r="J52" s="38"/>
      <c r="K52" s="38"/>
      <c r="L52" s="12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1" t="s">
        <v>104</v>
      </c>
      <c r="D53" s="38"/>
      <c r="E53" s="38"/>
      <c r="F53" s="38"/>
      <c r="G53" s="38"/>
      <c r="H53" s="38"/>
      <c r="I53" s="38"/>
      <c r="J53" s="38"/>
      <c r="K53" s="38"/>
      <c r="L53" s="12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38"/>
      <c r="D54" s="38"/>
      <c r="E54" s="62" t="str">
        <f>E11</f>
        <v>Lib_VD_I - XII 2026 - Opravy výměnných dílů</v>
      </c>
      <c r="F54" s="38"/>
      <c r="G54" s="38"/>
      <c r="H54" s="38"/>
      <c r="I54" s="38"/>
      <c r="J54" s="38"/>
      <c r="K54" s="38"/>
      <c r="L54" s="12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38"/>
      <c r="D55" s="38"/>
      <c r="E55" s="38"/>
      <c r="F55" s="38"/>
      <c r="G55" s="38"/>
      <c r="H55" s="38"/>
      <c r="I55" s="38"/>
      <c r="J55" s="38"/>
      <c r="K55" s="38"/>
      <c r="L55" s="12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1" t="s">
        <v>23</v>
      </c>
      <c r="D56" s="38"/>
      <c r="E56" s="38"/>
      <c r="F56" s="26" t="str">
        <f>F14</f>
        <v>Obvod SSZT HKR</v>
      </c>
      <c r="G56" s="38"/>
      <c r="H56" s="38"/>
      <c r="I56" s="31" t="s">
        <v>25</v>
      </c>
      <c r="J56" s="64" t="str">
        <f>IF(J14="","",J14)</f>
        <v>6. 5. 2024</v>
      </c>
      <c r="K56" s="38"/>
      <c r="L56" s="12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38"/>
      <c r="D57" s="38"/>
      <c r="E57" s="38"/>
      <c r="F57" s="38"/>
      <c r="G57" s="38"/>
      <c r="H57" s="38"/>
      <c r="I57" s="38"/>
      <c r="J57" s="38"/>
      <c r="K57" s="38"/>
      <c r="L57" s="12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1" t="s">
        <v>31</v>
      </c>
      <c r="D58" s="38"/>
      <c r="E58" s="38"/>
      <c r="F58" s="26" t="str">
        <f>E17</f>
        <v xml:space="preserve"> </v>
      </c>
      <c r="G58" s="38"/>
      <c r="H58" s="38"/>
      <c r="I58" s="31" t="s">
        <v>38</v>
      </c>
      <c r="J58" s="36" t="str">
        <f>E23</f>
        <v xml:space="preserve"> </v>
      </c>
      <c r="K58" s="38"/>
      <c r="L58" s="12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1" t="s">
        <v>36</v>
      </c>
      <c r="D59" s="38"/>
      <c r="E59" s="38"/>
      <c r="F59" s="26" t="str">
        <f>IF(E20="","",E20)</f>
        <v>Vyplň údaj</v>
      </c>
      <c r="G59" s="38"/>
      <c r="H59" s="38"/>
      <c r="I59" s="31" t="s">
        <v>40</v>
      </c>
      <c r="J59" s="36" t="str">
        <f>E26</f>
        <v xml:space="preserve"> </v>
      </c>
      <c r="K59" s="38"/>
      <c r="L59" s="12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38"/>
      <c r="D60" s="38"/>
      <c r="E60" s="38"/>
      <c r="F60" s="38"/>
      <c r="G60" s="38"/>
      <c r="H60" s="38"/>
      <c r="I60" s="38"/>
      <c r="J60" s="38"/>
      <c r="K60" s="38"/>
      <c r="L60" s="12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38" t="s">
        <v>107</v>
      </c>
      <c r="D61" s="132"/>
      <c r="E61" s="132"/>
      <c r="F61" s="132"/>
      <c r="G61" s="132"/>
      <c r="H61" s="132"/>
      <c r="I61" s="132"/>
      <c r="J61" s="139" t="s">
        <v>108</v>
      </c>
      <c r="K61" s="132"/>
      <c r="L61" s="12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38"/>
      <c r="D62" s="38"/>
      <c r="E62" s="38"/>
      <c r="F62" s="38"/>
      <c r="G62" s="38"/>
      <c r="H62" s="38"/>
      <c r="I62" s="38"/>
      <c r="J62" s="38"/>
      <c r="K62" s="38"/>
      <c r="L62" s="12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40" t="s">
        <v>75</v>
      </c>
      <c r="D63" s="38"/>
      <c r="E63" s="38"/>
      <c r="F63" s="38"/>
      <c r="G63" s="38"/>
      <c r="H63" s="38"/>
      <c r="I63" s="38"/>
      <c r="J63" s="90">
        <f>J98</f>
        <v>0</v>
      </c>
      <c r="K63" s="38"/>
      <c r="L63" s="12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8" t="s">
        <v>109</v>
      </c>
    </row>
    <row r="64" hidden="1" s="9" customFormat="1" ht="24.96" customHeight="1">
      <c r="A64" s="9"/>
      <c r="B64" s="141"/>
      <c r="C64" s="9"/>
      <c r="D64" s="142" t="s">
        <v>110</v>
      </c>
      <c r="E64" s="143"/>
      <c r="F64" s="143"/>
      <c r="G64" s="143"/>
      <c r="H64" s="143"/>
      <c r="I64" s="143"/>
      <c r="J64" s="144">
        <f>J99</f>
        <v>0</v>
      </c>
      <c r="K64" s="9"/>
      <c r="L64" s="14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45"/>
      <c r="C65" s="10"/>
      <c r="D65" s="146" t="s">
        <v>111</v>
      </c>
      <c r="E65" s="147"/>
      <c r="F65" s="147"/>
      <c r="G65" s="147"/>
      <c r="H65" s="147"/>
      <c r="I65" s="147"/>
      <c r="J65" s="148">
        <f>J100</f>
        <v>0</v>
      </c>
      <c r="K65" s="10"/>
      <c r="L65" s="14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45"/>
      <c r="C66" s="10"/>
      <c r="D66" s="146" t="s">
        <v>289</v>
      </c>
      <c r="E66" s="147"/>
      <c r="F66" s="147"/>
      <c r="G66" s="147"/>
      <c r="H66" s="147"/>
      <c r="I66" s="147"/>
      <c r="J66" s="148">
        <f>J143</f>
        <v>0</v>
      </c>
      <c r="K66" s="10"/>
      <c r="L66" s="14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45"/>
      <c r="C67" s="10"/>
      <c r="D67" s="146" t="s">
        <v>112</v>
      </c>
      <c r="E67" s="147"/>
      <c r="F67" s="147"/>
      <c r="G67" s="147"/>
      <c r="H67" s="147"/>
      <c r="I67" s="147"/>
      <c r="J67" s="148">
        <f>J150</f>
        <v>0</v>
      </c>
      <c r="K67" s="10"/>
      <c r="L67" s="14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45"/>
      <c r="C68" s="10"/>
      <c r="D68" s="146" t="s">
        <v>113</v>
      </c>
      <c r="E68" s="147"/>
      <c r="F68" s="147"/>
      <c r="G68" s="147"/>
      <c r="H68" s="147"/>
      <c r="I68" s="147"/>
      <c r="J68" s="148">
        <f>J187</f>
        <v>0</v>
      </c>
      <c r="K68" s="10"/>
      <c r="L68" s="14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45"/>
      <c r="C69" s="10"/>
      <c r="D69" s="146" t="s">
        <v>114</v>
      </c>
      <c r="E69" s="147"/>
      <c r="F69" s="147"/>
      <c r="G69" s="147"/>
      <c r="H69" s="147"/>
      <c r="I69" s="147"/>
      <c r="J69" s="148">
        <f>J204</f>
        <v>0</v>
      </c>
      <c r="K69" s="10"/>
      <c r="L69" s="14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45"/>
      <c r="C70" s="10"/>
      <c r="D70" s="146" t="s">
        <v>115</v>
      </c>
      <c r="E70" s="147"/>
      <c r="F70" s="147"/>
      <c r="G70" s="147"/>
      <c r="H70" s="147"/>
      <c r="I70" s="147"/>
      <c r="J70" s="148">
        <f>J233</f>
        <v>0</v>
      </c>
      <c r="K70" s="10"/>
      <c r="L70" s="14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45"/>
      <c r="C71" s="10"/>
      <c r="D71" s="146" t="s">
        <v>116</v>
      </c>
      <c r="E71" s="147"/>
      <c r="F71" s="147"/>
      <c r="G71" s="147"/>
      <c r="H71" s="147"/>
      <c r="I71" s="147"/>
      <c r="J71" s="148">
        <f>J395</f>
        <v>0</v>
      </c>
      <c r="K71" s="10"/>
      <c r="L71" s="14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45"/>
      <c r="C72" s="10"/>
      <c r="D72" s="146" t="s">
        <v>290</v>
      </c>
      <c r="E72" s="147"/>
      <c r="F72" s="147"/>
      <c r="G72" s="147"/>
      <c r="H72" s="147"/>
      <c r="I72" s="147"/>
      <c r="J72" s="148">
        <f>J497</f>
        <v>0</v>
      </c>
      <c r="K72" s="10"/>
      <c r="L72" s="14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45"/>
      <c r="C73" s="10"/>
      <c r="D73" s="146" t="s">
        <v>291</v>
      </c>
      <c r="E73" s="147"/>
      <c r="F73" s="147"/>
      <c r="G73" s="147"/>
      <c r="H73" s="147"/>
      <c r="I73" s="147"/>
      <c r="J73" s="148">
        <f>J501</f>
        <v>0</v>
      </c>
      <c r="K73" s="10"/>
      <c r="L73" s="14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45"/>
      <c r="C74" s="10"/>
      <c r="D74" s="146" t="s">
        <v>292</v>
      </c>
      <c r="E74" s="147"/>
      <c r="F74" s="147"/>
      <c r="G74" s="147"/>
      <c r="H74" s="147"/>
      <c r="I74" s="147"/>
      <c r="J74" s="148">
        <f>J509</f>
        <v>0</v>
      </c>
      <c r="K74" s="10"/>
      <c r="L74" s="14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45"/>
      <c r="C75" s="10"/>
      <c r="D75" s="146" t="s">
        <v>293</v>
      </c>
      <c r="E75" s="147"/>
      <c r="F75" s="147"/>
      <c r="G75" s="147"/>
      <c r="H75" s="147"/>
      <c r="I75" s="147"/>
      <c r="J75" s="148">
        <f>J548</f>
        <v>0</v>
      </c>
      <c r="K75" s="10"/>
      <c r="L75" s="14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45"/>
      <c r="C76" s="10"/>
      <c r="D76" s="146" t="s">
        <v>117</v>
      </c>
      <c r="E76" s="147"/>
      <c r="F76" s="147"/>
      <c r="G76" s="147"/>
      <c r="H76" s="147"/>
      <c r="I76" s="147"/>
      <c r="J76" s="148">
        <f>J597</f>
        <v>0</v>
      </c>
      <c r="K76" s="10"/>
      <c r="L76" s="14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2" customFormat="1" ht="21.84" customHeight="1">
      <c r="A77" s="38"/>
      <c r="B77" s="39"/>
      <c r="C77" s="38"/>
      <c r="D77" s="38"/>
      <c r="E77" s="38"/>
      <c r="F77" s="38"/>
      <c r="G77" s="38"/>
      <c r="H77" s="38"/>
      <c r="I77" s="38"/>
      <c r="J77" s="38"/>
      <c r="K77" s="38"/>
      <c r="L77" s="12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 s="2" customFormat="1" ht="6.96" customHeight="1">
      <c r="A78" s="38"/>
      <c r="B78" s="55"/>
      <c r="C78" s="56"/>
      <c r="D78" s="56"/>
      <c r="E78" s="56"/>
      <c r="F78" s="56"/>
      <c r="G78" s="56"/>
      <c r="H78" s="56"/>
      <c r="I78" s="56"/>
      <c r="J78" s="56"/>
      <c r="K78" s="56"/>
      <c r="L78" s="12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hidden="1"/>
    <row r="80" hidden="1"/>
    <row r="81" hidden="1"/>
    <row r="82" s="2" customFormat="1" ht="6.96" customHeight="1">
      <c r="A82" s="38"/>
      <c r="B82" s="57"/>
      <c r="C82" s="58"/>
      <c r="D82" s="58"/>
      <c r="E82" s="58"/>
      <c r="F82" s="58"/>
      <c r="G82" s="58"/>
      <c r="H82" s="58"/>
      <c r="I82" s="58"/>
      <c r="J82" s="58"/>
      <c r="K82" s="58"/>
      <c r="L82" s="12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4.96" customHeight="1">
      <c r="A83" s="38"/>
      <c r="B83" s="39"/>
      <c r="C83" s="22" t="s">
        <v>118</v>
      </c>
      <c r="D83" s="38"/>
      <c r="E83" s="38"/>
      <c r="F83" s="38"/>
      <c r="G83" s="38"/>
      <c r="H83" s="38"/>
      <c r="I83" s="38"/>
      <c r="J83" s="38"/>
      <c r="K83" s="38"/>
      <c r="L83" s="12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38"/>
      <c r="D84" s="38"/>
      <c r="E84" s="38"/>
      <c r="F84" s="38"/>
      <c r="G84" s="38"/>
      <c r="H84" s="38"/>
      <c r="I84" s="38"/>
      <c r="J84" s="38"/>
      <c r="K84" s="38"/>
      <c r="L84" s="12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1" t="s">
        <v>17</v>
      </c>
      <c r="D85" s="38"/>
      <c r="E85" s="38"/>
      <c r="F85" s="38"/>
      <c r="G85" s="38"/>
      <c r="H85" s="38"/>
      <c r="I85" s="38"/>
      <c r="J85" s="38"/>
      <c r="K85" s="38"/>
      <c r="L85" s="12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38"/>
      <c r="D86" s="38"/>
      <c r="E86" s="123" t="str">
        <f>E7</f>
        <v>Údržba a oprava výměnných dílů zabezpečovacího zařízení v obvodu SSZT HKR 2024 - 2026</v>
      </c>
      <c r="F86" s="31"/>
      <c r="G86" s="31"/>
      <c r="H86" s="31"/>
      <c r="I86" s="38"/>
      <c r="J86" s="38"/>
      <c r="K86" s="38"/>
      <c r="L86" s="12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" customFormat="1" ht="12" customHeight="1">
      <c r="B87" s="21"/>
      <c r="C87" s="31" t="s">
        <v>102</v>
      </c>
      <c r="L87" s="21"/>
    </row>
    <row r="88" s="2" customFormat="1" ht="16.5" customHeight="1">
      <c r="A88" s="38"/>
      <c r="B88" s="39"/>
      <c r="C88" s="38"/>
      <c r="D88" s="38"/>
      <c r="E88" s="123" t="s">
        <v>103</v>
      </c>
      <c r="F88" s="38"/>
      <c r="G88" s="38"/>
      <c r="H88" s="38"/>
      <c r="I88" s="38"/>
      <c r="J88" s="38"/>
      <c r="K88" s="38"/>
      <c r="L88" s="12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104</v>
      </c>
      <c r="D89" s="38"/>
      <c r="E89" s="38"/>
      <c r="F89" s="38"/>
      <c r="G89" s="38"/>
      <c r="H89" s="38"/>
      <c r="I89" s="38"/>
      <c r="J89" s="38"/>
      <c r="K89" s="38"/>
      <c r="L89" s="12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6.5" customHeight="1">
      <c r="A90" s="38"/>
      <c r="B90" s="39"/>
      <c r="C90" s="38"/>
      <c r="D90" s="38"/>
      <c r="E90" s="62" t="str">
        <f>E11</f>
        <v>Lib_VD_I - XII 2026 - Opravy výměnných dílů</v>
      </c>
      <c r="F90" s="38"/>
      <c r="G90" s="38"/>
      <c r="H90" s="38"/>
      <c r="I90" s="38"/>
      <c r="J90" s="38"/>
      <c r="K90" s="38"/>
      <c r="L90" s="12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12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2" customHeight="1">
      <c r="A92" s="38"/>
      <c r="B92" s="39"/>
      <c r="C92" s="31" t="s">
        <v>23</v>
      </c>
      <c r="D92" s="38"/>
      <c r="E92" s="38"/>
      <c r="F92" s="26" t="str">
        <f>F14</f>
        <v>Obvod SSZT HKR</v>
      </c>
      <c r="G92" s="38"/>
      <c r="H92" s="38"/>
      <c r="I92" s="31" t="s">
        <v>25</v>
      </c>
      <c r="J92" s="64" t="str">
        <f>IF(J14="","",J14)</f>
        <v>6. 5. 2024</v>
      </c>
      <c r="K92" s="38"/>
      <c r="L92" s="12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6.96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12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1" t="s">
        <v>31</v>
      </c>
      <c r="D94" s="38"/>
      <c r="E94" s="38"/>
      <c r="F94" s="26" t="str">
        <f>E17</f>
        <v xml:space="preserve"> </v>
      </c>
      <c r="G94" s="38"/>
      <c r="H94" s="38"/>
      <c r="I94" s="31" t="s">
        <v>38</v>
      </c>
      <c r="J94" s="36" t="str">
        <f>E23</f>
        <v xml:space="preserve"> </v>
      </c>
      <c r="K94" s="38"/>
      <c r="L94" s="12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1" t="s">
        <v>36</v>
      </c>
      <c r="D95" s="38"/>
      <c r="E95" s="38"/>
      <c r="F95" s="26" t="str">
        <f>IF(E20="","",E20)</f>
        <v>Vyplň údaj</v>
      </c>
      <c r="G95" s="38"/>
      <c r="H95" s="38"/>
      <c r="I95" s="31" t="s">
        <v>40</v>
      </c>
      <c r="J95" s="36" t="str">
        <f>E26</f>
        <v xml:space="preserve"> </v>
      </c>
      <c r="K95" s="38"/>
      <c r="L95" s="12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38"/>
      <c r="D96" s="38"/>
      <c r="E96" s="38"/>
      <c r="F96" s="38"/>
      <c r="G96" s="38"/>
      <c r="H96" s="38"/>
      <c r="I96" s="38"/>
      <c r="J96" s="38"/>
      <c r="K96" s="38"/>
      <c r="L96" s="12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11" customFormat="1" ht="29.28" customHeight="1">
      <c r="A97" s="149"/>
      <c r="B97" s="150"/>
      <c r="C97" s="151" t="s">
        <v>119</v>
      </c>
      <c r="D97" s="152" t="s">
        <v>62</v>
      </c>
      <c r="E97" s="152" t="s">
        <v>58</v>
      </c>
      <c r="F97" s="152" t="s">
        <v>59</v>
      </c>
      <c r="G97" s="152" t="s">
        <v>120</v>
      </c>
      <c r="H97" s="152" t="s">
        <v>121</v>
      </c>
      <c r="I97" s="152" t="s">
        <v>122</v>
      </c>
      <c r="J97" s="152" t="s">
        <v>108</v>
      </c>
      <c r="K97" s="153" t="s">
        <v>123</v>
      </c>
      <c r="L97" s="154"/>
      <c r="M97" s="80" t="s">
        <v>3</v>
      </c>
      <c r="N97" s="81" t="s">
        <v>47</v>
      </c>
      <c r="O97" s="81" t="s">
        <v>124</v>
      </c>
      <c r="P97" s="81" t="s">
        <v>125</v>
      </c>
      <c r="Q97" s="81" t="s">
        <v>126</v>
      </c>
      <c r="R97" s="81" t="s">
        <v>127</v>
      </c>
      <c r="S97" s="81" t="s">
        <v>128</v>
      </c>
      <c r="T97" s="82" t="s">
        <v>129</v>
      </c>
      <c r="U97" s="149"/>
      <c r="V97" s="149"/>
      <c r="W97" s="149"/>
      <c r="X97" s="149"/>
      <c r="Y97" s="149"/>
      <c r="Z97" s="149"/>
      <c r="AA97" s="149"/>
      <c r="AB97" s="149"/>
      <c r="AC97" s="149"/>
      <c r="AD97" s="149"/>
      <c r="AE97" s="149"/>
    </row>
    <row r="98" s="2" customFormat="1" ht="22.8" customHeight="1">
      <c r="A98" s="38"/>
      <c r="B98" s="39"/>
      <c r="C98" s="87" t="s">
        <v>130</v>
      </c>
      <c r="D98" s="38"/>
      <c r="E98" s="38"/>
      <c r="F98" s="38"/>
      <c r="G98" s="38"/>
      <c r="H98" s="38"/>
      <c r="I98" s="38"/>
      <c r="J98" s="155">
        <f>BK98</f>
        <v>0</v>
      </c>
      <c r="K98" s="38"/>
      <c r="L98" s="39"/>
      <c r="M98" s="83"/>
      <c r="N98" s="68"/>
      <c r="O98" s="84"/>
      <c r="P98" s="156">
        <f>P99</f>
        <v>0</v>
      </c>
      <c r="Q98" s="84"/>
      <c r="R98" s="156">
        <f>R99</f>
        <v>0</v>
      </c>
      <c r="S98" s="84"/>
      <c r="T98" s="157">
        <f>T99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8" t="s">
        <v>76</v>
      </c>
      <c r="AU98" s="18" t="s">
        <v>109</v>
      </c>
      <c r="BK98" s="158">
        <f>BK99</f>
        <v>0</v>
      </c>
    </row>
    <row r="99" s="12" customFormat="1" ht="25.92" customHeight="1">
      <c r="A99" s="12"/>
      <c r="B99" s="159"/>
      <c r="C99" s="12"/>
      <c r="D99" s="160" t="s">
        <v>76</v>
      </c>
      <c r="E99" s="161" t="s">
        <v>131</v>
      </c>
      <c r="F99" s="161" t="s">
        <v>132</v>
      </c>
      <c r="G99" s="12"/>
      <c r="H99" s="12"/>
      <c r="I99" s="162"/>
      <c r="J99" s="163">
        <f>BK99</f>
        <v>0</v>
      </c>
      <c r="K99" s="12"/>
      <c r="L99" s="159"/>
      <c r="M99" s="164"/>
      <c r="N99" s="165"/>
      <c r="O99" s="165"/>
      <c r="P99" s="166">
        <f>P100+P143+P150+P187+P204+P233+P395+P497+P501+P509+P548+P597</f>
        <v>0</v>
      </c>
      <c r="Q99" s="165"/>
      <c r="R99" s="166">
        <f>R100+R143+R150+R187+R204+R233+R395+R497+R501+R509+R548+R597</f>
        <v>0</v>
      </c>
      <c r="S99" s="165"/>
      <c r="T99" s="167">
        <f>T100+T143+T150+T187+T204+T233+T395+T497+T501+T509+T548+T597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60" t="s">
        <v>133</v>
      </c>
      <c r="AT99" s="168" t="s">
        <v>76</v>
      </c>
      <c r="AU99" s="168" t="s">
        <v>77</v>
      </c>
      <c r="AY99" s="160" t="s">
        <v>134</v>
      </c>
      <c r="BK99" s="169">
        <f>BK100+BK143+BK150+BK187+BK204+BK233+BK395+BK497+BK501+BK509+BK548+BK597</f>
        <v>0</v>
      </c>
    </row>
    <row r="100" s="12" customFormat="1" ht="22.8" customHeight="1">
      <c r="A100" s="12"/>
      <c r="B100" s="159"/>
      <c r="C100" s="12"/>
      <c r="D100" s="160" t="s">
        <v>76</v>
      </c>
      <c r="E100" s="170" t="s">
        <v>135</v>
      </c>
      <c r="F100" s="170" t="s">
        <v>136</v>
      </c>
      <c r="G100" s="12"/>
      <c r="H100" s="12"/>
      <c r="I100" s="162"/>
      <c r="J100" s="171">
        <f>BK100</f>
        <v>0</v>
      </c>
      <c r="K100" s="12"/>
      <c r="L100" s="159"/>
      <c r="M100" s="164"/>
      <c r="N100" s="165"/>
      <c r="O100" s="165"/>
      <c r="P100" s="166">
        <f>SUM(P101:P142)</f>
        <v>0</v>
      </c>
      <c r="Q100" s="165"/>
      <c r="R100" s="166">
        <f>SUM(R101:R142)</f>
        <v>0</v>
      </c>
      <c r="S100" s="165"/>
      <c r="T100" s="167">
        <f>SUM(T101:T142)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60" t="s">
        <v>133</v>
      </c>
      <c r="AT100" s="168" t="s">
        <v>76</v>
      </c>
      <c r="AU100" s="168" t="s">
        <v>83</v>
      </c>
      <c r="AY100" s="160" t="s">
        <v>134</v>
      </c>
      <c r="BK100" s="169">
        <f>SUM(BK101:BK142)</f>
        <v>0</v>
      </c>
    </row>
    <row r="101" s="2" customFormat="1" ht="24.15" customHeight="1">
      <c r="A101" s="38"/>
      <c r="B101" s="172"/>
      <c r="C101" s="173" t="s">
        <v>83</v>
      </c>
      <c r="D101" s="173" t="s">
        <v>137</v>
      </c>
      <c r="E101" s="174" t="s">
        <v>138</v>
      </c>
      <c r="F101" s="175" t="s">
        <v>139</v>
      </c>
      <c r="G101" s="176" t="s">
        <v>140</v>
      </c>
      <c r="H101" s="177">
        <v>5</v>
      </c>
      <c r="I101" s="178"/>
      <c r="J101" s="179">
        <f>ROUND(I101*H101,2)</f>
        <v>0</v>
      </c>
      <c r="K101" s="175" t="s">
        <v>141</v>
      </c>
      <c r="L101" s="39"/>
      <c r="M101" s="180" t="s">
        <v>3</v>
      </c>
      <c r="N101" s="181" t="s">
        <v>48</v>
      </c>
      <c r="O101" s="72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84" t="s">
        <v>142</v>
      </c>
      <c r="AT101" s="184" t="s">
        <v>137</v>
      </c>
      <c r="AU101" s="184" t="s">
        <v>85</v>
      </c>
      <c r="AY101" s="18" t="s">
        <v>134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8" t="s">
        <v>83</v>
      </c>
      <c r="BK101" s="185">
        <f>ROUND(I101*H101,2)</f>
        <v>0</v>
      </c>
      <c r="BL101" s="18" t="s">
        <v>142</v>
      </c>
      <c r="BM101" s="184" t="s">
        <v>1243</v>
      </c>
    </row>
    <row r="102" s="13" customFormat="1">
      <c r="A102" s="13"/>
      <c r="B102" s="186"/>
      <c r="C102" s="13"/>
      <c r="D102" s="187" t="s">
        <v>144</v>
      </c>
      <c r="E102" s="188" t="s">
        <v>3</v>
      </c>
      <c r="F102" s="189" t="s">
        <v>295</v>
      </c>
      <c r="G102" s="13"/>
      <c r="H102" s="188" t="s">
        <v>3</v>
      </c>
      <c r="I102" s="190"/>
      <c r="J102" s="13"/>
      <c r="K102" s="13"/>
      <c r="L102" s="186"/>
      <c r="M102" s="191"/>
      <c r="N102" s="192"/>
      <c r="O102" s="192"/>
      <c r="P102" s="192"/>
      <c r="Q102" s="192"/>
      <c r="R102" s="192"/>
      <c r="S102" s="192"/>
      <c r="T102" s="19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188" t="s">
        <v>144</v>
      </c>
      <c r="AU102" s="188" t="s">
        <v>85</v>
      </c>
      <c r="AV102" s="13" t="s">
        <v>83</v>
      </c>
      <c r="AW102" s="13" t="s">
        <v>39</v>
      </c>
      <c r="AX102" s="13" t="s">
        <v>77</v>
      </c>
      <c r="AY102" s="188" t="s">
        <v>134</v>
      </c>
    </row>
    <row r="103" s="14" customFormat="1">
      <c r="A103" s="14"/>
      <c r="B103" s="194"/>
      <c r="C103" s="14"/>
      <c r="D103" s="187" t="s">
        <v>144</v>
      </c>
      <c r="E103" s="195" t="s">
        <v>3</v>
      </c>
      <c r="F103" s="196" t="s">
        <v>791</v>
      </c>
      <c r="G103" s="14"/>
      <c r="H103" s="197">
        <v>3</v>
      </c>
      <c r="I103" s="198"/>
      <c r="J103" s="14"/>
      <c r="K103" s="14"/>
      <c r="L103" s="194"/>
      <c r="M103" s="199"/>
      <c r="N103" s="200"/>
      <c r="O103" s="200"/>
      <c r="P103" s="200"/>
      <c r="Q103" s="200"/>
      <c r="R103" s="200"/>
      <c r="S103" s="200"/>
      <c r="T103" s="20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195" t="s">
        <v>144</v>
      </c>
      <c r="AU103" s="195" t="s">
        <v>85</v>
      </c>
      <c r="AV103" s="14" t="s">
        <v>85</v>
      </c>
      <c r="AW103" s="14" t="s">
        <v>39</v>
      </c>
      <c r="AX103" s="14" t="s">
        <v>77</v>
      </c>
      <c r="AY103" s="195" t="s">
        <v>134</v>
      </c>
    </row>
    <row r="104" s="14" customFormat="1">
      <c r="A104" s="14"/>
      <c r="B104" s="194"/>
      <c r="C104" s="14"/>
      <c r="D104" s="187" t="s">
        <v>144</v>
      </c>
      <c r="E104" s="195" t="s">
        <v>3</v>
      </c>
      <c r="F104" s="196" t="s">
        <v>493</v>
      </c>
      <c r="G104" s="14"/>
      <c r="H104" s="197">
        <v>1</v>
      </c>
      <c r="I104" s="198"/>
      <c r="J104" s="14"/>
      <c r="K104" s="14"/>
      <c r="L104" s="194"/>
      <c r="M104" s="199"/>
      <c r="N104" s="200"/>
      <c r="O104" s="200"/>
      <c r="P104" s="200"/>
      <c r="Q104" s="200"/>
      <c r="R104" s="200"/>
      <c r="S104" s="200"/>
      <c r="T104" s="20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195" t="s">
        <v>144</v>
      </c>
      <c r="AU104" s="195" t="s">
        <v>85</v>
      </c>
      <c r="AV104" s="14" t="s">
        <v>85</v>
      </c>
      <c r="AW104" s="14" t="s">
        <v>39</v>
      </c>
      <c r="AX104" s="14" t="s">
        <v>77</v>
      </c>
      <c r="AY104" s="195" t="s">
        <v>134</v>
      </c>
    </row>
    <row r="105" s="14" customFormat="1">
      <c r="A105" s="14"/>
      <c r="B105" s="194"/>
      <c r="C105" s="14"/>
      <c r="D105" s="187" t="s">
        <v>144</v>
      </c>
      <c r="E105" s="195" t="s">
        <v>3</v>
      </c>
      <c r="F105" s="196" t="s">
        <v>302</v>
      </c>
      <c r="G105" s="14"/>
      <c r="H105" s="197">
        <v>1</v>
      </c>
      <c r="I105" s="198"/>
      <c r="J105" s="14"/>
      <c r="K105" s="14"/>
      <c r="L105" s="194"/>
      <c r="M105" s="199"/>
      <c r="N105" s="200"/>
      <c r="O105" s="200"/>
      <c r="P105" s="200"/>
      <c r="Q105" s="200"/>
      <c r="R105" s="200"/>
      <c r="S105" s="200"/>
      <c r="T105" s="20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195" t="s">
        <v>144</v>
      </c>
      <c r="AU105" s="195" t="s">
        <v>85</v>
      </c>
      <c r="AV105" s="14" t="s">
        <v>85</v>
      </c>
      <c r="AW105" s="14" t="s">
        <v>39</v>
      </c>
      <c r="AX105" s="14" t="s">
        <v>77</v>
      </c>
      <c r="AY105" s="195" t="s">
        <v>134</v>
      </c>
    </row>
    <row r="106" s="15" customFormat="1">
      <c r="A106" s="15"/>
      <c r="B106" s="202"/>
      <c r="C106" s="15"/>
      <c r="D106" s="187" t="s">
        <v>144</v>
      </c>
      <c r="E106" s="203" t="s">
        <v>3</v>
      </c>
      <c r="F106" s="204" t="s">
        <v>180</v>
      </c>
      <c r="G106" s="15"/>
      <c r="H106" s="205">
        <v>5</v>
      </c>
      <c r="I106" s="206"/>
      <c r="J106" s="15"/>
      <c r="K106" s="15"/>
      <c r="L106" s="202"/>
      <c r="M106" s="207"/>
      <c r="N106" s="208"/>
      <c r="O106" s="208"/>
      <c r="P106" s="208"/>
      <c r="Q106" s="208"/>
      <c r="R106" s="208"/>
      <c r="S106" s="208"/>
      <c r="T106" s="209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03" t="s">
        <v>144</v>
      </c>
      <c r="AU106" s="203" t="s">
        <v>85</v>
      </c>
      <c r="AV106" s="15" t="s">
        <v>133</v>
      </c>
      <c r="AW106" s="15" t="s">
        <v>39</v>
      </c>
      <c r="AX106" s="15" t="s">
        <v>83</v>
      </c>
      <c r="AY106" s="203" t="s">
        <v>134</v>
      </c>
    </row>
    <row r="107" s="2" customFormat="1" ht="33" customHeight="1">
      <c r="A107" s="38"/>
      <c r="B107" s="172"/>
      <c r="C107" s="173" t="s">
        <v>85</v>
      </c>
      <c r="D107" s="173" t="s">
        <v>137</v>
      </c>
      <c r="E107" s="174" t="s">
        <v>303</v>
      </c>
      <c r="F107" s="175" t="s">
        <v>304</v>
      </c>
      <c r="G107" s="176" t="s">
        <v>140</v>
      </c>
      <c r="H107" s="177">
        <v>4</v>
      </c>
      <c r="I107" s="178"/>
      <c r="J107" s="179">
        <f>ROUND(I107*H107,2)</f>
        <v>0</v>
      </c>
      <c r="K107" s="175" t="s">
        <v>141</v>
      </c>
      <c r="L107" s="39"/>
      <c r="M107" s="180" t="s">
        <v>3</v>
      </c>
      <c r="N107" s="181" t="s">
        <v>48</v>
      </c>
      <c r="O107" s="72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84" t="s">
        <v>142</v>
      </c>
      <c r="AT107" s="184" t="s">
        <v>137</v>
      </c>
      <c r="AU107" s="184" t="s">
        <v>85</v>
      </c>
      <c r="AY107" s="18" t="s">
        <v>134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8" t="s">
        <v>83</v>
      </c>
      <c r="BK107" s="185">
        <f>ROUND(I107*H107,2)</f>
        <v>0</v>
      </c>
      <c r="BL107" s="18" t="s">
        <v>142</v>
      </c>
      <c r="BM107" s="184" t="s">
        <v>1244</v>
      </c>
    </row>
    <row r="108" s="13" customFormat="1">
      <c r="A108" s="13"/>
      <c r="B108" s="186"/>
      <c r="C108" s="13"/>
      <c r="D108" s="187" t="s">
        <v>144</v>
      </c>
      <c r="E108" s="188" t="s">
        <v>3</v>
      </c>
      <c r="F108" s="189" t="s">
        <v>295</v>
      </c>
      <c r="G108" s="13"/>
      <c r="H108" s="188" t="s">
        <v>3</v>
      </c>
      <c r="I108" s="190"/>
      <c r="J108" s="13"/>
      <c r="K108" s="13"/>
      <c r="L108" s="186"/>
      <c r="M108" s="191"/>
      <c r="N108" s="192"/>
      <c r="O108" s="192"/>
      <c r="P108" s="192"/>
      <c r="Q108" s="192"/>
      <c r="R108" s="192"/>
      <c r="S108" s="192"/>
      <c r="T108" s="19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88" t="s">
        <v>144</v>
      </c>
      <c r="AU108" s="188" t="s">
        <v>85</v>
      </c>
      <c r="AV108" s="13" t="s">
        <v>83</v>
      </c>
      <c r="AW108" s="13" t="s">
        <v>39</v>
      </c>
      <c r="AX108" s="13" t="s">
        <v>77</v>
      </c>
      <c r="AY108" s="188" t="s">
        <v>134</v>
      </c>
    </row>
    <row r="109" s="14" customFormat="1">
      <c r="A109" s="14"/>
      <c r="B109" s="194"/>
      <c r="C109" s="14"/>
      <c r="D109" s="187" t="s">
        <v>144</v>
      </c>
      <c r="E109" s="195" t="s">
        <v>3</v>
      </c>
      <c r="F109" s="196" t="s">
        <v>296</v>
      </c>
      <c r="G109" s="14"/>
      <c r="H109" s="197">
        <v>2</v>
      </c>
      <c r="I109" s="198"/>
      <c r="J109" s="14"/>
      <c r="K109" s="14"/>
      <c r="L109" s="194"/>
      <c r="M109" s="199"/>
      <c r="N109" s="200"/>
      <c r="O109" s="200"/>
      <c r="P109" s="200"/>
      <c r="Q109" s="200"/>
      <c r="R109" s="200"/>
      <c r="S109" s="200"/>
      <c r="T109" s="20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195" t="s">
        <v>144</v>
      </c>
      <c r="AU109" s="195" t="s">
        <v>85</v>
      </c>
      <c r="AV109" s="14" t="s">
        <v>85</v>
      </c>
      <c r="AW109" s="14" t="s">
        <v>39</v>
      </c>
      <c r="AX109" s="14" t="s">
        <v>77</v>
      </c>
      <c r="AY109" s="195" t="s">
        <v>134</v>
      </c>
    </row>
    <row r="110" s="14" customFormat="1">
      <c r="A110" s="14"/>
      <c r="B110" s="194"/>
      <c r="C110" s="14"/>
      <c r="D110" s="187" t="s">
        <v>144</v>
      </c>
      <c r="E110" s="195" t="s">
        <v>3</v>
      </c>
      <c r="F110" s="196" t="s">
        <v>493</v>
      </c>
      <c r="G110" s="14"/>
      <c r="H110" s="197">
        <v>1</v>
      </c>
      <c r="I110" s="198"/>
      <c r="J110" s="14"/>
      <c r="K110" s="14"/>
      <c r="L110" s="194"/>
      <c r="M110" s="199"/>
      <c r="N110" s="200"/>
      <c r="O110" s="200"/>
      <c r="P110" s="200"/>
      <c r="Q110" s="200"/>
      <c r="R110" s="200"/>
      <c r="S110" s="200"/>
      <c r="T110" s="20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195" t="s">
        <v>144</v>
      </c>
      <c r="AU110" s="195" t="s">
        <v>85</v>
      </c>
      <c r="AV110" s="14" t="s">
        <v>85</v>
      </c>
      <c r="AW110" s="14" t="s">
        <v>39</v>
      </c>
      <c r="AX110" s="14" t="s">
        <v>77</v>
      </c>
      <c r="AY110" s="195" t="s">
        <v>134</v>
      </c>
    </row>
    <row r="111" s="14" customFormat="1">
      <c r="A111" s="14"/>
      <c r="B111" s="194"/>
      <c r="C111" s="14"/>
      <c r="D111" s="187" t="s">
        <v>144</v>
      </c>
      <c r="E111" s="195" t="s">
        <v>3</v>
      </c>
      <c r="F111" s="196" t="s">
        <v>302</v>
      </c>
      <c r="G111" s="14"/>
      <c r="H111" s="197">
        <v>1</v>
      </c>
      <c r="I111" s="198"/>
      <c r="J111" s="14"/>
      <c r="K111" s="14"/>
      <c r="L111" s="194"/>
      <c r="M111" s="199"/>
      <c r="N111" s="200"/>
      <c r="O111" s="200"/>
      <c r="P111" s="200"/>
      <c r="Q111" s="200"/>
      <c r="R111" s="200"/>
      <c r="S111" s="200"/>
      <c r="T111" s="20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195" t="s">
        <v>144</v>
      </c>
      <c r="AU111" s="195" t="s">
        <v>85</v>
      </c>
      <c r="AV111" s="14" t="s">
        <v>85</v>
      </c>
      <c r="AW111" s="14" t="s">
        <v>39</v>
      </c>
      <c r="AX111" s="14" t="s">
        <v>77</v>
      </c>
      <c r="AY111" s="195" t="s">
        <v>134</v>
      </c>
    </row>
    <row r="112" s="15" customFormat="1">
      <c r="A112" s="15"/>
      <c r="B112" s="202"/>
      <c r="C112" s="15"/>
      <c r="D112" s="187" t="s">
        <v>144</v>
      </c>
      <c r="E112" s="203" t="s">
        <v>3</v>
      </c>
      <c r="F112" s="204" t="s">
        <v>180</v>
      </c>
      <c r="G112" s="15"/>
      <c r="H112" s="205">
        <v>4</v>
      </c>
      <c r="I112" s="206"/>
      <c r="J112" s="15"/>
      <c r="K112" s="15"/>
      <c r="L112" s="202"/>
      <c r="M112" s="207"/>
      <c r="N112" s="208"/>
      <c r="O112" s="208"/>
      <c r="P112" s="208"/>
      <c r="Q112" s="208"/>
      <c r="R112" s="208"/>
      <c r="S112" s="208"/>
      <c r="T112" s="209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03" t="s">
        <v>144</v>
      </c>
      <c r="AU112" s="203" t="s">
        <v>85</v>
      </c>
      <c r="AV112" s="15" t="s">
        <v>133</v>
      </c>
      <c r="AW112" s="15" t="s">
        <v>39</v>
      </c>
      <c r="AX112" s="15" t="s">
        <v>83</v>
      </c>
      <c r="AY112" s="203" t="s">
        <v>134</v>
      </c>
    </row>
    <row r="113" s="2" customFormat="1" ht="33" customHeight="1">
      <c r="A113" s="38"/>
      <c r="B113" s="172"/>
      <c r="C113" s="173" t="s">
        <v>151</v>
      </c>
      <c r="D113" s="173" t="s">
        <v>137</v>
      </c>
      <c r="E113" s="174" t="s">
        <v>297</v>
      </c>
      <c r="F113" s="175" t="s">
        <v>298</v>
      </c>
      <c r="G113" s="176" t="s">
        <v>140</v>
      </c>
      <c r="H113" s="177">
        <v>3</v>
      </c>
      <c r="I113" s="178"/>
      <c r="J113" s="179">
        <f>ROUND(I113*H113,2)</f>
        <v>0</v>
      </c>
      <c r="K113" s="175" t="s">
        <v>141</v>
      </c>
      <c r="L113" s="39"/>
      <c r="M113" s="180" t="s">
        <v>3</v>
      </c>
      <c r="N113" s="181" t="s">
        <v>48</v>
      </c>
      <c r="O113" s="72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184" t="s">
        <v>142</v>
      </c>
      <c r="AT113" s="184" t="s">
        <v>137</v>
      </c>
      <c r="AU113" s="184" t="s">
        <v>85</v>
      </c>
      <c r="AY113" s="18" t="s">
        <v>134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8" t="s">
        <v>83</v>
      </c>
      <c r="BK113" s="185">
        <f>ROUND(I113*H113,2)</f>
        <v>0</v>
      </c>
      <c r="BL113" s="18" t="s">
        <v>142</v>
      </c>
      <c r="BM113" s="184" t="s">
        <v>1245</v>
      </c>
    </row>
    <row r="114" s="13" customFormat="1">
      <c r="A114" s="13"/>
      <c r="B114" s="186"/>
      <c r="C114" s="13"/>
      <c r="D114" s="187" t="s">
        <v>144</v>
      </c>
      <c r="E114" s="188" t="s">
        <v>3</v>
      </c>
      <c r="F114" s="189" t="s">
        <v>295</v>
      </c>
      <c r="G114" s="13"/>
      <c r="H114" s="188" t="s">
        <v>3</v>
      </c>
      <c r="I114" s="190"/>
      <c r="J114" s="13"/>
      <c r="K114" s="13"/>
      <c r="L114" s="186"/>
      <c r="M114" s="191"/>
      <c r="N114" s="192"/>
      <c r="O114" s="192"/>
      <c r="P114" s="192"/>
      <c r="Q114" s="192"/>
      <c r="R114" s="192"/>
      <c r="S114" s="192"/>
      <c r="T114" s="19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88" t="s">
        <v>144</v>
      </c>
      <c r="AU114" s="188" t="s">
        <v>85</v>
      </c>
      <c r="AV114" s="13" t="s">
        <v>83</v>
      </c>
      <c r="AW114" s="13" t="s">
        <v>39</v>
      </c>
      <c r="AX114" s="13" t="s">
        <v>77</v>
      </c>
      <c r="AY114" s="188" t="s">
        <v>134</v>
      </c>
    </row>
    <row r="115" s="14" customFormat="1">
      <c r="A115" s="14"/>
      <c r="B115" s="194"/>
      <c r="C115" s="14"/>
      <c r="D115" s="187" t="s">
        <v>144</v>
      </c>
      <c r="E115" s="195" t="s">
        <v>3</v>
      </c>
      <c r="F115" s="196" t="s">
        <v>296</v>
      </c>
      <c r="G115" s="14"/>
      <c r="H115" s="197">
        <v>2</v>
      </c>
      <c r="I115" s="198"/>
      <c r="J115" s="14"/>
      <c r="K115" s="14"/>
      <c r="L115" s="194"/>
      <c r="M115" s="199"/>
      <c r="N115" s="200"/>
      <c r="O115" s="200"/>
      <c r="P115" s="200"/>
      <c r="Q115" s="200"/>
      <c r="R115" s="200"/>
      <c r="S115" s="200"/>
      <c r="T115" s="20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195" t="s">
        <v>144</v>
      </c>
      <c r="AU115" s="195" t="s">
        <v>85</v>
      </c>
      <c r="AV115" s="14" t="s">
        <v>85</v>
      </c>
      <c r="AW115" s="14" t="s">
        <v>39</v>
      </c>
      <c r="AX115" s="14" t="s">
        <v>77</v>
      </c>
      <c r="AY115" s="195" t="s">
        <v>134</v>
      </c>
    </row>
    <row r="116" s="14" customFormat="1">
      <c r="A116" s="14"/>
      <c r="B116" s="194"/>
      <c r="C116" s="14"/>
      <c r="D116" s="187" t="s">
        <v>144</v>
      </c>
      <c r="E116" s="195" t="s">
        <v>3</v>
      </c>
      <c r="F116" s="196" t="s">
        <v>302</v>
      </c>
      <c r="G116" s="14"/>
      <c r="H116" s="197">
        <v>1</v>
      </c>
      <c r="I116" s="198"/>
      <c r="J116" s="14"/>
      <c r="K116" s="14"/>
      <c r="L116" s="194"/>
      <c r="M116" s="199"/>
      <c r="N116" s="200"/>
      <c r="O116" s="200"/>
      <c r="P116" s="200"/>
      <c r="Q116" s="200"/>
      <c r="R116" s="200"/>
      <c r="S116" s="200"/>
      <c r="T116" s="20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195" t="s">
        <v>144</v>
      </c>
      <c r="AU116" s="195" t="s">
        <v>85</v>
      </c>
      <c r="AV116" s="14" t="s">
        <v>85</v>
      </c>
      <c r="AW116" s="14" t="s">
        <v>39</v>
      </c>
      <c r="AX116" s="14" t="s">
        <v>77</v>
      </c>
      <c r="AY116" s="195" t="s">
        <v>134</v>
      </c>
    </row>
    <row r="117" s="15" customFormat="1">
      <c r="A117" s="15"/>
      <c r="B117" s="202"/>
      <c r="C117" s="15"/>
      <c r="D117" s="187" t="s">
        <v>144</v>
      </c>
      <c r="E117" s="203" t="s">
        <v>3</v>
      </c>
      <c r="F117" s="204" t="s">
        <v>180</v>
      </c>
      <c r="G117" s="15"/>
      <c r="H117" s="205">
        <v>3</v>
      </c>
      <c r="I117" s="206"/>
      <c r="J117" s="15"/>
      <c r="K117" s="15"/>
      <c r="L117" s="202"/>
      <c r="M117" s="207"/>
      <c r="N117" s="208"/>
      <c r="O117" s="208"/>
      <c r="P117" s="208"/>
      <c r="Q117" s="208"/>
      <c r="R117" s="208"/>
      <c r="S117" s="208"/>
      <c r="T117" s="209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03" t="s">
        <v>144</v>
      </c>
      <c r="AU117" s="203" t="s">
        <v>85</v>
      </c>
      <c r="AV117" s="15" t="s">
        <v>133</v>
      </c>
      <c r="AW117" s="15" t="s">
        <v>39</v>
      </c>
      <c r="AX117" s="15" t="s">
        <v>83</v>
      </c>
      <c r="AY117" s="203" t="s">
        <v>134</v>
      </c>
    </row>
    <row r="118" s="2" customFormat="1" ht="33" customHeight="1">
      <c r="A118" s="38"/>
      <c r="B118" s="172"/>
      <c r="C118" s="173" t="s">
        <v>133</v>
      </c>
      <c r="D118" s="173" t="s">
        <v>137</v>
      </c>
      <c r="E118" s="174" t="s">
        <v>147</v>
      </c>
      <c r="F118" s="175" t="s">
        <v>148</v>
      </c>
      <c r="G118" s="176" t="s">
        <v>140</v>
      </c>
      <c r="H118" s="177">
        <v>35</v>
      </c>
      <c r="I118" s="178"/>
      <c r="J118" s="179">
        <f>ROUND(I118*H118,2)</f>
        <v>0</v>
      </c>
      <c r="K118" s="175" t="s">
        <v>141</v>
      </c>
      <c r="L118" s="39"/>
      <c r="M118" s="180" t="s">
        <v>3</v>
      </c>
      <c r="N118" s="181" t="s">
        <v>48</v>
      </c>
      <c r="O118" s="72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84" t="s">
        <v>142</v>
      </c>
      <c r="AT118" s="184" t="s">
        <v>137</v>
      </c>
      <c r="AU118" s="184" t="s">
        <v>85</v>
      </c>
      <c r="AY118" s="18" t="s">
        <v>134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8" t="s">
        <v>83</v>
      </c>
      <c r="BK118" s="185">
        <f>ROUND(I118*H118,2)</f>
        <v>0</v>
      </c>
      <c r="BL118" s="18" t="s">
        <v>142</v>
      </c>
      <c r="BM118" s="184" t="s">
        <v>1246</v>
      </c>
    </row>
    <row r="119" s="13" customFormat="1">
      <c r="A119" s="13"/>
      <c r="B119" s="186"/>
      <c r="C119" s="13"/>
      <c r="D119" s="187" t="s">
        <v>144</v>
      </c>
      <c r="E119" s="188" t="s">
        <v>3</v>
      </c>
      <c r="F119" s="189" t="s">
        <v>295</v>
      </c>
      <c r="G119" s="13"/>
      <c r="H119" s="188" t="s">
        <v>3</v>
      </c>
      <c r="I119" s="190"/>
      <c r="J119" s="13"/>
      <c r="K119" s="13"/>
      <c r="L119" s="186"/>
      <c r="M119" s="191"/>
      <c r="N119" s="192"/>
      <c r="O119" s="192"/>
      <c r="P119" s="192"/>
      <c r="Q119" s="192"/>
      <c r="R119" s="192"/>
      <c r="S119" s="192"/>
      <c r="T119" s="19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88" t="s">
        <v>144</v>
      </c>
      <c r="AU119" s="188" t="s">
        <v>85</v>
      </c>
      <c r="AV119" s="13" t="s">
        <v>83</v>
      </c>
      <c r="AW119" s="13" t="s">
        <v>39</v>
      </c>
      <c r="AX119" s="13" t="s">
        <v>77</v>
      </c>
      <c r="AY119" s="188" t="s">
        <v>134</v>
      </c>
    </row>
    <row r="120" s="14" customFormat="1">
      <c r="A120" s="14"/>
      <c r="B120" s="194"/>
      <c r="C120" s="14"/>
      <c r="D120" s="187" t="s">
        <v>144</v>
      </c>
      <c r="E120" s="195" t="s">
        <v>3</v>
      </c>
      <c r="F120" s="196" t="s">
        <v>301</v>
      </c>
      <c r="G120" s="14"/>
      <c r="H120" s="197">
        <v>1</v>
      </c>
      <c r="I120" s="198"/>
      <c r="J120" s="14"/>
      <c r="K120" s="14"/>
      <c r="L120" s="194"/>
      <c r="M120" s="199"/>
      <c r="N120" s="200"/>
      <c r="O120" s="200"/>
      <c r="P120" s="200"/>
      <c r="Q120" s="200"/>
      <c r="R120" s="200"/>
      <c r="S120" s="200"/>
      <c r="T120" s="20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195" t="s">
        <v>144</v>
      </c>
      <c r="AU120" s="195" t="s">
        <v>85</v>
      </c>
      <c r="AV120" s="14" t="s">
        <v>85</v>
      </c>
      <c r="AW120" s="14" t="s">
        <v>39</v>
      </c>
      <c r="AX120" s="14" t="s">
        <v>77</v>
      </c>
      <c r="AY120" s="195" t="s">
        <v>134</v>
      </c>
    </row>
    <row r="121" s="14" customFormat="1">
      <c r="A121" s="14"/>
      <c r="B121" s="194"/>
      <c r="C121" s="14"/>
      <c r="D121" s="187" t="s">
        <v>144</v>
      </c>
      <c r="E121" s="195" t="s">
        <v>3</v>
      </c>
      <c r="F121" s="196" t="s">
        <v>1247</v>
      </c>
      <c r="G121" s="14"/>
      <c r="H121" s="197">
        <v>34</v>
      </c>
      <c r="I121" s="198"/>
      <c r="J121" s="14"/>
      <c r="K121" s="14"/>
      <c r="L121" s="194"/>
      <c r="M121" s="199"/>
      <c r="N121" s="200"/>
      <c r="O121" s="200"/>
      <c r="P121" s="200"/>
      <c r="Q121" s="200"/>
      <c r="R121" s="200"/>
      <c r="S121" s="200"/>
      <c r="T121" s="20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195" t="s">
        <v>144</v>
      </c>
      <c r="AU121" s="195" t="s">
        <v>85</v>
      </c>
      <c r="AV121" s="14" t="s">
        <v>85</v>
      </c>
      <c r="AW121" s="14" t="s">
        <v>39</v>
      </c>
      <c r="AX121" s="14" t="s">
        <v>77</v>
      </c>
      <c r="AY121" s="195" t="s">
        <v>134</v>
      </c>
    </row>
    <row r="122" s="15" customFormat="1">
      <c r="A122" s="15"/>
      <c r="B122" s="202"/>
      <c r="C122" s="15"/>
      <c r="D122" s="187" t="s">
        <v>144</v>
      </c>
      <c r="E122" s="203" t="s">
        <v>3</v>
      </c>
      <c r="F122" s="204" t="s">
        <v>180</v>
      </c>
      <c r="G122" s="15"/>
      <c r="H122" s="205">
        <v>35</v>
      </c>
      <c r="I122" s="206"/>
      <c r="J122" s="15"/>
      <c r="K122" s="15"/>
      <c r="L122" s="202"/>
      <c r="M122" s="207"/>
      <c r="N122" s="208"/>
      <c r="O122" s="208"/>
      <c r="P122" s="208"/>
      <c r="Q122" s="208"/>
      <c r="R122" s="208"/>
      <c r="S122" s="208"/>
      <c r="T122" s="209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03" t="s">
        <v>144</v>
      </c>
      <c r="AU122" s="203" t="s">
        <v>85</v>
      </c>
      <c r="AV122" s="15" t="s">
        <v>133</v>
      </c>
      <c r="AW122" s="15" t="s">
        <v>39</v>
      </c>
      <c r="AX122" s="15" t="s">
        <v>83</v>
      </c>
      <c r="AY122" s="203" t="s">
        <v>134</v>
      </c>
    </row>
    <row r="123" s="2" customFormat="1" ht="33" customHeight="1">
      <c r="A123" s="38"/>
      <c r="B123" s="172"/>
      <c r="C123" s="173" t="s">
        <v>162</v>
      </c>
      <c r="D123" s="173" t="s">
        <v>137</v>
      </c>
      <c r="E123" s="174" t="s">
        <v>306</v>
      </c>
      <c r="F123" s="175" t="s">
        <v>307</v>
      </c>
      <c r="G123" s="176" t="s">
        <v>140</v>
      </c>
      <c r="H123" s="177">
        <v>4</v>
      </c>
      <c r="I123" s="178"/>
      <c r="J123" s="179">
        <f>ROUND(I123*H123,2)</f>
        <v>0</v>
      </c>
      <c r="K123" s="175" t="s">
        <v>141</v>
      </c>
      <c r="L123" s="39"/>
      <c r="M123" s="180" t="s">
        <v>3</v>
      </c>
      <c r="N123" s="181" t="s">
        <v>48</v>
      </c>
      <c r="O123" s="72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4" t="s">
        <v>142</v>
      </c>
      <c r="AT123" s="184" t="s">
        <v>137</v>
      </c>
      <c r="AU123" s="184" t="s">
        <v>85</v>
      </c>
      <c r="AY123" s="18" t="s">
        <v>134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83</v>
      </c>
      <c r="BK123" s="185">
        <f>ROUND(I123*H123,2)</f>
        <v>0</v>
      </c>
      <c r="BL123" s="18" t="s">
        <v>142</v>
      </c>
      <c r="BM123" s="184" t="s">
        <v>1248</v>
      </c>
    </row>
    <row r="124" s="13" customFormat="1">
      <c r="A124" s="13"/>
      <c r="B124" s="186"/>
      <c r="C124" s="13"/>
      <c r="D124" s="187" t="s">
        <v>144</v>
      </c>
      <c r="E124" s="188" t="s">
        <v>3</v>
      </c>
      <c r="F124" s="189" t="s">
        <v>295</v>
      </c>
      <c r="G124" s="13"/>
      <c r="H124" s="188" t="s">
        <v>3</v>
      </c>
      <c r="I124" s="190"/>
      <c r="J124" s="13"/>
      <c r="K124" s="13"/>
      <c r="L124" s="186"/>
      <c r="M124" s="191"/>
      <c r="N124" s="192"/>
      <c r="O124" s="192"/>
      <c r="P124" s="192"/>
      <c r="Q124" s="192"/>
      <c r="R124" s="192"/>
      <c r="S124" s="192"/>
      <c r="T124" s="19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88" t="s">
        <v>144</v>
      </c>
      <c r="AU124" s="188" t="s">
        <v>85</v>
      </c>
      <c r="AV124" s="13" t="s">
        <v>83</v>
      </c>
      <c r="AW124" s="13" t="s">
        <v>39</v>
      </c>
      <c r="AX124" s="13" t="s">
        <v>77</v>
      </c>
      <c r="AY124" s="188" t="s">
        <v>134</v>
      </c>
    </row>
    <row r="125" s="14" customFormat="1">
      <c r="A125" s="14"/>
      <c r="B125" s="194"/>
      <c r="C125" s="14"/>
      <c r="D125" s="187" t="s">
        <v>144</v>
      </c>
      <c r="E125" s="195" t="s">
        <v>3</v>
      </c>
      <c r="F125" s="196" t="s">
        <v>296</v>
      </c>
      <c r="G125" s="14"/>
      <c r="H125" s="197">
        <v>2</v>
      </c>
      <c r="I125" s="198"/>
      <c r="J125" s="14"/>
      <c r="K125" s="14"/>
      <c r="L125" s="194"/>
      <c r="M125" s="199"/>
      <c r="N125" s="200"/>
      <c r="O125" s="200"/>
      <c r="P125" s="200"/>
      <c r="Q125" s="200"/>
      <c r="R125" s="200"/>
      <c r="S125" s="200"/>
      <c r="T125" s="20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195" t="s">
        <v>144</v>
      </c>
      <c r="AU125" s="195" t="s">
        <v>85</v>
      </c>
      <c r="AV125" s="14" t="s">
        <v>85</v>
      </c>
      <c r="AW125" s="14" t="s">
        <v>39</v>
      </c>
      <c r="AX125" s="14" t="s">
        <v>77</v>
      </c>
      <c r="AY125" s="195" t="s">
        <v>134</v>
      </c>
    </row>
    <row r="126" s="14" customFormat="1">
      <c r="A126" s="14"/>
      <c r="B126" s="194"/>
      <c r="C126" s="14"/>
      <c r="D126" s="187" t="s">
        <v>144</v>
      </c>
      <c r="E126" s="195" t="s">
        <v>3</v>
      </c>
      <c r="F126" s="196" t="s">
        <v>493</v>
      </c>
      <c r="G126" s="14"/>
      <c r="H126" s="197">
        <v>1</v>
      </c>
      <c r="I126" s="198"/>
      <c r="J126" s="14"/>
      <c r="K126" s="14"/>
      <c r="L126" s="194"/>
      <c r="M126" s="199"/>
      <c r="N126" s="200"/>
      <c r="O126" s="200"/>
      <c r="P126" s="200"/>
      <c r="Q126" s="200"/>
      <c r="R126" s="200"/>
      <c r="S126" s="200"/>
      <c r="T126" s="20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5" t="s">
        <v>144</v>
      </c>
      <c r="AU126" s="195" t="s">
        <v>85</v>
      </c>
      <c r="AV126" s="14" t="s">
        <v>85</v>
      </c>
      <c r="AW126" s="14" t="s">
        <v>39</v>
      </c>
      <c r="AX126" s="14" t="s">
        <v>77</v>
      </c>
      <c r="AY126" s="195" t="s">
        <v>134</v>
      </c>
    </row>
    <row r="127" s="14" customFormat="1">
      <c r="A127" s="14"/>
      <c r="B127" s="194"/>
      <c r="C127" s="14"/>
      <c r="D127" s="187" t="s">
        <v>144</v>
      </c>
      <c r="E127" s="195" t="s">
        <v>3</v>
      </c>
      <c r="F127" s="196" t="s">
        <v>302</v>
      </c>
      <c r="G127" s="14"/>
      <c r="H127" s="197">
        <v>1</v>
      </c>
      <c r="I127" s="198"/>
      <c r="J127" s="14"/>
      <c r="K127" s="14"/>
      <c r="L127" s="194"/>
      <c r="M127" s="199"/>
      <c r="N127" s="200"/>
      <c r="O127" s="200"/>
      <c r="P127" s="200"/>
      <c r="Q127" s="200"/>
      <c r="R127" s="200"/>
      <c r="S127" s="200"/>
      <c r="T127" s="20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95" t="s">
        <v>144</v>
      </c>
      <c r="AU127" s="195" t="s">
        <v>85</v>
      </c>
      <c r="AV127" s="14" t="s">
        <v>85</v>
      </c>
      <c r="AW127" s="14" t="s">
        <v>39</v>
      </c>
      <c r="AX127" s="14" t="s">
        <v>77</v>
      </c>
      <c r="AY127" s="195" t="s">
        <v>134</v>
      </c>
    </row>
    <row r="128" s="15" customFormat="1">
      <c r="A128" s="15"/>
      <c r="B128" s="202"/>
      <c r="C128" s="15"/>
      <c r="D128" s="187" t="s">
        <v>144</v>
      </c>
      <c r="E128" s="203" t="s">
        <v>3</v>
      </c>
      <c r="F128" s="204" t="s">
        <v>180</v>
      </c>
      <c r="G128" s="15"/>
      <c r="H128" s="205">
        <v>4</v>
      </c>
      <c r="I128" s="206"/>
      <c r="J128" s="15"/>
      <c r="K128" s="15"/>
      <c r="L128" s="202"/>
      <c r="M128" s="207"/>
      <c r="N128" s="208"/>
      <c r="O128" s="208"/>
      <c r="P128" s="208"/>
      <c r="Q128" s="208"/>
      <c r="R128" s="208"/>
      <c r="S128" s="208"/>
      <c r="T128" s="209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03" t="s">
        <v>144</v>
      </c>
      <c r="AU128" s="203" t="s">
        <v>85</v>
      </c>
      <c r="AV128" s="15" t="s">
        <v>133</v>
      </c>
      <c r="AW128" s="15" t="s">
        <v>39</v>
      </c>
      <c r="AX128" s="15" t="s">
        <v>83</v>
      </c>
      <c r="AY128" s="203" t="s">
        <v>134</v>
      </c>
    </row>
    <row r="129" s="2" customFormat="1" ht="37.8" customHeight="1">
      <c r="A129" s="38"/>
      <c r="B129" s="172"/>
      <c r="C129" s="173" t="s">
        <v>167</v>
      </c>
      <c r="D129" s="173" t="s">
        <v>137</v>
      </c>
      <c r="E129" s="174" t="s">
        <v>152</v>
      </c>
      <c r="F129" s="175" t="s">
        <v>153</v>
      </c>
      <c r="G129" s="176" t="s">
        <v>140</v>
      </c>
      <c r="H129" s="177">
        <v>4</v>
      </c>
      <c r="I129" s="178"/>
      <c r="J129" s="179">
        <f>ROUND(I129*H129,2)</f>
        <v>0</v>
      </c>
      <c r="K129" s="175" t="s">
        <v>141</v>
      </c>
      <c r="L129" s="39"/>
      <c r="M129" s="180" t="s">
        <v>3</v>
      </c>
      <c r="N129" s="181" t="s">
        <v>48</v>
      </c>
      <c r="O129" s="72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4" t="s">
        <v>142</v>
      </c>
      <c r="AT129" s="184" t="s">
        <v>137</v>
      </c>
      <c r="AU129" s="184" t="s">
        <v>85</v>
      </c>
      <c r="AY129" s="18" t="s">
        <v>134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83</v>
      </c>
      <c r="BK129" s="185">
        <f>ROUND(I129*H129,2)</f>
        <v>0</v>
      </c>
      <c r="BL129" s="18" t="s">
        <v>142</v>
      </c>
      <c r="BM129" s="184" t="s">
        <v>1249</v>
      </c>
    </row>
    <row r="130" s="13" customFormat="1">
      <c r="A130" s="13"/>
      <c r="B130" s="186"/>
      <c r="C130" s="13"/>
      <c r="D130" s="187" t="s">
        <v>144</v>
      </c>
      <c r="E130" s="188" t="s">
        <v>3</v>
      </c>
      <c r="F130" s="189" t="s">
        <v>295</v>
      </c>
      <c r="G130" s="13"/>
      <c r="H130" s="188" t="s">
        <v>3</v>
      </c>
      <c r="I130" s="190"/>
      <c r="J130" s="13"/>
      <c r="K130" s="13"/>
      <c r="L130" s="186"/>
      <c r="M130" s="191"/>
      <c r="N130" s="192"/>
      <c r="O130" s="192"/>
      <c r="P130" s="192"/>
      <c r="Q130" s="192"/>
      <c r="R130" s="192"/>
      <c r="S130" s="192"/>
      <c r="T130" s="19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8" t="s">
        <v>144</v>
      </c>
      <c r="AU130" s="188" t="s">
        <v>85</v>
      </c>
      <c r="AV130" s="13" t="s">
        <v>83</v>
      </c>
      <c r="AW130" s="13" t="s">
        <v>39</v>
      </c>
      <c r="AX130" s="13" t="s">
        <v>77</v>
      </c>
      <c r="AY130" s="188" t="s">
        <v>134</v>
      </c>
    </row>
    <row r="131" s="14" customFormat="1">
      <c r="A131" s="14"/>
      <c r="B131" s="194"/>
      <c r="C131" s="14"/>
      <c r="D131" s="187" t="s">
        <v>144</v>
      </c>
      <c r="E131" s="195" t="s">
        <v>3</v>
      </c>
      <c r="F131" s="196" t="s">
        <v>310</v>
      </c>
      <c r="G131" s="14"/>
      <c r="H131" s="197">
        <v>1</v>
      </c>
      <c r="I131" s="198"/>
      <c r="J131" s="14"/>
      <c r="K131" s="14"/>
      <c r="L131" s="194"/>
      <c r="M131" s="199"/>
      <c r="N131" s="200"/>
      <c r="O131" s="200"/>
      <c r="P131" s="200"/>
      <c r="Q131" s="200"/>
      <c r="R131" s="200"/>
      <c r="S131" s="200"/>
      <c r="T131" s="20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5" t="s">
        <v>144</v>
      </c>
      <c r="AU131" s="195" t="s">
        <v>85</v>
      </c>
      <c r="AV131" s="14" t="s">
        <v>85</v>
      </c>
      <c r="AW131" s="14" t="s">
        <v>39</v>
      </c>
      <c r="AX131" s="14" t="s">
        <v>77</v>
      </c>
      <c r="AY131" s="195" t="s">
        <v>134</v>
      </c>
    </row>
    <row r="132" s="14" customFormat="1">
      <c r="A132" s="14"/>
      <c r="B132" s="194"/>
      <c r="C132" s="14"/>
      <c r="D132" s="187" t="s">
        <v>144</v>
      </c>
      <c r="E132" s="195" t="s">
        <v>3</v>
      </c>
      <c r="F132" s="196" t="s">
        <v>311</v>
      </c>
      <c r="G132" s="14"/>
      <c r="H132" s="197">
        <v>1</v>
      </c>
      <c r="I132" s="198"/>
      <c r="J132" s="14"/>
      <c r="K132" s="14"/>
      <c r="L132" s="194"/>
      <c r="M132" s="199"/>
      <c r="N132" s="200"/>
      <c r="O132" s="200"/>
      <c r="P132" s="200"/>
      <c r="Q132" s="200"/>
      <c r="R132" s="200"/>
      <c r="S132" s="200"/>
      <c r="T132" s="20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5" t="s">
        <v>144</v>
      </c>
      <c r="AU132" s="195" t="s">
        <v>85</v>
      </c>
      <c r="AV132" s="14" t="s">
        <v>85</v>
      </c>
      <c r="AW132" s="14" t="s">
        <v>39</v>
      </c>
      <c r="AX132" s="14" t="s">
        <v>77</v>
      </c>
      <c r="AY132" s="195" t="s">
        <v>134</v>
      </c>
    </row>
    <row r="133" s="14" customFormat="1">
      <c r="A133" s="14"/>
      <c r="B133" s="194"/>
      <c r="C133" s="14"/>
      <c r="D133" s="187" t="s">
        <v>144</v>
      </c>
      <c r="E133" s="195" t="s">
        <v>3</v>
      </c>
      <c r="F133" s="196" t="s">
        <v>312</v>
      </c>
      <c r="G133" s="14"/>
      <c r="H133" s="197">
        <v>1</v>
      </c>
      <c r="I133" s="198"/>
      <c r="J133" s="14"/>
      <c r="K133" s="14"/>
      <c r="L133" s="194"/>
      <c r="M133" s="199"/>
      <c r="N133" s="200"/>
      <c r="O133" s="200"/>
      <c r="P133" s="200"/>
      <c r="Q133" s="200"/>
      <c r="R133" s="200"/>
      <c r="S133" s="200"/>
      <c r="T133" s="20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5" t="s">
        <v>144</v>
      </c>
      <c r="AU133" s="195" t="s">
        <v>85</v>
      </c>
      <c r="AV133" s="14" t="s">
        <v>85</v>
      </c>
      <c r="AW133" s="14" t="s">
        <v>39</v>
      </c>
      <c r="AX133" s="14" t="s">
        <v>77</v>
      </c>
      <c r="AY133" s="195" t="s">
        <v>134</v>
      </c>
    </row>
    <row r="134" s="14" customFormat="1">
      <c r="A134" s="14"/>
      <c r="B134" s="194"/>
      <c r="C134" s="14"/>
      <c r="D134" s="187" t="s">
        <v>144</v>
      </c>
      <c r="E134" s="195" t="s">
        <v>3</v>
      </c>
      <c r="F134" s="196" t="s">
        <v>313</v>
      </c>
      <c r="G134" s="14"/>
      <c r="H134" s="197">
        <v>1</v>
      </c>
      <c r="I134" s="198"/>
      <c r="J134" s="14"/>
      <c r="K134" s="14"/>
      <c r="L134" s="194"/>
      <c r="M134" s="199"/>
      <c r="N134" s="200"/>
      <c r="O134" s="200"/>
      <c r="P134" s="200"/>
      <c r="Q134" s="200"/>
      <c r="R134" s="200"/>
      <c r="S134" s="200"/>
      <c r="T134" s="20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5" t="s">
        <v>144</v>
      </c>
      <c r="AU134" s="195" t="s">
        <v>85</v>
      </c>
      <c r="AV134" s="14" t="s">
        <v>85</v>
      </c>
      <c r="AW134" s="14" t="s">
        <v>39</v>
      </c>
      <c r="AX134" s="14" t="s">
        <v>77</v>
      </c>
      <c r="AY134" s="195" t="s">
        <v>134</v>
      </c>
    </row>
    <row r="135" s="15" customFormat="1">
      <c r="A135" s="15"/>
      <c r="B135" s="202"/>
      <c r="C135" s="15"/>
      <c r="D135" s="187" t="s">
        <v>144</v>
      </c>
      <c r="E135" s="203" t="s">
        <v>3</v>
      </c>
      <c r="F135" s="204" t="s">
        <v>180</v>
      </c>
      <c r="G135" s="15"/>
      <c r="H135" s="205">
        <v>4</v>
      </c>
      <c r="I135" s="206"/>
      <c r="J135" s="15"/>
      <c r="K135" s="15"/>
      <c r="L135" s="202"/>
      <c r="M135" s="207"/>
      <c r="N135" s="208"/>
      <c r="O135" s="208"/>
      <c r="P135" s="208"/>
      <c r="Q135" s="208"/>
      <c r="R135" s="208"/>
      <c r="S135" s="208"/>
      <c r="T135" s="20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03" t="s">
        <v>144</v>
      </c>
      <c r="AU135" s="203" t="s">
        <v>85</v>
      </c>
      <c r="AV135" s="15" t="s">
        <v>133</v>
      </c>
      <c r="AW135" s="15" t="s">
        <v>39</v>
      </c>
      <c r="AX135" s="15" t="s">
        <v>83</v>
      </c>
      <c r="AY135" s="203" t="s">
        <v>134</v>
      </c>
    </row>
    <row r="136" s="2" customFormat="1" ht="37.8" customHeight="1">
      <c r="A136" s="38"/>
      <c r="B136" s="172"/>
      <c r="C136" s="173" t="s">
        <v>174</v>
      </c>
      <c r="D136" s="173" t="s">
        <v>137</v>
      </c>
      <c r="E136" s="174" t="s">
        <v>781</v>
      </c>
      <c r="F136" s="175" t="s">
        <v>782</v>
      </c>
      <c r="G136" s="176" t="s">
        <v>140</v>
      </c>
      <c r="H136" s="177">
        <v>11</v>
      </c>
      <c r="I136" s="178"/>
      <c r="J136" s="179">
        <f>ROUND(I136*H136,2)</f>
        <v>0</v>
      </c>
      <c r="K136" s="175" t="s">
        <v>141</v>
      </c>
      <c r="L136" s="39"/>
      <c r="M136" s="180" t="s">
        <v>3</v>
      </c>
      <c r="N136" s="181" t="s">
        <v>48</v>
      </c>
      <c r="O136" s="72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4" t="s">
        <v>142</v>
      </c>
      <c r="AT136" s="184" t="s">
        <v>137</v>
      </c>
      <c r="AU136" s="184" t="s">
        <v>85</v>
      </c>
      <c r="AY136" s="18" t="s">
        <v>134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83</v>
      </c>
      <c r="BK136" s="185">
        <f>ROUND(I136*H136,2)</f>
        <v>0</v>
      </c>
      <c r="BL136" s="18" t="s">
        <v>142</v>
      </c>
      <c r="BM136" s="184" t="s">
        <v>1250</v>
      </c>
    </row>
    <row r="137" s="13" customFormat="1">
      <c r="A137" s="13"/>
      <c r="B137" s="186"/>
      <c r="C137" s="13"/>
      <c r="D137" s="187" t="s">
        <v>144</v>
      </c>
      <c r="E137" s="188" t="s">
        <v>3</v>
      </c>
      <c r="F137" s="189" t="s">
        <v>295</v>
      </c>
      <c r="G137" s="13"/>
      <c r="H137" s="188" t="s">
        <v>3</v>
      </c>
      <c r="I137" s="190"/>
      <c r="J137" s="13"/>
      <c r="K137" s="13"/>
      <c r="L137" s="186"/>
      <c r="M137" s="191"/>
      <c r="N137" s="192"/>
      <c r="O137" s="192"/>
      <c r="P137" s="192"/>
      <c r="Q137" s="192"/>
      <c r="R137" s="192"/>
      <c r="S137" s="192"/>
      <c r="T137" s="19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8" t="s">
        <v>144</v>
      </c>
      <c r="AU137" s="188" t="s">
        <v>85</v>
      </c>
      <c r="AV137" s="13" t="s">
        <v>83</v>
      </c>
      <c r="AW137" s="13" t="s">
        <v>39</v>
      </c>
      <c r="AX137" s="13" t="s">
        <v>77</v>
      </c>
      <c r="AY137" s="188" t="s">
        <v>134</v>
      </c>
    </row>
    <row r="138" s="14" customFormat="1">
      <c r="A138" s="14"/>
      <c r="B138" s="194"/>
      <c r="C138" s="14"/>
      <c r="D138" s="187" t="s">
        <v>144</v>
      </c>
      <c r="E138" s="195" t="s">
        <v>3</v>
      </c>
      <c r="F138" s="196" t="s">
        <v>1251</v>
      </c>
      <c r="G138" s="14"/>
      <c r="H138" s="197">
        <v>4</v>
      </c>
      <c r="I138" s="198"/>
      <c r="J138" s="14"/>
      <c r="K138" s="14"/>
      <c r="L138" s="194"/>
      <c r="M138" s="199"/>
      <c r="N138" s="200"/>
      <c r="O138" s="200"/>
      <c r="P138" s="200"/>
      <c r="Q138" s="200"/>
      <c r="R138" s="200"/>
      <c r="S138" s="200"/>
      <c r="T138" s="20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5" t="s">
        <v>144</v>
      </c>
      <c r="AU138" s="195" t="s">
        <v>85</v>
      </c>
      <c r="AV138" s="14" t="s">
        <v>85</v>
      </c>
      <c r="AW138" s="14" t="s">
        <v>39</v>
      </c>
      <c r="AX138" s="14" t="s">
        <v>77</v>
      </c>
      <c r="AY138" s="195" t="s">
        <v>134</v>
      </c>
    </row>
    <row r="139" s="14" customFormat="1">
      <c r="A139" s="14"/>
      <c r="B139" s="194"/>
      <c r="C139" s="14"/>
      <c r="D139" s="187" t="s">
        <v>144</v>
      </c>
      <c r="E139" s="195" t="s">
        <v>3</v>
      </c>
      <c r="F139" s="196" t="s">
        <v>1119</v>
      </c>
      <c r="G139" s="14"/>
      <c r="H139" s="197">
        <v>3</v>
      </c>
      <c r="I139" s="198"/>
      <c r="J139" s="14"/>
      <c r="K139" s="14"/>
      <c r="L139" s="194"/>
      <c r="M139" s="199"/>
      <c r="N139" s="200"/>
      <c r="O139" s="200"/>
      <c r="P139" s="200"/>
      <c r="Q139" s="200"/>
      <c r="R139" s="200"/>
      <c r="S139" s="200"/>
      <c r="T139" s="20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5" t="s">
        <v>144</v>
      </c>
      <c r="AU139" s="195" t="s">
        <v>85</v>
      </c>
      <c r="AV139" s="14" t="s">
        <v>85</v>
      </c>
      <c r="AW139" s="14" t="s">
        <v>39</v>
      </c>
      <c r="AX139" s="14" t="s">
        <v>77</v>
      </c>
      <c r="AY139" s="195" t="s">
        <v>134</v>
      </c>
    </row>
    <row r="140" s="14" customFormat="1">
      <c r="A140" s="14"/>
      <c r="B140" s="194"/>
      <c r="C140" s="14"/>
      <c r="D140" s="187" t="s">
        <v>144</v>
      </c>
      <c r="E140" s="195" t="s">
        <v>3</v>
      </c>
      <c r="F140" s="196" t="s">
        <v>312</v>
      </c>
      <c r="G140" s="14"/>
      <c r="H140" s="197">
        <v>1</v>
      </c>
      <c r="I140" s="198"/>
      <c r="J140" s="14"/>
      <c r="K140" s="14"/>
      <c r="L140" s="194"/>
      <c r="M140" s="199"/>
      <c r="N140" s="200"/>
      <c r="O140" s="200"/>
      <c r="P140" s="200"/>
      <c r="Q140" s="200"/>
      <c r="R140" s="200"/>
      <c r="S140" s="200"/>
      <c r="T140" s="20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5" t="s">
        <v>144</v>
      </c>
      <c r="AU140" s="195" t="s">
        <v>85</v>
      </c>
      <c r="AV140" s="14" t="s">
        <v>85</v>
      </c>
      <c r="AW140" s="14" t="s">
        <v>39</v>
      </c>
      <c r="AX140" s="14" t="s">
        <v>77</v>
      </c>
      <c r="AY140" s="195" t="s">
        <v>134</v>
      </c>
    </row>
    <row r="141" s="14" customFormat="1">
      <c r="A141" s="14"/>
      <c r="B141" s="194"/>
      <c r="C141" s="14"/>
      <c r="D141" s="187" t="s">
        <v>144</v>
      </c>
      <c r="E141" s="195" t="s">
        <v>3</v>
      </c>
      <c r="F141" s="196" t="s">
        <v>1252</v>
      </c>
      <c r="G141" s="14"/>
      <c r="H141" s="197">
        <v>3</v>
      </c>
      <c r="I141" s="198"/>
      <c r="J141" s="14"/>
      <c r="K141" s="14"/>
      <c r="L141" s="194"/>
      <c r="M141" s="199"/>
      <c r="N141" s="200"/>
      <c r="O141" s="200"/>
      <c r="P141" s="200"/>
      <c r="Q141" s="200"/>
      <c r="R141" s="200"/>
      <c r="S141" s="200"/>
      <c r="T141" s="20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5" t="s">
        <v>144</v>
      </c>
      <c r="AU141" s="195" t="s">
        <v>85</v>
      </c>
      <c r="AV141" s="14" t="s">
        <v>85</v>
      </c>
      <c r="AW141" s="14" t="s">
        <v>39</v>
      </c>
      <c r="AX141" s="14" t="s">
        <v>77</v>
      </c>
      <c r="AY141" s="195" t="s">
        <v>134</v>
      </c>
    </row>
    <row r="142" s="15" customFormat="1">
      <c r="A142" s="15"/>
      <c r="B142" s="202"/>
      <c r="C142" s="15"/>
      <c r="D142" s="187" t="s">
        <v>144</v>
      </c>
      <c r="E142" s="203" t="s">
        <v>3</v>
      </c>
      <c r="F142" s="204" t="s">
        <v>180</v>
      </c>
      <c r="G142" s="15"/>
      <c r="H142" s="205">
        <v>11</v>
      </c>
      <c r="I142" s="206"/>
      <c r="J142" s="15"/>
      <c r="K142" s="15"/>
      <c r="L142" s="202"/>
      <c r="M142" s="207"/>
      <c r="N142" s="208"/>
      <c r="O142" s="208"/>
      <c r="P142" s="208"/>
      <c r="Q142" s="208"/>
      <c r="R142" s="208"/>
      <c r="S142" s="208"/>
      <c r="T142" s="20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03" t="s">
        <v>144</v>
      </c>
      <c r="AU142" s="203" t="s">
        <v>85</v>
      </c>
      <c r="AV142" s="15" t="s">
        <v>133</v>
      </c>
      <c r="AW142" s="15" t="s">
        <v>39</v>
      </c>
      <c r="AX142" s="15" t="s">
        <v>83</v>
      </c>
      <c r="AY142" s="203" t="s">
        <v>134</v>
      </c>
    </row>
    <row r="143" s="12" customFormat="1" ht="22.8" customHeight="1">
      <c r="A143" s="12"/>
      <c r="B143" s="159"/>
      <c r="C143" s="12"/>
      <c r="D143" s="160" t="s">
        <v>76</v>
      </c>
      <c r="E143" s="170" t="s">
        <v>314</v>
      </c>
      <c r="F143" s="170" t="s">
        <v>315</v>
      </c>
      <c r="G143" s="12"/>
      <c r="H143" s="12"/>
      <c r="I143" s="162"/>
      <c r="J143" s="171">
        <f>BK143</f>
        <v>0</v>
      </c>
      <c r="K143" s="12"/>
      <c r="L143" s="159"/>
      <c r="M143" s="164"/>
      <c r="N143" s="165"/>
      <c r="O143" s="165"/>
      <c r="P143" s="166">
        <f>SUM(P144:P149)</f>
        <v>0</v>
      </c>
      <c r="Q143" s="165"/>
      <c r="R143" s="166">
        <f>SUM(R144:R149)</f>
        <v>0</v>
      </c>
      <c r="S143" s="165"/>
      <c r="T143" s="167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0" t="s">
        <v>133</v>
      </c>
      <c r="AT143" s="168" t="s">
        <v>76</v>
      </c>
      <c r="AU143" s="168" t="s">
        <v>83</v>
      </c>
      <c r="AY143" s="160" t="s">
        <v>134</v>
      </c>
      <c r="BK143" s="169">
        <f>SUM(BK144:BK149)</f>
        <v>0</v>
      </c>
    </row>
    <row r="144" s="2" customFormat="1" ht="37.8" customHeight="1">
      <c r="A144" s="38"/>
      <c r="B144" s="172"/>
      <c r="C144" s="173" t="s">
        <v>183</v>
      </c>
      <c r="D144" s="173" t="s">
        <v>137</v>
      </c>
      <c r="E144" s="174" t="s">
        <v>797</v>
      </c>
      <c r="F144" s="175" t="s">
        <v>798</v>
      </c>
      <c r="G144" s="176" t="s">
        <v>140</v>
      </c>
      <c r="H144" s="177">
        <v>5</v>
      </c>
      <c r="I144" s="178"/>
      <c r="J144" s="179">
        <f>ROUND(I144*H144,2)</f>
        <v>0</v>
      </c>
      <c r="K144" s="175" t="s">
        <v>3</v>
      </c>
      <c r="L144" s="39"/>
      <c r="M144" s="180" t="s">
        <v>3</v>
      </c>
      <c r="N144" s="181" t="s">
        <v>48</v>
      </c>
      <c r="O144" s="72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4" t="s">
        <v>142</v>
      </c>
      <c r="AT144" s="184" t="s">
        <v>137</v>
      </c>
      <c r="AU144" s="184" t="s">
        <v>85</v>
      </c>
      <c r="AY144" s="18" t="s">
        <v>134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83</v>
      </c>
      <c r="BK144" s="185">
        <f>ROUND(I144*H144,2)</f>
        <v>0</v>
      </c>
      <c r="BL144" s="18" t="s">
        <v>142</v>
      </c>
      <c r="BM144" s="184" t="s">
        <v>1253</v>
      </c>
    </row>
    <row r="145" s="13" customFormat="1">
      <c r="A145" s="13"/>
      <c r="B145" s="186"/>
      <c r="C145" s="13"/>
      <c r="D145" s="187" t="s">
        <v>144</v>
      </c>
      <c r="E145" s="188" t="s">
        <v>3</v>
      </c>
      <c r="F145" s="189" t="s">
        <v>295</v>
      </c>
      <c r="G145" s="13"/>
      <c r="H145" s="188" t="s">
        <v>3</v>
      </c>
      <c r="I145" s="190"/>
      <c r="J145" s="13"/>
      <c r="K145" s="13"/>
      <c r="L145" s="186"/>
      <c r="M145" s="191"/>
      <c r="N145" s="192"/>
      <c r="O145" s="192"/>
      <c r="P145" s="192"/>
      <c r="Q145" s="192"/>
      <c r="R145" s="192"/>
      <c r="S145" s="192"/>
      <c r="T145" s="19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8" t="s">
        <v>144</v>
      </c>
      <c r="AU145" s="188" t="s">
        <v>85</v>
      </c>
      <c r="AV145" s="13" t="s">
        <v>83</v>
      </c>
      <c r="AW145" s="13" t="s">
        <v>39</v>
      </c>
      <c r="AX145" s="13" t="s">
        <v>77</v>
      </c>
      <c r="AY145" s="188" t="s">
        <v>134</v>
      </c>
    </row>
    <row r="146" s="14" customFormat="1">
      <c r="A146" s="14"/>
      <c r="B146" s="194"/>
      <c r="C146" s="14"/>
      <c r="D146" s="187" t="s">
        <v>144</v>
      </c>
      <c r="E146" s="195" t="s">
        <v>3</v>
      </c>
      <c r="F146" s="196" t="s">
        <v>1254</v>
      </c>
      <c r="G146" s="14"/>
      <c r="H146" s="197">
        <v>5</v>
      </c>
      <c r="I146" s="198"/>
      <c r="J146" s="14"/>
      <c r="K146" s="14"/>
      <c r="L146" s="194"/>
      <c r="M146" s="199"/>
      <c r="N146" s="200"/>
      <c r="O146" s="200"/>
      <c r="P146" s="200"/>
      <c r="Q146" s="200"/>
      <c r="R146" s="200"/>
      <c r="S146" s="200"/>
      <c r="T146" s="20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5" t="s">
        <v>144</v>
      </c>
      <c r="AU146" s="195" t="s">
        <v>85</v>
      </c>
      <c r="AV146" s="14" t="s">
        <v>85</v>
      </c>
      <c r="AW146" s="14" t="s">
        <v>39</v>
      </c>
      <c r="AX146" s="14" t="s">
        <v>83</v>
      </c>
      <c r="AY146" s="195" t="s">
        <v>134</v>
      </c>
    </row>
    <row r="147" s="2" customFormat="1" ht="24.15" customHeight="1">
      <c r="A147" s="38"/>
      <c r="B147" s="172"/>
      <c r="C147" s="173" t="s">
        <v>188</v>
      </c>
      <c r="D147" s="173" t="s">
        <v>137</v>
      </c>
      <c r="E147" s="174" t="s">
        <v>316</v>
      </c>
      <c r="F147" s="175" t="s">
        <v>317</v>
      </c>
      <c r="G147" s="176" t="s">
        <v>140</v>
      </c>
      <c r="H147" s="177">
        <v>1</v>
      </c>
      <c r="I147" s="178"/>
      <c r="J147" s="179">
        <f>ROUND(I147*H147,2)</f>
        <v>0</v>
      </c>
      <c r="K147" s="175" t="s">
        <v>141</v>
      </c>
      <c r="L147" s="39"/>
      <c r="M147" s="180" t="s">
        <v>3</v>
      </c>
      <c r="N147" s="181" t="s">
        <v>48</v>
      </c>
      <c r="O147" s="72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4" t="s">
        <v>142</v>
      </c>
      <c r="AT147" s="184" t="s">
        <v>137</v>
      </c>
      <c r="AU147" s="184" t="s">
        <v>85</v>
      </c>
      <c r="AY147" s="18" t="s">
        <v>134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83</v>
      </c>
      <c r="BK147" s="185">
        <f>ROUND(I147*H147,2)</f>
        <v>0</v>
      </c>
      <c r="BL147" s="18" t="s">
        <v>142</v>
      </c>
      <c r="BM147" s="184" t="s">
        <v>1255</v>
      </c>
    </row>
    <row r="148" s="13" customFormat="1">
      <c r="A148" s="13"/>
      <c r="B148" s="186"/>
      <c r="C148" s="13"/>
      <c r="D148" s="187" t="s">
        <v>144</v>
      </c>
      <c r="E148" s="188" t="s">
        <v>3</v>
      </c>
      <c r="F148" s="189" t="s">
        <v>295</v>
      </c>
      <c r="G148" s="13"/>
      <c r="H148" s="188" t="s">
        <v>3</v>
      </c>
      <c r="I148" s="190"/>
      <c r="J148" s="13"/>
      <c r="K148" s="13"/>
      <c r="L148" s="186"/>
      <c r="M148" s="191"/>
      <c r="N148" s="192"/>
      <c r="O148" s="192"/>
      <c r="P148" s="192"/>
      <c r="Q148" s="192"/>
      <c r="R148" s="192"/>
      <c r="S148" s="192"/>
      <c r="T148" s="19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8" t="s">
        <v>144</v>
      </c>
      <c r="AU148" s="188" t="s">
        <v>85</v>
      </c>
      <c r="AV148" s="13" t="s">
        <v>83</v>
      </c>
      <c r="AW148" s="13" t="s">
        <v>39</v>
      </c>
      <c r="AX148" s="13" t="s">
        <v>77</v>
      </c>
      <c r="AY148" s="188" t="s">
        <v>134</v>
      </c>
    </row>
    <row r="149" s="14" customFormat="1">
      <c r="A149" s="14"/>
      <c r="B149" s="194"/>
      <c r="C149" s="14"/>
      <c r="D149" s="187" t="s">
        <v>144</v>
      </c>
      <c r="E149" s="195" t="s">
        <v>3</v>
      </c>
      <c r="F149" s="196" t="s">
        <v>319</v>
      </c>
      <c r="G149" s="14"/>
      <c r="H149" s="197">
        <v>1</v>
      </c>
      <c r="I149" s="198"/>
      <c r="J149" s="14"/>
      <c r="K149" s="14"/>
      <c r="L149" s="194"/>
      <c r="M149" s="199"/>
      <c r="N149" s="200"/>
      <c r="O149" s="200"/>
      <c r="P149" s="200"/>
      <c r="Q149" s="200"/>
      <c r="R149" s="200"/>
      <c r="S149" s="200"/>
      <c r="T149" s="20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5" t="s">
        <v>144</v>
      </c>
      <c r="AU149" s="195" t="s">
        <v>85</v>
      </c>
      <c r="AV149" s="14" t="s">
        <v>85</v>
      </c>
      <c r="AW149" s="14" t="s">
        <v>39</v>
      </c>
      <c r="AX149" s="14" t="s">
        <v>83</v>
      </c>
      <c r="AY149" s="195" t="s">
        <v>134</v>
      </c>
    </row>
    <row r="150" s="12" customFormat="1" ht="22.8" customHeight="1">
      <c r="A150" s="12"/>
      <c r="B150" s="159"/>
      <c r="C150" s="12"/>
      <c r="D150" s="160" t="s">
        <v>76</v>
      </c>
      <c r="E150" s="170" t="s">
        <v>156</v>
      </c>
      <c r="F150" s="170" t="s">
        <v>157</v>
      </c>
      <c r="G150" s="12"/>
      <c r="H150" s="12"/>
      <c r="I150" s="162"/>
      <c r="J150" s="171">
        <f>BK150</f>
        <v>0</v>
      </c>
      <c r="K150" s="12"/>
      <c r="L150" s="159"/>
      <c r="M150" s="164"/>
      <c r="N150" s="165"/>
      <c r="O150" s="165"/>
      <c r="P150" s="166">
        <f>SUM(P151:P186)</f>
        <v>0</v>
      </c>
      <c r="Q150" s="165"/>
      <c r="R150" s="166">
        <f>SUM(R151:R186)</f>
        <v>0</v>
      </c>
      <c r="S150" s="165"/>
      <c r="T150" s="167">
        <f>SUM(T151:T186)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0" t="s">
        <v>133</v>
      </c>
      <c r="AT150" s="168" t="s">
        <v>76</v>
      </c>
      <c r="AU150" s="168" t="s">
        <v>83</v>
      </c>
      <c r="AY150" s="160" t="s">
        <v>134</v>
      </c>
      <c r="BK150" s="169">
        <f>SUM(BK151:BK186)</f>
        <v>0</v>
      </c>
    </row>
    <row r="151" s="2" customFormat="1" ht="24.15" customHeight="1">
      <c r="A151" s="38"/>
      <c r="B151" s="172"/>
      <c r="C151" s="173" t="s">
        <v>195</v>
      </c>
      <c r="D151" s="173" t="s">
        <v>137</v>
      </c>
      <c r="E151" s="174" t="s">
        <v>500</v>
      </c>
      <c r="F151" s="175" t="s">
        <v>501</v>
      </c>
      <c r="G151" s="176" t="s">
        <v>140</v>
      </c>
      <c r="H151" s="177">
        <v>3</v>
      </c>
      <c r="I151" s="178"/>
      <c r="J151" s="179">
        <f>ROUND(I151*H151,2)</f>
        <v>0</v>
      </c>
      <c r="K151" s="175" t="s">
        <v>141</v>
      </c>
      <c r="L151" s="39"/>
      <c r="M151" s="180" t="s">
        <v>3</v>
      </c>
      <c r="N151" s="181" t="s">
        <v>48</v>
      </c>
      <c r="O151" s="72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4" t="s">
        <v>142</v>
      </c>
      <c r="AT151" s="184" t="s">
        <v>137</v>
      </c>
      <c r="AU151" s="184" t="s">
        <v>85</v>
      </c>
      <c r="AY151" s="18" t="s">
        <v>134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83</v>
      </c>
      <c r="BK151" s="185">
        <f>ROUND(I151*H151,2)</f>
        <v>0</v>
      </c>
      <c r="BL151" s="18" t="s">
        <v>142</v>
      </c>
      <c r="BM151" s="184" t="s">
        <v>1256</v>
      </c>
    </row>
    <row r="152" s="13" customFormat="1">
      <c r="A152" s="13"/>
      <c r="B152" s="186"/>
      <c r="C152" s="13"/>
      <c r="D152" s="187" t="s">
        <v>144</v>
      </c>
      <c r="E152" s="188" t="s">
        <v>3</v>
      </c>
      <c r="F152" s="189" t="s">
        <v>295</v>
      </c>
      <c r="G152" s="13"/>
      <c r="H152" s="188" t="s">
        <v>3</v>
      </c>
      <c r="I152" s="190"/>
      <c r="J152" s="13"/>
      <c r="K152" s="13"/>
      <c r="L152" s="186"/>
      <c r="M152" s="191"/>
      <c r="N152" s="192"/>
      <c r="O152" s="192"/>
      <c r="P152" s="192"/>
      <c r="Q152" s="192"/>
      <c r="R152" s="192"/>
      <c r="S152" s="192"/>
      <c r="T152" s="19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8" t="s">
        <v>144</v>
      </c>
      <c r="AU152" s="188" t="s">
        <v>85</v>
      </c>
      <c r="AV152" s="13" t="s">
        <v>83</v>
      </c>
      <c r="AW152" s="13" t="s">
        <v>39</v>
      </c>
      <c r="AX152" s="13" t="s">
        <v>77</v>
      </c>
      <c r="AY152" s="188" t="s">
        <v>134</v>
      </c>
    </row>
    <row r="153" s="14" customFormat="1">
      <c r="A153" s="14"/>
      <c r="B153" s="194"/>
      <c r="C153" s="14"/>
      <c r="D153" s="187" t="s">
        <v>144</v>
      </c>
      <c r="E153" s="195" t="s">
        <v>3</v>
      </c>
      <c r="F153" s="196" t="s">
        <v>1257</v>
      </c>
      <c r="G153" s="14"/>
      <c r="H153" s="197">
        <v>3</v>
      </c>
      <c r="I153" s="198"/>
      <c r="J153" s="14"/>
      <c r="K153" s="14"/>
      <c r="L153" s="194"/>
      <c r="M153" s="199"/>
      <c r="N153" s="200"/>
      <c r="O153" s="200"/>
      <c r="P153" s="200"/>
      <c r="Q153" s="200"/>
      <c r="R153" s="200"/>
      <c r="S153" s="200"/>
      <c r="T153" s="20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5" t="s">
        <v>144</v>
      </c>
      <c r="AU153" s="195" t="s">
        <v>85</v>
      </c>
      <c r="AV153" s="14" t="s">
        <v>85</v>
      </c>
      <c r="AW153" s="14" t="s">
        <v>39</v>
      </c>
      <c r="AX153" s="14" t="s">
        <v>83</v>
      </c>
      <c r="AY153" s="195" t="s">
        <v>134</v>
      </c>
    </row>
    <row r="154" s="2" customFormat="1" ht="24.15" customHeight="1">
      <c r="A154" s="38"/>
      <c r="B154" s="172"/>
      <c r="C154" s="173" t="s">
        <v>202</v>
      </c>
      <c r="D154" s="173" t="s">
        <v>137</v>
      </c>
      <c r="E154" s="174" t="s">
        <v>320</v>
      </c>
      <c r="F154" s="175" t="s">
        <v>321</v>
      </c>
      <c r="G154" s="176" t="s">
        <v>140</v>
      </c>
      <c r="H154" s="177">
        <v>1</v>
      </c>
      <c r="I154" s="178"/>
      <c r="J154" s="179">
        <f>ROUND(I154*H154,2)</f>
        <v>0</v>
      </c>
      <c r="K154" s="175" t="s">
        <v>141</v>
      </c>
      <c r="L154" s="39"/>
      <c r="M154" s="180" t="s">
        <v>3</v>
      </c>
      <c r="N154" s="181" t="s">
        <v>48</v>
      </c>
      <c r="O154" s="72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4" t="s">
        <v>142</v>
      </c>
      <c r="AT154" s="184" t="s">
        <v>137</v>
      </c>
      <c r="AU154" s="184" t="s">
        <v>85</v>
      </c>
      <c r="AY154" s="18" t="s">
        <v>134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83</v>
      </c>
      <c r="BK154" s="185">
        <f>ROUND(I154*H154,2)</f>
        <v>0</v>
      </c>
      <c r="BL154" s="18" t="s">
        <v>142</v>
      </c>
      <c r="BM154" s="184" t="s">
        <v>1258</v>
      </c>
    </row>
    <row r="155" s="13" customFormat="1">
      <c r="A155" s="13"/>
      <c r="B155" s="186"/>
      <c r="C155" s="13"/>
      <c r="D155" s="187" t="s">
        <v>144</v>
      </c>
      <c r="E155" s="188" t="s">
        <v>3</v>
      </c>
      <c r="F155" s="189" t="s">
        <v>295</v>
      </c>
      <c r="G155" s="13"/>
      <c r="H155" s="188" t="s">
        <v>3</v>
      </c>
      <c r="I155" s="190"/>
      <c r="J155" s="13"/>
      <c r="K155" s="13"/>
      <c r="L155" s="186"/>
      <c r="M155" s="191"/>
      <c r="N155" s="192"/>
      <c r="O155" s="192"/>
      <c r="P155" s="192"/>
      <c r="Q155" s="192"/>
      <c r="R155" s="192"/>
      <c r="S155" s="192"/>
      <c r="T155" s="19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8" t="s">
        <v>144</v>
      </c>
      <c r="AU155" s="188" t="s">
        <v>85</v>
      </c>
      <c r="AV155" s="13" t="s">
        <v>83</v>
      </c>
      <c r="AW155" s="13" t="s">
        <v>39</v>
      </c>
      <c r="AX155" s="13" t="s">
        <v>77</v>
      </c>
      <c r="AY155" s="188" t="s">
        <v>134</v>
      </c>
    </row>
    <row r="156" s="14" customFormat="1">
      <c r="A156" s="14"/>
      <c r="B156" s="194"/>
      <c r="C156" s="14"/>
      <c r="D156" s="187" t="s">
        <v>144</v>
      </c>
      <c r="E156" s="195" t="s">
        <v>3</v>
      </c>
      <c r="F156" s="196" t="s">
        <v>323</v>
      </c>
      <c r="G156" s="14"/>
      <c r="H156" s="197">
        <v>1</v>
      </c>
      <c r="I156" s="198"/>
      <c r="J156" s="14"/>
      <c r="K156" s="14"/>
      <c r="L156" s="194"/>
      <c r="M156" s="199"/>
      <c r="N156" s="200"/>
      <c r="O156" s="200"/>
      <c r="P156" s="200"/>
      <c r="Q156" s="200"/>
      <c r="R156" s="200"/>
      <c r="S156" s="200"/>
      <c r="T156" s="20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5" t="s">
        <v>144</v>
      </c>
      <c r="AU156" s="195" t="s">
        <v>85</v>
      </c>
      <c r="AV156" s="14" t="s">
        <v>85</v>
      </c>
      <c r="AW156" s="14" t="s">
        <v>39</v>
      </c>
      <c r="AX156" s="14" t="s">
        <v>83</v>
      </c>
      <c r="AY156" s="195" t="s">
        <v>134</v>
      </c>
    </row>
    <row r="157" s="2" customFormat="1" ht="24.15" customHeight="1">
      <c r="A157" s="38"/>
      <c r="B157" s="172"/>
      <c r="C157" s="173" t="s">
        <v>9</v>
      </c>
      <c r="D157" s="173" t="s">
        <v>137</v>
      </c>
      <c r="E157" s="174" t="s">
        <v>324</v>
      </c>
      <c r="F157" s="175" t="s">
        <v>325</v>
      </c>
      <c r="G157" s="176" t="s">
        <v>140</v>
      </c>
      <c r="H157" s="177">
        <v>17</v>
      </c>
      <c r="I157" s="178"/>
      <c r="J157" s="179">
        <f>ROUND(I157*H157,2)</f>
        <v>0</v>
      </c>
      <c r="K157" s="175" t="s">
        <v>141</v>
      </c>
      <c r="L157" s="39"/>
      <c r="M157" s="180" t="s">
        <v>3</v>
      </c>
      <c r="N157" s="181" t="s">
        <v>48</v>
      </c>
      <c r="O157" s="72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4" t="s">
        <v>142</v>
      </c>
      <c r="AT157" s="184" t="s">
        <v>137</v>
      </c>
      <c r="AU157" s="184" t="s">
        <v>85</v>
      </c>
      <c r="AY157" s="18" t="s">
        <v>134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83</v>
      </c>
      <c r="BK157" s="185">
        <f>ROUND(I157*H157,2)</f>
        <v>0</v>
      </c>
      <c r="BL157" s="18" t="s">
        <v>142</v>
      </c>
      <c r="BM157" s="184" t="s">
        <v>1259</v>
      </c>
    </row>
    <row r="158" s="13" customFormat="1">
      <c r="A158" s="13"/>
      <c r="B158" s="186"/>
      <c r="C158" s="13"/>
      <c r="D158" s="187" t="s">
        <v>144</v>
      </c>
      <c r="E158" s="188" t="s">
        <v>3</v>
      </c>
      <c r="F158" s="189" t="s">
        <v>295</v>
      </c>
      <c r="G158" s="13"/>
      <c r="H158" s="188" t="s">
        <v>3</v>
      </c>
      <c r="I158" s="190"/>
      <c r="J158" s="13"/>
      <c r="K158" s="13"/>
      <c r="L158" s="186"/>
      <c r="M158" s="191"/>
      <c r="N158" s="192"/>
      <c r="O158" s="192"/>
      <c r="P158" s="192"/>
      <c r="Q158" s="192"/>
      <c r="R158" s="192"/>
      <c r="S158" s="192"/>
      <c r="T158" s="19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8" t="s">
        <v>144</v>
      </c>
      <c r="AU158" s="188" t="s">
        <v>85</v>
      </c>
      <c r="AV158" s="13" t="s">
        <v>83</v>
      </c>
      <c r="AW158" s="13" t="s">
        <v>39</v>
      </c>
      <c r="AX158" s="13" t="s">
        <v>77</v>
      </c>
      <c r="AY158" s="188" t="s">
        <v>134</v>
      </c>
    </row>
    <row r="159" s="14" customFormat="1">
      <c r="A159" s="14"/>
      <c r="B159" s="194"/>
      <c r="C159" s="14"/>
      <c r="D159" s="187" t="s">
        <v>144</v>
      </c>
      <c r="E159" s="195" t="s">
        <v>3</v>
      </c>
      <c r="F159" s="196" t="s">
        <v>1260</v>
      </c>
      <c r="G159" s="14"/>
      <c r="H159" s="197">
        <v>17</v>
      </c>
      <c r="I159" s="198"/>
      <c r="J159" s="14"/>
      <c r="K159" s="14"/>
      <c r="L159" s="194"/>
      <c r="M159" s="199"/>
      <c r="N159" s="200"/>
      <c r="O159" s="200"/>
      <c r="P159" s="200"/>
      <c r="Q159" s="200"/>
      <c r="R159" s="200"/>
      <c r="S159" s="200"/>
      <c r="T159" s="20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5" t="s">
        <v>144</v>
      </c>
      <c r="AU159" s="195" t="s">
        <v>85</v>
      </c>
      <c r="AV159" s="14" t="s">
        <v>85</v>
      </c>
      <c r="AW159" s="14" t="s">
        <v>39</v>
      </c>
      <c r="AX159" s="14" t="s">
        <v>83</v>
      </c>
      <c r="AY159" s="195" t="s">
        <v>134</v>
      </c>
    </row>
    <row r="160" s="2" customFormat="1" ht="24.15" customHeight="1">
      <c r="A160" s="38"/>
      <c r="B160" s="172"/>
      <c r="C160" s="173" t="s">
        <v>225</v>
      </c>
      <c r="D160" s="173" t="s">
        <v>137</v>
      </c>
      <c r="E160" s="174" t="s">
        <v>328</v>
      </c>
      <c r="F160" s="175" t="s">
        <v>329</v>
      </c>
      <c r="G160" s="176" t="s">
        <v>140</v>
      </c>
      <c r="H160" s="177">
        <v>4</v>
      </c>
      <c r="I160" s="178"/>
      <c r="J160" s="179">
        <f>ROUND(I160*H160,2)</f>
        <v>0</v>
      </c>
      <c r="K160" s="175" t="s">
        <v>141</v>
      </c>
      <c r="L160" s="39"/>
      <c r="M160" s="180" t="s">
        <v>3</v>
      </c>
      <c r="N160" s="181" t="s">
        <v>48</v>
      </c>
      <c r="O160" s="72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4" t="s">
        <v>142</v>
      </c>
      <c r="AT160" s="184" t="s">
        <v>137</v>
      </c>
      <c r="AU160" s="184" t="s">
        <v>85</v>
      </c>
      <c r="AY160" s="18" t="s">
        <v>134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83</v>
      </c>
      <c r="BK160" s="185">
        <f>ROUND(I160*H160,2)</f>
        <v>0</v>
      </c>
      <c r="BL160" s="18" t="s">
        <v>142</v>
      </c>
      <c r="BM160" s="184" t="s">
        <v>1261</v>
      </c>
    </row>
    <row r="161" s="13" customFormat="1">
      <c r="A161" s="13"/>
      <c r="B161" s="186"/>
      <c r="C161" s="13"/>
      <c r="D161" s="187" t="s">
        <v>144</v>
      </c>
      <c r="E161" s="188" t="s">
        <v>3</v>
      </c>
      <c r="F161" s="189" t="s">
        <v>295</v>
      </c>
      <c r="G161" s="13"/>
      <c r="H161" s="188" t="s">
        <v>3</v>
      </c>
      <c r="I161" s="190"/>
      <c r="J161" s="13"/>
      <c r="K161" s="13"/>
      <c r="L161" s="186"/>
      <c r="M161" s="191"/>
      <c r="N161" s="192"/>
      <c r="O161" s="192"/>
      <c r="P161" s="192"/>
      <c r="Q161" s="192"/>
      <c r="R161" s="192"/>
      <c r="S161" s="192"/>
      <c r="T161" s="19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8" t="s">
        <v>144</v>
      </c>
      <c r="AU161" s="188" t="s">
        <v>85</v>
      </c>
      <c r="AV161" s="13" t="s">
        <v>83</v>
      </c>
      <c r="AW161" s="13" t="s">
        <v>39</v>
      </c>
      <c r="AX161" s="13" t="s">
        <v>77</v>
      </c>
      <c r="AY161" s="188" t="s">
        <v>134</v>
      </c>
    </row>
    <row r="162" s="14" customFormat="1">
      <c r="A162" s="14"/>
      <c r="B162" s="194"/>
      <c r="C162" s="14"/>
      <c r="D162" s="187" t="s">
        <v>144</v>
      </c>
      <c r="E162" s="195" t="s">
        <v>3</v>
      </c>
      <c r="F162" s="196" t="s">
        <v>505</v>
      </c>
      <c r="G162" s="14"/>
      <c r="H162" s="197">
        <v>4</v>
      </c>
      <c r="I162" s="198"/>
      <c r="J162" s="14"/>
      <c r="K162" s="14"/>
      <c r="L162" s="194"/>
      <c r="M162" s="199"/>
      <c r="N162" s="200"/>
      <c r="O162" s="200"/>
      <c r="P162" s="200"/>
      <c r="Q162" s="200"/>
      <c r="R162" s="200"/>
      <c r="S162" s="200"/>
      <c r="T162" s="20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5" t="s">
        <v>144</v>
      </c>
      <c r="AU162" s="195" t="s">
        <v>85</v>
      </c>
      <c r="AV162" s="14" t="s">
        <v>85</v>
      </c>
      <c r="AW162" s="14" t="s">
        <v>39</v>
      </c>
      <c r="AX162" s="14" t="s">
        <v>83</v>
      </c>
      <c r="AY162" s="195" t="s">
        <v>134</v>
      </c>
    </row>
    <row r="163" s="2" customFormat="1" ht="24.15" customHeight="1">
      <c r="A163" s="38"/>
      <c r="B163" s="172"/>
      <c r="C163" s="173" t="s">
        <v>232</v>
      </c>
      <c r="D163" s="173" t="s">
        <v>137</v>
      </c>
      <c r="E163" s="174" t="s">
        <v>809</v>
      </c>
      <c r="F163" s="175" t="s">
        <v>810</v>
      </c>
      <c r="G163" s="176" t="s">
        <v>140</v>
      </c>
      <c r="H163" s="177">
        <v>6</v>
      </c>
      <c r="I163" s="178"/>
      <c r="J163" s="179">
        <f>ROUND(I163*H163,2)</f>
        <v>0</v>
      </c>
      <c r="K163" s="175" t="s">
        <v>141</v>
      </c>
      <c r="L163" s="39"/>
      <c r="M163" s="180" t="s">
        <v>3</v>
      </c>
      <c r="N163" s="181" t="s">
        <v>48</v>
      </c>
      <c r="O163" s="72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4" t="s">
        <v>142</v>
      </c>
      <c r="AT163" s="184" t="s">
        <v>137</v>
      </c>
      <c r="AU163" s="184" t="s">
        <v>85</v>
      </c>
      <c r="AY163" s="18" t="s">
        <v>134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83</v>
      </c>
      <c r="BK163" s="185">
        <f>ROUND(I163*H163,2)</f>
        <v>0</v>
      </c>
      <c r="BL163" s="18" t="s">
        <v>142</v>
      </c>
      <c r="BM163" s="184" t="s">
        <v>1262</v>
      </c>
    </row>
    <row r="164" s="13" customFormat="1">
      <c r="A164" s="13"/>
      <c r="B164" s="186"/>
      <c r="C164" s="13"/>
      <c r="D164" s="187" t="s">
        <v>144</v>
      </c>
      <c r="E164" s="188" t="s">
        <v>3</v>
      </c>
      <c r="F164" s="189" t="s">
        <v>295</v>
      </c>
      <c r="G164" s="13"/>
      <c r="H164" s="188" t="s">
        <v>3</v>
      </c>
      <c r="I164" s="190"/>
      <c r="J164" s="13"/>
      <c r="K164" s="13"/>
      <c r="L164" s="186"/>
      <c r="M164" s="191"/>
      <c r="N164" s="192"/>
      <c r="O164" s="192"/>
      <c r="P164" s="192"/>
      <c r="Q164" s="192"/>
      <c r="R164" s="192"/>
      <c r="S164" s="192"/>
      <c r="T164" s="19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8" t="s">
        <v>144</v>
      </c>
      <c r="AU164" s="188" t="s">
        <v>85</v>
      </c>
      <c r="AV164" s="13" t="s">
        <v>83</v>
      </c>
      <c r="AW164" s="13" t="s">
        <v>39</v>
      </c>
      <c r="AX164" s="13" t="s">
        <v>77</v>
      </c>
      <c r="AY164" s="188" t="s">
        <v>134</v>
      </c>
    </row>
    <row r="165" s="14" customFormat="1">
      <c r="A165" s="14"/>
      <c r="B165" s="194"/>
      <c r="C165" s="14"/>
      <c r="D165" s="187" t="s">
        <v>144</v>
      </c>
      <c r="E165" s="195" t="s">
        <v>3</v>
      </c>
      <c r="F165" s="196" t="s">
        <v>1263</v>
      </c>
      <c r="G165" s="14"/>
      <c r="H165" s="197">
        <v>6</v>
      </c>
      <c r="I165" s="198"/>
      <c r="J165" s="14"/>
      <c r="K165" s="14"/>
      <c r="L165" s="194"/>
      <c r="M165" s="199"/>
      <c r="N165" s="200"/>
      <c r="O165" s="200"/>
      <c r="P165" s="200"/>
      <c r="Q165" s="200"/>
      <c r="R165" s="200"/>
      <c r="S165" s="200"/>
      <c r="T165" s="20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5" t="s">
        <v>144</v>
      </c>
      <c r="AU165" s="195" t="s">
        <v>85</v>
      </c>
      <c r="AV165" s="14" t="s">
        <v>85</v>
      </c>
      <c r="AW165" s="14" t="s">
        <v>39</v>
      </c>
      <c r="AX165" s="14" t="s">
        <v>83</v>
      </c>
      <c r="AY165" s="195" t="s">
        <v>134</v>
      </c>
    </row>
    <row r="166" s="2" customFormat="1" ht="24.15" customHeight="1">
      <c r="A166" s="38"/>
      <c r="B166" s="172"/>
      <c r="C166" s="173" t="s">
        <v>238</v>
      </c>
      <c r="D166" s="173" t="s">
        <v>137</v>
      </c>
      <c r="E166" s="174" t="s">
        <v>506</v>
      </c>
      <c r="F166" s="175" t="s">
        <v>507</v>
      </c>
      <c r="G166" s="176" t="s">
        <v>140</v>
      </c>
      <c r="H166" s="177">
        <v>5</v>
      </c>
      <c r="I166" s="178"/>
      <c r="J166" s="179">
        <f>ROUND(I166*H166,2)</f>
        <v>0</v>
      </c>
      <c r="K166" s="175" t="s">
        <v>141</v>
      </c>
      <c r="L166" s="39"/>
      <c r="M166" s="180" t="s">
        <v>3</v>
      </c>
      <c r="N166" s="181" t="s">
        <v>48</v>
      </c>
      <c r="O166" s="72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4" t="s">
        <v>142</v>
      </c>
      <c r="AT166" s="184" t="s">
        <v>137</v>
      </c>
      <c r="AU166" s="184" t="s">
        <v>85</v>
      </c>
      <c r="AY166" s="18" t="s">
        <v>134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83</v>
      </c>
      <c r="BK166" s="185">
        <f>ROUND(I166*H166,2)</f>
        <v>0</v>
      </c>
      <c r="BL166" s="18" t="s">
        <v>142</v>
      </c>
      <c r="BM166" s="184" t="s">
        <v>1264</v>
      </c>
    </row>
    <row r="167" s="13" customFormat="1">
      <c r="A167" s="13"/>
      <c r="B167" s="186"/>
      <c r="C167" s="13"/>
      <c r="D167" s="187" t="s">
        <v>144</v>
      </c>
      <c r="E167" s="188" t="s">
        <v>3</v>
      </c>
      <c r="F167" s="189" t="s">
        <v>295</v>
      </c>
      <c r="G167" s="13"/>
      <c r="H167" s="188" t="s">
        <v>3</v>
      </c>
      <c r="I167" s="190"/>
      <c r="J167" s="13"/>
      <c r="K167" s="13"/>
      <c r="L167" s="186"/>
      <c r="M167" s="191"/>
      <c r="N167" s="192"/>
      <c r="O167" s="192"/>
      <c r="P167" s="192"/>
      <c r="Q167" s="192"/>
      <c r="R167" s="192"/>
      <c r="S167" s="192"/>
      <c r="T167" s="19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8" t="s">
        <v>144</v>
      </c>
      <c r="AU167" s="188" t="s">
        <v>85</v>
      </c>
      <c r="AV167" s="13" t="s">
        <v>83</v>
      </c>
      <c r="AW167" s="13" t="s">
        <v>39</v>
      </c>
      <c r="AX167" s="13" t="s">
        <v>77</v>
      </c>
      <c r="AY167" s="188" t="s">
        <v>134</v>
      </c>
    </row>
    <row r="168" s="14" customFormat="1">
      <c r="A168" s="14"/>
      <c r="B168" s="194"/>
      <c r="C168" s="14"/>
      <c r="D168" s="187" t="s">
        <v>144</v>
      </c>
      <c r="E168" s="195" t="s">
        <v>3</v>
      </c>
      <c r="F168" s="196" t="s">
        <v>1265</v>
      </c>
      <c r="G168" s="14"/>
      <c r="H168" s="197">
        <v>5</v>
      </c>
      <c r="I168" s="198"/>
      <c r="J168" s="14"/>
      <c r="K168" s="14"/>
      <c r="L168" s="194"/>
      <c r="M168" s="199"/>
      <c r="N168" s="200"/>
      <c r="O168" s="200"/>
      <c r="P168" s="200"/>
      <c r="Q168" s="200"/>
      <c r="R168" s="200"/>
      <c r="S168" s="200"/>
      <c r="T168" s="20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5" t="s">
        <v>144</v>
      </c>
      <c r="AU168" s="195" t="s">
        <v>85</v>
      </c>
      <c r="AV168" s="14" t="s">
        <v>85</v>
      </c>
      <c r="AW168" s="14" t="s">
        <v>39</v>
      </c>
      <c r="AX168" s="14" t="s">
        <v>83</v>
      </c>
      <c r="AY168" s="195" t="s">
        <v>134</v>
      </c>
    </row>
    <row r="169" s="2" customFormat="1" ht="24.15" customHeight="1">
      <c r="A169" s="38"/>
      <c r="B169" s="172"/>
      <c r="C169" s="173" t="s">
        <v>243</v>
      </c>
      <c r="D169" s="173" t="s">
        <v>137</v>
      </c>
      <c r="E169" s="174" t="s">
        <v>163</v>
      </c>
      <c r="F169" s="175" t="s">
        <v>164</v>
      </c>
      <c r="G169" s="176" t="s">
        <v>140</v>
      </c>
      <c r="H169" s="177">
        <v>11</v>
      </c>
      <c r="I169" s="178"/>
      <c r="J169" s="179">
        <f>ROUND(I169*H169,2)</f>
        <v>0</v>
      </c>
      <c r="K169" s="175" t="s">
        <v>141</v>
      </c>
      <c r="L169" s="39"/>
      <c r="M169" s="180" t="s">
        <v>3</v>
      </c>
      <c r="N169" s="181" t="s">
        <v>48</v>
      </c>
      <c r="O169" s="72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4" t="s">
        <v>142</v>
      </c>
      <c r="AT169" s="184" t="s">
        <v>137</v>
      </c>
      <c r="AU169" s="184" t="s">
        <v>85</v>
      </c>
      <c r="AY169" s="18" t="s">
        <v>134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83</v>
      </c>
      <c r="BK169" s="185">
        <f>ROUND(I169*H169,2)</f>
        <v>0</v>
      </c>
      <c r="BL169" s="18" t="s">
        <v>142</v>
      </c>
      <c r="BM169" s="184" t="s">
        <v>1266</v>
      </c>
    </row>
    <row r="170" s="13" customFormat="1">
      <c r="A170" s="13"/>
      <c r="B170" s="186"/>
      <c r="C170" s="13"/>
      <c r="D170" s="187" t="s">
        <v>144</v>
      </c>
      <c r="E170" s="188" t="s">
        <v>3</v>
      </c>
      <c r="F170" s="189" t="s">
        <v>295</v>
      </c>
      <c r="G170" s="13"/>
      <c r="H170" s="188" t="s">
        <v>3</v>
      </c>
      <c r="I170" s="190"/>
      <c r="J170" s="13"/>
      <c r="K170" s="13"/>
      <c r="L170" s="186"/>
      <c r="M170" s="191"/>
      <c r="N170" s="192"/>
      <c r="O170" s="192"/>
      <c r="P170" s="192"/>
      <c r="Q170" s="192"/>
      <c r="R170" s="192"/>
      <c r="S170" s="192"/>
      <c r="T170" s="19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8" t="s">
        <v>144</v>
      </c>
      <c r="AU170" s="188" t="s">
        <v>85</v>
      </c>
      <c r="AV170" s="13" t="s">
        <v>83</v>
      </c>
      <c r="AW170" s="13" t="s">
        <v>39</v>
      </c>
      <c r="AX170" s="13" t="s">
        <v>77</v>
      </c>
      <c r="AY170" s="188" t="s">
        <v>134</v>
      </c>
    </row>
    <row r="171" s="14" customFormat="1">
      <c r="A171" s="14"/>
      <c r="B171" s="194"/>
      <c r="C171" s="14"/>
      <c r="D171" s="187" t="s">
        <v>144</v>
      </c>
      <c r="E171" s="195" t="s">
        <v>3</v>
      </c>
      <c r="F171" s="196" t="s">
        <v>1267</v>
      </c>
      <c r="G171" s="14"/>
      <c r="H171" s="197">
        <v>11</v>
      </c>
      <c r="I171" s="198"/>
      <c r="J171" s="14"/>
      <c r="K171" s="14"/>
      <c r="L171" s="194"/>
      <c r="M171" s="199"/>
      <c r="N171" s="200"/>
      <c r="O171" s="200"/>
      <c r="P171" s="200"/>
      <c r="Q171" s="200"/>
      <c r="R171" s="200"/>
      <c r="S171" s="200"/>
      <c r="T171" s="20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5" t="s">
        <v>144</v>
      </c>
      <c r="AU171" s="195" t="s">
        <v>85</v>
      </c>
      <c r="AV171" s="14" t="s">
        <v>85</v>
      </c>
      <c r="AW171" s="14" t="s">
        <v>39</v>
      </c>
      <c r="AX171" s="14" t="s">
        <v>83</v>
      </c>
      <c r="AY171" s="195" t="s">
        <v>134</v>
      </c>
    </row>
    <row r="172" s="2" customFormat="1" ht="24.15" customHeight="1">
      <c r="A172" s="38"/>
      <c r="B172" s="172"/>
      <c r="C172" s="173" t="s">
        <v>249</v>
      </c>
      <c r="D172" s="173" t="s">
        <v>137</v>
      </c>
      <c r="E172" s="174" t="s">
        <v>512</v>
      </c>
      <c r="F172" s="175" t="s">
        <v>513</v>
      </c>
      <c r="G172" s="176" t="s">
        <v>140</v>
      </c>
      <c r="H172" s="177">
        <v>2</v>
      </c>
      <c r="I172" s="178"/>
      <c r="J172" s="179">
        <f>ROUND(I172*H172,2)</f>
        <v>0</v>
      </c>
      <c r="K172" s="175" t="s">
        <v>141</v>
      </c>
      <c r="L172" s="39"/>
      <c r="M172" s="180" t="s">
        <v>3</v>
      </c>
      <c r="N172" s="181" t="s">
        <v>48</v>
      </c>
      <c r="O172" s="72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4" t="s">
        <v>142</v>
      </c>
      <c r="AT172" s="184" t="s">
        <v>137</v>
      </c>
      <c r="AU172" s="184" t="s">
        <v>85</v>
      </c>
      <c r="AY172" s="18" t="s">
        <v>134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83</v>
      </c>
      <c r="BK172" s="185">
        <f>ROUND(I172*H172,2)</f>
        <v>0</v>
      </c>
      <c r="BL172" s="18" t="s">
        <v>142</v>
      </c>
      <c r="BM172" s="184" t="s">
        <v>1268</v>
      </c>
    </row>
    <row r="173" s="13" customFormat="1">
      <c r="A173" s="13"/>
      <c r="B173" s="186"/>
      <c r="C173" s="13"/>
      <c r="D173" s="187" t="s">
        <v>144</v>
      </c>
      <c r="E173" s="188" t="s">
        <v>3</v>
      </c>
      <c r="F173" s="189" t="s">
        <v>295</v>
      </c>
      <c r="G173" s="13"/>
      <c r="H173" s="188" t="s">
        <v>3</v>
      </c>
      <c r="I173" s="190"/>
      <c r="J173" s="13"/>
      <c r="K173" s="13"/>
      <c r="L173" s="186"/>
      <c r="M173" s="191"/>
      <c r="N173" s="192"/>
      <c r="O173" s="192"/>
      <c r="P173" s="192"/>
      <c r="Q173" s="192"/>
      <c r="R173" s="192"/>
      <c r="S173" s="192"/>
      <c r="T173" s="19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8" t="s">
        <v>144</v>
      </c>
      <c r="AU173" s="188" t="s">
        <v>85</v>
      </c>
      <c r="AV173" s="13" t="s">
        <v>83</v>
      </c>
      <c r="AW173" s="13" t="s">
        <v>39</v>
      </c>
      <c r="AX173" s="13" t="s">
        <v>77</v>
      </c>
      <c r="AY173" s="188" t="s">
        <v>134</v>
      </c>
    </row>
    <row r="174" s="14" customFormat="1">
      <c r="A174" s="14"/>
      <c r="B174" s="194"/>
      <c r="C174" s="14"/>
      <c r="D174" s="187" t="s">
        <v>144</v>
      </c>
      <c r="E174" s="195" t="s">
        <v>3</v>
      </c>
      <c r="F174" s="196" t="s">
        <v>817</v>
      </c>
      <c r="G174" s="14"/>
      <c r="H174" s="197">
        <v>2</v>
      </c>
      <c r="I174" s="198"/>
      <c r="J174" s="14"/>
      <c r="K174" s="14"/>
      <c r="L174" s="194"/>
      <c r="M174" s="199"/>
      <c r="N174" s="200"/>
      <c r="O174" s="200"/>
      <c r="P174" s="200"/>
      <c r="Q174" s="200"/>
      <c r="R174" s="200"/>
      <c r="S174" s="200"/>
      <c r="T174" s="20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5" t="s">
        <v>144</v>
      </c>
      <c r="AU174" s="195" t="s">
        <v>85</v>
      </c>
      <c r="AV174" s="14" t="s">
        <v>85</v>
      </c>
      <c r="AW174" s="14" t="s">
        <v>39</v>
      </c>
      <c r="AX174" s="14" t="s">
        <v>83</v>
      </c>
      <c r="AY174" s="195" t="s">
        <v>134</v>
      </c>
    </row>
    <row r="175" s="2" customFormat="1" ht="24.15" customHeight="1">
      <c r="A175" s="38"/>
      <c r="B175" s="172"/>
      <c r="C175" s="173" t="s">
        <v>256</v>
      </c>
      <c r="D175" s="173" t="s">
        <v>137</v>
      </c>
      <c r="E175" s="174" t="s">
        <v>332</v>
      </c>
      <c r="F175" s="175" t="s">
        <v>333</v>
      </c>
      <c r="G175" s="176" t="s">
        <v>140</v>
      </c>
      <c r="H175" s="177">
        <v>9</v>
      </c>
      <c r="I175" s="178"/>
      <c r="J175" s="179">
        <f>ROUND(I175*H175,2)</f>
        <v>0</v>
      </c>
      <c r="K175" s="175" t="s">
        <v>141</v>
      </c>
      <c r="L175" s="39"/>
      <c r="M175" s="180" t="s">
        <v>3</v>
      </c>
      <c r="N175" s="181" t="s">
        <v>48</v>
      </c>
      <c r="O175" s="72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4" t="s">
        <v>142</v>
      </c>
      <c r="AT175" s="184" t="s">
        <v>137</v>
      </c>
      <c r="AU175" s="184" t="s">
        <v>85</v>
      </c>
      <c r="AY175" s="18" t="s">
        <v>134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8" t="s">
        <v>83</v>
      </c>
      <c r="BK175" s="185">
        <f>ROUND(I175*H175,2)</f>
        <v>0</v>
      </c>
      <c r="BL175" s="18" t="s">
        <v>142</v>
      </c>
      <c r="BM175" s="184" t="s">
        <v>1269</v>
      </c>
    </row>
    <row r="176" s="13" customFormat="1">
      <c r="A176" s="13"/>
      <c r="B176" s="186"/>
      <c r="C176" s="13"/>
      <c r="D176" s="187" t="s">
        <v>144</v>
      </c>
      <c r="E176" s="188" t="s">
        <v>3</v>
      </c>
      <c r="F176" s="189" t="s">
        <v>295</v>
      </c>
      <c r="G176" s="13"/>
      <c r="H176" s="188" t="s">
        <v>3</v>
      </c>
      <c r="I176" s="190"/>
      <c r="J176" s="13"/>
      <c r="K176" s="13"/>
      <c r="L176" s="186"/>
      <c r="M176" s="191"/>
      <c r="N176" s="192"/>
      <c r="O176" s="192"/>
      <c r="P176" s="192"/>
      <c r="Q176" s="192"/>
      <c r="R176" s="192"/>
      <c r="S176" s="192"/>
      <c r="T176" s="19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8" t="s">
        <v>144</v>
      </c>
      <c r="AU176" s="188" t="s">
        <v>85</v>
      </c>
      <c r="AV176" s="13" t="s">
        <v>83</v>
      </c>
      <c r="AW176" s="13" t="s">
        <v>39</v>
      </c>
      <c r="AX176" s="13" t="s">
        <v>77</v>
      </c>
      <c r="AY176" s="188" t="s">
        <v>134</v>
      </c>
    </row>
    <row r="177" s="14" customFormat="1">
      <c r="A177" s="14"/>
      <c r="B177" s="194"/>
      <c r="C177" s="14"/>
      <c r="D177" s="187" t="s">
        <v>144</v>
      </c>
      <c r="E177" s="195" t="s">
        <v>3</v>
      </c>
      <c r="F177" s="196" t="s">
        <v>517</v>
      </c>
      <c r="G177" s="14"/>
      <c r="H177" s="197">
        <v>9</v>
      </c>
      <c r="I177" s="198"/>
      <c r="J177" s="14"/>
      <c r="K177" s="14"/>
      <c r="L177" s="194"/>
      <c r="M177" s="199"/>
      <c r="N177" s="200"/>
      <c r="O177" s="200"/>
      <c r="P177" s="200"/>
      <c r="Q177" s="200"/>
      <c r="R177" s="200"/>
      <c r="S177" s="200"/>
      <c r="T177" s="20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5" t="s">
        <v>144</v>
      </c>
      <c r="AU177" s="195" t="s">
        <v>85</v>
      </c>
      <c r="AV177" s="14" t="s">
        <v>85</v>
      </c>
      <c r="AW177" s="14" t="s">
        <v>39</v>
      </c>
      <c r="AX177" s="14" t="s">
        <v>83</v>
      </c>
      <c r="AY177" s="195" t="s">
        <v>134</v>
      </c>
    </row>
    <row r="178" s="2" customFormat="1" ht="24.15" customHeight="1">
      <c r="A178" s="38"/>
      <c r="B178" s="172"/>
      <c r="C178" s="173" t="s">
        <v>262</v>
      </c>
      <c r="D178" s="173" t="s">
        <v>137</v>
      </c>
      <c r="E178" s="174" t="s">
        <v>168</v>
      </c>
      <c r="F178" s="175" t="s">
        <v>169</v>
      </c>
      <c r="G178" s="176" t="s">
        <v>140</v>
      </c>
      <c r="H178" s="177">
        <v>50</v>
      </c>
      <c r="I178" s="178"/>
      <c r="J178" s="179">
        <f>ROUND(I178*H178,2)</f>
        <v>0</v>
      </c>
      <c r="K178" s="175" t="s">
        <v>141</v>
      </c>
      <c r="L178" s="39"/>
      <c r="M178" s="180" t="s">
        <v>3</v>
      </c>
      <c r="N178" s="181" t="s">
        <v>48</v>
      </c>
      <c r="O178" s="72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4" t="s">
        <v>142</v>
      </c>
      <c r="AT178" s="184" t="s">
        <v>137</v>
      </c>
      <c r="AU178" s="184" t="s">
        <v>85</v>
      </c>
      <c r="AY178" s="18" t="s">
        <v>134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83</v>
      </c>
      <c r="BK178" s="185">
        <f>ROUND(I178*H178,2)</f>
        <v>0</v>
      </c>
      <c r="BL178" s="18" t="s">
        <v>142</v>
      </c>
      <c r="BM178" s="184" t="s">
        <v>1270</v>
      </c>
    </row>
    <row r="179" s="13" customFormat="1">
      <c r="A179" s="13"/>
      <c r="B179" s="186"/>
      <c r="C179" s="13"/>
      <c r="D179" s="187" t="s">
        <v>144</v>
      </c>
      <c r="E179" s="188" t="s">
        <v>3</v>
      </c>
      <c r="F179" s="189" t="s">
        <v>295</v>
      </c>
      <c r="G179" s="13"/>
      <c r="H179" s="188" t="s">
        <v>3</v>
      </c>
      <c r="I179" s="190"/>
      <c r="J179" s="13"/>
      <c r="K179" s="13"/>
      <c r="L179" s="186"/>
      <c r="M179" s="191"/>
      <c r="N179" s="192"/>
      <c r="O179" s="192"/>
      <c r="P179" s="192"/>
      <c r="Q179" s="192"/>
      <c r="R179" s="192"/>
      <c r="S179" s="192"/>
      <c r="T179" s="19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8" t="s">
        <v>144</v>
      </c>
      <c r="AU179" s="188" t="s">
        <v>85</v>
      </c>
      <c r="AV179" s="13" t="s">
        <v>83</v>
      </c>
      <c r="AW179" s="13" t="s">
        <v>39</v>
      </c>
      <c r="AX179" s="13" t="s">
        <v>77</v>
      </c>
      <c r="AY179" s="188" t="s">
        <v>134</v>
      </c>
    </row>
    <row r="180" s="14" customFormat="1">
      <c r="A180" s="14"/>
      <c r="B180" s="194"/>
      <c r="C180" s="14"/>
      <c r="D180" s="187" t="s">
        <v>144</v>
      </c>
      <c r="E180" s="195" t="s">
        <v>3</v>
      </c>
      <c r="F180" s="196" t="s">
        <v>1271</v>
      </c>
      <c r="G180" s="14"/>
      <c r="H180" s="197">
        <v>50</v>
      </c>
      <c r="I180" s="198"/>
      <c r="J180" s="14"/>
      <c r="K180" s="14"/>
      <c r="L180" s="194"/>
      <c r="M180" s="199"/>
      <c r="N180" s="200"/>
      <c r="O180" s="200"/>
      <c r="P180" s="200"/>
      <c r="Q180" s="200"/>
      <c r="R180" s="200"/>
      <c r="S180" s="200"/>
      <c r="T180" s="20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5" t="s">
        <v>144</v>
      </c>
      <c r="AU180" s="195" t="s">
        <v>85</v>
      </c>
      <c r="AV180" s="14" t="s">
        <v>85</v>
      </c>
      <c r="AW180" s="14" t="s">
        <v>39</v>
      </c>
      <c r="AX180" s="14" t="s">
        <v>83</v>
      </c>
      <c r="AY180" s="195" t="s">
        <v>134</v>
      </c>
    </row>
    <row r="181" s="2" customFormat="1" ht="16.5" customHeight="1">
      <c r="A181" s="38"/>
      <c r="B181" s="172"/>
      <c r="C181" s="173" t="s">
        <v>267</v>
      </c>
      <c r="D181" s="173" t="s">
        <v>137</v>
      </c>
      <c r="E181" s="174" t="s">
        <v>822</v>
      </c>
      <c r="F181" s="175" t="s">
        <v>823</v>
      </c>
      <c r="G181" s="176" t="s">
        <v>140</v>
      </c>
      <c r="H181" s="177">
        <v>1</v>
      </c>
      <c r="I181" s="178"/>
      <c r="J181" s="179">
        <f>ROUND(I181*H181,2)</f>
        <v>0</v>
      </c>
      <c r="K181" s="175" t="s">
        <v>141</v>
      </c>
      <c r="L181" s="39"/>
      <c r="M181" s="180" t="s">
        <v>3</v>
      </c>
      <c r="N181" s="181" t="s">
        <v>48</v>
      </c>
      <c r="O181" s="72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4" t="s">
        <v>142</v>
      </c>
      <c r="AT181" s="184" t="s">
        <v>137</v>
      </c>
      <c r="AU181" s="184" t="s">
        <v>85</v>
      </c>
      <c r="AY181" s="18" t="s">
        <v>134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8" t="s">
        <v>83</v>
      </c>
      <c r="BK181" s="185">
        <f>ROUND(I181*H181,2)</f>
        <v>0</v>
      </c>
      <c r="BL181" s="18" t="s">
        <v>142</v>
      </c>
      <c r="BM181" s="184" t="s">
        <v>1272</v>
      </c>
    </row>
    <row r="182" s="13" customFormat="1">
      <c r="A182" s="13"/>
      <c r="B182" s="186"/>
      <c r="C182" s="13"/>
      <c r="D182" s="187" t="s">
        <v>144</v>
      </c>
      <c r="E182" s="188" t="s">
        <v>3</v>
      </c>
      <c r="F182" s="189" t="s">
        <v>295</v>
      </c>
      <c r="G182" s="13"/>
      <c r="H182" s="188" t="s">
        <v>3</v>
      </c>
      <c r="I182" s="190"/>
      <c r="J182" s="13"/>
      <c r="K182" s="13"/>
      <c r="L182" s="186"/>
      <c r="M182" s="191"/>
      <c r="N182" s="192"/>
      <c r="O182" s="192"/>
      <c r="P182" s="192"/>
      <c r="Q182" s="192"/>
      <c r="R182" s="192"/>
      <c r="S182" s="192"/>
      <c r="T182" s="19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8" t="s">
        <v>144</v>
      </c>
      <c r="AU182" s="188" t="s">
        <v>85</v>
      </c>
      <c r="AV182" s="13" t="s">
        <v>83</v>
      </c>
      <c r="AW182" s="13" t="s">
        <v>39</v>
      </c>
      <c r="AX182" s="13" t="s">
        <v>77</v>
      </c>
      <c r="AY182" s="188" t="s">
        <v>134</v>
      </c>
    </row>
    <row r="183" s="14" customFormat="1">
      <c r="A183" s="14"/>
      <c r="B183" s="194"/>
      <c r="C183" s="14"/>
      <c r="D183" s="187" t="s">
        <v>144</v>
      </c>
      <c r="E183" s="195" t="s">
        <v>3</v>
      </c>
      <c r="F183" s="196" t="s">
        <v>825</v>
      </c>
      <c r="G183" s="14"/>
      <c r="H183" s="197">
        <v>1</v>
      </c>
      <c r="I183" s="198"/>
      <c r="J183" s="14"/>
      <c r="K183" s="14"/>
      <c r="L183" s="194"/>
      <c r="M183" s="199"/>
      <c r="N183" s="200"/>
      <c r="O183" s="200"/>
      <c r="P183" s="200"/>
      <c r="Q183" s="200"/>
      <c r="R183" s="200"/>
      <c r="S183" s="200"/>
      <c r="T183" s="20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5" t="s">
        <v>144</v>
      </c>
      <c r="AU183" s="195" t="s">
        <v>85</v>
      </c>
      <c r="AV183" s="14" t="s">
        <v>85</v>
      </c>
      <c r="AW183" s="14" t="s">
        <v>39</v>
      </c>
      <c r="AX183" s="14" t="s">
        <v>83</v>
      </c>
      <c r="AY183" s="195" t="s">
        <v>134</v>
      </c>
    </row>
    <row r="184" s="2" customFormat="1" ht="24.15" customHeight="1">
      <c r="A184" s="38"/>
      <c r="B184" s="172"/>
      <c r="C184" s="173" t="s">
        <v>8</v>
      </c>
      <c r="D184" s="173" t="s">
        <v>137</v>
      </c>
      <c r="E184" s="174" t="s">
        <v>826</v>
      </c>
      <c r="F184" s="175" t="s">
        <v>827</v>
      </c>
      <c r="G184" s="176" t="s">
        <v>140</v>
      </c>
      <c r="H184" s="177">
        <v>1</v>
      </c>
      <c r="I184" s="178"/>
      <c r="J184" s="179">
        <f>ROUND(I184*H184,2)</f>
        <v>0</v>
      </c>
      <c r="K184" s="175" t="s">
        <v>141</v>
      </c>
      <c r="L184" s="39"/>
      <c r="M184" s="180" t="s">
        <v>3</v>
      </c>
      <c r="N184" s="181" t="s">
        <v>48</v>
      </c>
      <c r="O184" s="72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4" t="s">
        <v>142</v>
      </c>
      <c r="AT184" s="184" t="s">
        <v>137</v>
      </c>
      <c r="AU184" s="184" t="s">
        <v>85</v>
      </c>
      <c r="AY184" s="18" t="s">
        <v>134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8" t="s">
        <v>83</v>
      </c>
      <c r="BK184" s="185">
        <f>ROUND(I184*H184,2)</f>
        <v>0</v>
      </c>
      <c r="BL184" s="18" t="s">
        <v>142</v>
      </c>
      <c r="BM184" s="184" t="s">
        <v>1273</v>
      </c>
    </row>
    <row r="185" s="13" customFormat="1">
      <c r="A185" s="13"/>
      <c r="B185" s="186"/>
      <c r="C185" s="13"/>
      <c r="D185" s="187" t="s">
        <v>144</v>
      </c>
      <c r="E185" s="188" t="s">
        <v>3</v>
      </c>
      <c r="F185" s="189" t="s">
        <v>295</v>
      </c>
      <c r="G185" s="13"/>
      <c r="H185" s="188" t="s">
        <v>3</v>
      </c>
      <c r="I185" s="190"/>
      <c r="J185" s="13"/>
      <c r="K185" s="13"/>
      <c r="L185" s="186"/>
      <c r="M185" s="191"/>
      <c r="N185" s="192"/>
      <c r="O185" s="192"/>
      <c r="P185" s="192"/>
      <c r="Q185" s="192"/>
      <c r="R185" s="192"/>
      <c r="S185" s="192"/>
      <c r="T185" s="19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8" t="s">
        <v>144</v>
      </c>
      <c r="AU185" s="188" t="s">
        <v>85</v>
      </c>
      <c r="AV185" s="13" t="s">
        <v>83</v>
      </c>
      <c r="AW185" s="13" t="s">
        <v>39</v>
      </c>
      <c r="AX185" s="13" t="s">
        <v>77</v>
      </c>
      <c r="AY185" s="188" t="s">
        <v>134</v>
      </c>
    </row>
    <row r="186" s="14" customFormat="1">
      <c r="A186" s="14"/>
      <c r="B186" s="194"/>
      <c r="C186" s="14"/>
      <c r="D186" s="187" t="s">
        <v>144</v>
      </c>
      <c r="E186" s="195" t="s">
        <v>3</v>
      </c>
      <c r="F186" s="196" t="s">
        <v>829</v>
      </c>
      <c r="G186" s="14"/>
      <c r="H186" s="197">
        <v>1</v>
      </c>
      <c r="I186" s="198"/>
      <c r="J186" s="14"/>
      <c r="K186" s="14"/>
      <c r="L186" s="194"/>
      <c r="M186" s="199"/>
      <c r="N186" s="200"/>
      <c r="O186" s="200"/>
      <c r="P186" s="200"/>
      <c r="Q186" s="200"/>
      <c r="R186" s="200"/>
      <c r="S186" s="200"/>
      <c r="T186" s="20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5" t="s">
        <v>144</v>
      </c>
      <c r="AU186" s="195" t="s">
        <v>85</v>
      </c>
      <c r="AV186" s="14" t="s">
        <v>85</v>
      </c>
      <c r="AW186" s="14" t="s">
        <v>39</v>
      </c>
      <c r="AX186" s="14" t="s">
        <v>83</v>
      </c>
      <c r="AY186" s="195" t="s">
        <v>134</v>
      </c>
    </row>
    <row r="187" s="12" customFormat="1" ht="22.8" customHeight="1">
      <c r="A187" s="12"/>
      <c r="B187" s="159"/>
      <c r="C187" s="12"/>
      <c r="D187" s="160" t="s">
        <v>76</v>
      </c>
      <c r="E187" s="170" t="s">
        <v>172</v>
      </c>
      <c r="F187" s="170" t="s">
        <v>173</v>
      </c>
      <c r="G187" s="12"/>
      <c r="H187" s="12"/>
      <c r="I187" s="162"/>
      <c r="J187" s="171">
        <f>BK187</f>
        <v>0</v>
      </c>
      <c r="K187" s="12"/>
      <c r="L187" s="159"/>
      <c r="M187" s="164"/>
      <c r="N187" s="165"/>
      <c r="O187" s="165"/>
      <c r="P187" s="166">
        <f>SUM(P188:P203)</f>
        <v>0</v>
      </c>
      <c r="Q187" s="165"/>
      <c r="R187" s="166">
        <f>SUM(R188:R203)</f>
        <v>0</v>
      </c>
      <c r="S187" s="165"/>
      <c r="T187" s="167">
        <f>SUM(T188:T203)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60" t="s">
        <v>133</v>
      </c>
      <c r="AT187" s="168" t="s">
        <v>76</v>
      </c>
      <c r="AU187" s="168" t="s">
        <v>83</v>
      </c>
      <c r="AY187" s="160" t="s">
        <v>134</v>
      </c>
      <c r="BK187" s="169">
        <f>SUM(BK188:BK203)</f>
        <v>0</v>
      </c>
    </row>
    <row r="188" s="2" customFormat="1" ht="33" customHeight="1">
      <c r="A188" s="38"/>
      <c r="B188" s="172"/>
      <c r="C188" s="173" t="s">
        <v>276</v>
      </c>
      <c r="D188" s="173" t="s">
        <v>137</v>
      </c>
      <c r="E188" s="174" t="s">
        <v>338</v>
      </c>
      <c r="F188" s="175" t="s">
        <v>339</v>
      </c>
      <c r="G188" s="176" t="s">
        <v>140</v>
      </c>
      <c r="H188" s="177">
        <v>4</v>
      </c>
      <c r="I188" s="178"/>
      <c r="J188" s="179">
        <f>ROUND(I188*H188,2)</f>
        <v>0</v>
      </c>
      <c r="K188" s="175" t="s">
        <v>141</v>
      </c>
      <c r="L188" s="39"/>
      <c r="M188" s="180" t="s">
        <v>3</v>
      </c>
      <c r="N188" s="181" t="s">
        <v>48</v>
      </c>
      <c r="O188" s="72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4" t="s">
        <v>142</v>
      </c>
      <c r="AT188" s="184" t="s">
        <v>137</v>
      </c>
      <c r="AU188" s="184" t="s">
        <v>85</v>
      </c>
      <c r="AY188" s="18" t="s">
        <v>134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8" t="s">
        <v>83</v>
      </c>
      <c r="BK188" s="185">
        <f>ROUND(I188*H188,2)</f>
        <v>0</v>
      </c>
      <c r="BL188" s="18" t="s">
        <v>142</v>
      </c>
      <c r="BM188" s="184" t="s">
        <v>1274</v>
      </c>
    </row>
    <row r="189" s="13" customFormat="1">
      <c r="A189" s="13"/>
      <c r="B189" s="186"/>
      <c r="C189" s="13"/>
      <c r="D189" s="187" t="s">
        <v>144</v>
      </c>
      <c r="E189" s="188" t="s">
        <v>3</v>
      </c>
      <c r="F189" s="189" t="s">
        <v>295</v>
      </c>
      <c r="G189" s="13"/>
      <c r="H189" s="188" t="s">
        <v>3</v>
      </c>
      <c r="I189" s="190"/>
      <c r="J189" s="13"/>
      <c r="K189" s="13"/>
      <c r="L189" s="186"/>
      <c r="M189" s="191"/>
      <c r="N189" s="192"/>
      <c r="O189" s="192"/>
      <c r="P189" s="192"/>
      <c r="Q189" s="192"/>
      <c r="R189" s="192"/>
      <c r="S189" s="192"/>
      <c r="T189" s="19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8" t="s">
        <v>144</v>
      </c>
      <c r="AU189" s="188" t="s">
        <v>85</v>
      </c>
      <c r="AV189" s="13" t="s">
        <v>83</v>
      </c>
      <c r="AW189" s="13" t="s">
        <v>39</v>
      </c>
      <c r="AX189" s="13" t="s">
        <v>77</v>
      </c>
      <c r="AY189" s="188" t="s">
        <v>134</v>
      </c>
    </row>
    <row r="190" s="14" customFormat="1">
      <c r="A190" s="14"/>
      <c r="B190" s="194"/>
      <c r="C190" s="14"/>
      <c r="D190" s="187" t="s">
        <v>144</v>
      </c>
      <c r="E190" s="195" t="s">
        <v>3</v>
      </c>
      <c r="F190" s="196" t="s">
        <v>1275</v>
      </c>
      <c r="G190" s="14"/>
      <c r="H190" s="197">
        <v>3</v>
      </c>
      <c r="I190" s="198"/>
      <c r="J190" s="14"/>
      <c r="K190" s="14"/>
      <c r="L190" s="194"/>
      <c r="M190" s="199"/>
      <c r="N190" s="200"/>
      <c r="O190" s="200"/>
      <c r="P190" s="200"/>
      <c r="Q190" s="200"/>
      <c r="R190" s="200"/>
      <c r="S190" s="200"/>
      <c r="T190" s="20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5" t="s">
        <v>144</v>
      </c>
      <c r="AU190" s="195" t="s">
        <v>85</v>
      </c>
      <c r="AV190" s="14" t="s">
        <v>85</v>
      </c>
      <c r="AW190" s="14" t="s">
        <v>39</v>
      </c>
      <c r="AX190" s="14" t="s">
        <v>77</v>
      </c>
      <c r="AY190" s="195" t="s">
        <v>134</v>
      </c>
    </row>
    <row r="191" s="14" customFormat="1">
      <c r="A191" s="14"/>
      <c r="B191" s="194"/>
      <c r="C191" s="14"/>
      <c r="D191" s="187" t="s">
        <v>144</v>
      </c>
      <c r="E191" s="195" t="s">
        <v>3</v>
      </c>
      <c r="F191" s="196" t="s">
        <v>341</v>
      </c>
      <c r="G191" s="14"/>
      <c r="H191" s="197">
        <v>1</v>
      </c>
      <c r="I191" s="198"/>
      <c r="J191" s="14"/>
      <c r="K191" s="14"/>
      <c r="L191" s="194"/>
      <c r="M191" s="199"/>
      <c r="N191" s="200"/>
      <c r="O191" s="200"/>
      <c r="P191" s="200"/>
      <c r="Q191" s="200"/>
      <c r="R191" s="200"/>
      <c r="S191" s="200"/>
      <c r="T191" s="20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5" t="s">
        <v>144</v>
      </c>
      <c r="AU191" s="195" t="s">
        <v>85</v>
      </c>
      <c r="AV191" s="14" t="s">
        <v>85</v>
      </c>
      <c r="AW191" s="14" t="s">
        <v>39</v>
      </c>
      <c r="AX191" s="14" t="s">
        <v>77</v>
      </c>
      <c r="AY191" s="195" t="s">
        <v>134</v>
      </c>
    </row>
    <row r="192" s="15" customFormat="1">
      <c r="A192" s="15"/>
      <c r="B192" s="202"/>
      <c r="C192" s="15"/>
      <c r="D192" s="187" t="s">
        <v>144</v>
      </c>
      <c r="E192" s="203" t="s">
        <v>3</v>
      </c>
      <c r="F192" s="204" t="s">
        <v>180</v>
      </c>
      <c r="G192" s="15"/>
      <c r="H192" s="205">
        <v>4</v>
      </c>
      <c r="I192" s="206"/>
      <c r="J192" s="15"/>
      <c r="K192" s="15"/>
      <c r="L192" s="202"/>
      <c r="M192" s="207"/>
      <c r="N192" s="208"/>
      <c r="O192" s="208"/>
      <c r="P192" s="208"/>
      <c r="Q192" s="208"/>
      <c r="R192" s="208"/>
      <c r="S192" s="208"/>
      <c r="T192" s="209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03" t="s">
        <v>144</v>
      </c>
      <c r="AU192" s="203" t="s">
        <v>85</v>
      </c>
      <c r="AV192" s="15" t="s">
        <v>133</v>
      </c>
      <c r="AW192" s="15" t="s">
        <v>39</v>
      </c>
      <c r="AX192" s="15" t="s">
        <v>83</v>
      </c>
      <c r="AY192" s="203" t="s">
        <v>134</v>
      </c>
    </row>
    <row r="193" s="2" customFormat="1" ht="37.8" customHeight="1">
      <c r="A193" s="38"/>
      <c r="B193" s="172"/>
      <c r="C193" s="173" t="s">
        <v>283</v>
      </c>
      <c r="D193" s="173" t="s">
        <v>137</v>
      </c>
      <c r="E193" s="174" t="s">
        <v>175</v>
      </c>
      <c r="F193" s="175" t="s">
        <v>176</v>
      </c>
      <c r="G193" s="176" t="s">
        <v>140</v>
      </c>
      <c r="H193" s="177">
        <v>5</v>
      </c>
      <c r="I193" s="178"/>
      <c r="J193" s="179">
        <f>ROUND(I193*H193,2)</f>
        <v>0</v>
      </c>
      <c r="K193" s="175" t="s">
        <v>141</v>
      </c>
      <c r="L193" s="39"/>
      <c r="M193" s="180" t="s">
        <v>3</v>
      </c>
      <c r="N193" s="181" t="s">
        <v>48</v>
      </c>
      <c r="O193" s="72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84" t="s">
        <v>142</v>
      </c>
      <c r="AT193" s="184" t="s">
        <v>137</v>
      </c>
      <c r="AU193" s="184" t="s">
        <v>85</v>
      </c>
      <c r="AY193" s="18" t="s">
        <v>134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8" t="s">
        <v>83</v>
      </c>
      <c r="BK193" s="185">
        <f>ROUND(I193*H193,2)</f>
        <v>0</v>
      </c>
      <c r="BL193" s="18" t="s">
        <v>142</v>
      </c>
      <c r="BM193" s="184" t="s">
        <v>1276</v>
      </c>
    </row>
    <row r="194" s="13" customFormat="1">
      <c r="A194" s="13"/>
      <c r="B194" s="186"/>
      <c r="C194" s="13"/>
      <c r="D194" s="187" t="s">
        <v>144</v>
      </c>
      <c r="E194" s="188" t="s">
        <v>3</v>
      </c>
      <c r="F194" s="189" t="s">
        <v>295</v>
      </c>
      <c r="G194" s="13"/>
      <c r="H194" s="188" t="s">
        <v>3</v>
      </c>
      <c r="I194" s="190"/>
      <c r="J194" s="13"/>
      <c r="K194" s="13"/>
      <c r="L194" s="186"/>
      <c r="M194" s="191"/>
      <c r="N194" s="192"/>
      <c r="O194" s="192"/>
      <c r="P194" s="192"/>
      <c r="Q194" s="192"/>
      <c r="R194" s="192"/>
      <c r="S194" s="192"/>
      <c r="T194" s="19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8" t="s">
        <v>144</v>
      </c>
      <c r="AU194" s="188" t="s">
        <v>85</v>
      </c>
      <c r="AV194" s="13" t="s">
        <v>83</v>
      </c>
      <c r="AW194" s="13" t="s">
        <v>39</v>
      </c>
      <c r="AX194" s="13" t="s">
        <v>77</v>
      </c>
      <c r="AY194" s="188" t="s">
        <v>134</v>
      </c>
    </row>
    <row r="195" s="14" customFormat="1">
      <c r="A195" s="14"/>
      <c r="B195" s="194"/>
      <c r="C195" s="14"/>
      <c r="D195" s="187" t="s">
        <v>144</v>
      </c>
      <c r="E195" s="195" t="s">
        <v>3</v>
      </c>
      <c r="F195" s="196" t="s">
        <v>1277</v>
      </c>
      <c r="G195" s="14"/>
      <c r="H195" s="197">
        <v>5</v>
      </c>
      <c r="I195" s="198"/>
      <c r="J195" s="14"/>
      <c r="K195" s="14"/>
      <c r="L195" s="194"/>
      <c r="M195" s="199"/>
      <c r="N195" s="200"/>
      <c r="O195" s="200"/>
      <c r="P195" s="200"/>
      <c r="Q195" s="200"/>
      <c r="R195" s="200"/>
      <c r="S195" s="200"/>
      <c r="T195" s="20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5" t="s">
        <v>144</v>
      </c>
      <c r="AU195" s="195" t="s">
        <v>85</v>
      </c>
      <c r="AV195" s="14" t="s">
        <v>85</v>
      </c>
      <c r="AW195" s="14" t="s">
        <v>39</v>
      </c>
      <c r="AX195" s="14" t="s">
        <v>83</v>
      </c>
      <c r="AY195" s="195" t="s">
        <v>134</v>
      </c>
    </row>
    <row r="196" s="2" customFormat="1" ht="24.15" customHeight="1">
      <c r="A196" s="38"/>
      <c r="B196" s="172"/>
      <c r="C196" s="173" t="s">
        <v>386</v>
      </c>
      <c r="D196" s="173" t="s">
        <v>137</v>
      </c>
      <c r="E196" s="174" t="s">
        <v>342</v>
      </c>
      <c r="F196" s="175" t="s">
        <v>343</v>
      </c>
      <c r="G196" s="176" t="s">
        <v>140</v>
      </c>
      <c r="H196" s="177">
        <v>3</v>
      </c>
      <c r="I196" s="178"/>
      <c r="J196" s="179">
        <f>ROUND(I196*H196,2)</f>
        <v>0</v>
      </c>
      <c r="K196" s="175" t="s">
        <v>141</v>
      </c>
      <c r="L196" s="39"/>
      <c r="M196" s="180" t="s">
        <v>3</v>
      </c>
      <c r="N196" s="181" t="s">
        <v>48</v>
      </c>
      <c r="O196" s="72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84" t="s">
        <v>142</v>
      </c>
      <c r="AT196" s="184" t="s">
        <v>137</v>
      </c>
      <c r="AU196" s="184" t="s">
        <v>85</v>
      </c>
      <c r="AY196" s="18" t="s">
        <v>134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8" t="s">
        <v>83</v>
      </c>
      <c r="BK196" s="185">
        <f>ROUND(I196*H196,2)</f>
        <v>0</v>
      </c>
      <c r="BL196" s="18" t="s">
        <v>142</v>
      </c>
      <c r="BM196" s="184" t="s">
        <v>1278</v>
      </c>
    </row>
    <row r="197" s="13" customFormat="1">
      <c r="A197" s="13"/>
      <c r="B197" s="186"/>
      <c r="C197" s="13"/>
      <c r="D197" s="187" t="s">
        <v>144</v>
      </c>
      <c r="E197" s="188" t="s">
        <v>3</v>
      </c>
      <c r="F197" s="189" t="s">
        <v>295</v>
      </c>
      <c r="G197" s="13"/>
      <c r="H197" s="188" t="s">
        <v>3</v>
      </c>
      <c r="I197" s="190"/>
      <c r="J197" s="13"/>
      <c r="K197" s="13"/>
      <c r="L197" s="186"/>
      <c r="M197" s="191"/>
      <c r="N197" s="192"/>
      <c r="O197" s="192"/>
      <c r="P197" s="192"/>
      <c r="Q197" s="192"/>
      <c r="R197" s="192"/>
      <c r="S197" s="192"/>
      <c r="T197" s="19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8" t="s">
        <v>144</v>
      </c>
      <c r="AU197" s="188" t="s">
        <v>85</v>
      </c>
      <c r="AV197" s="13" t="s">
        <v>83</v>
      </c>
      <c r="AW197" s="13" t="s">
        <v>39</v>
      </c>
      <c r="AX197" s="13" t="s">
        <v>77</v>
      </c>
      <c r="AY197" s="188" t="s">
        <v>134</v>
      </c>
    </row>
    <row r="198" s="14" customFormat="1">
      <c r="A198" s="14"/>
      <c r="B198" s="194"/>
      <c r="C198" s="14"/>
      <c r="D198" s="187" t="s">
        <v>144</v>
      </c>
      <c r="E198" s="195" t="s">
        <v>3</v>
      </c>
      <c r="F198" s="196" t="s">
        <v>1279</v>
      </c>
      <c r="G198" s="14"/>
      <c r="H198" s="197">
        <v>1</v>
      </c>
      <c r="I198" s="198"/>
      <c r="J198" s="14"/>
      <c r="K198" s="14"/>
      <c r="L198" s="194"/>
      <c r="M198" s="199"/>
      <c r="N198" s="200"/>
      <c r="O198" s="200"/>
      <c r="P198" s="200"/>
      <c r="Q198" s="200"/>
      <c r="R198" s="200"/>
      <c r="S198" s="200"/>
      <c r="T198" s="20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5" t="s">
        <v>144</v>
      </c>
      <c r="AU198" s="195" t="s">
        <v>85</v>
      </c>
      <c r="AV198" s="14" t="s">
        <v>85</v>
      </c>
      <c r="AW198" s="14" t="s">
        <v>39</v>
      </c>
      <c r="AX198" s="14" t="s">
        <v>77</v>
      </c>
      <c r="AY198" s="195" t="s">
        <v>134</v>
      </c>
    </row>
    <row r="199" s="14" customFormat="1">
      <c r="A199" s="14"/>
      <c r="B199" s="194"/>
      <c r="C199" s="14"/>
      <c r="D199" s="187" t="s">
        <v>144</v>
      </c>
      <c r="E199" s="195" t="s">
        <v>3</v>
      </c>
      <c r="F199" s="196" t="s">
        <v>527</v>
      </c>
      <c r="G199" s="14"/>
      <c r="H199" s="197">
        <v>2</v>
      </c>
      <c r="I199" s="198"/>
      <c r="J199" s="14"/>
      <c r="K199" s="14"/>
      <c r="L199" s="194"/>
      <c r="M199" s="199"/>
      <c r="N199" s="200"/>
      <c r="O199" s="200"/>
      <c r="P199" s="200"/>
      <c r="Q199" s="200"/>
      <c r="R199" s="200"/>
      <c r="S199" s="200"/>
      <c r="T199" s="20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5" t="s">
        <v>144</v>
      </c>
      <c r="AU199" s="195" t="s">
        <v>85</v>
      </c>
      <c r="AV199" s="14" t="s">
        <v>85</v>
      </c>
      <c r="AW199" s="14" t="s">
        <v>39</v>
      </c>
      <c r="AX199" s="14" t="s">
        <v>77</v>
      </c>
      <c r="AY199" s="195" t="s">
        <v>134</v>
      </c>
    </row>
    <row r="200" s="15" customFormat="1">
      <c r="A200" s="15"/>
      <c r="B200" s="202"/>
      <c r="C200" s="15"/>
      <c r="D200" s="187" t="s">
        <v>144</v>
      </c>
      <c r="E200" s="203" t="s">
        <v>3</v>
      </c>
      <c r="F200" s="204" t="s">
        <v>180</v>
      </c>
      <c r="G200" s="15"/>
      <c r="H200" s="205">
        <v>3</v>
      </c>
      <c r="I200" s="206"/>
      <c r="J200" s="15"/>
      <c r="K200" s="15"/>
      <c r="L200" s="202"/>
      <c r="M200" s="207"/>
      <c r="N200" s="208"/>
      <c r="O200" s="208"/>
      <c r="P200" s="208"/>
      <c r="Q200" s="208"/>
      <c r="R200" s="208"/>
      <c r="S200" s="208"/>
      <c r="T200" s="209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03" t="s">
        <v>144</v>
      </c>
      <c r="AU200" s="203" t="s">
        <v>85</v>
      </c>
      <c r="AV200" s="15" t="s">
        <v>133</v>
      </c>
      <c r="AW200" s="15" t="s">
        <v>39</v>
      </c>
      <c r="AX200" s="15" t="s">
        <v>83</v>
      </c>
      <c r="AY200" s="203" t="s">
        <v>134</v>
      </c>
    </row>
    <row r="201" s="2" customFormat="1" ht="24.15" customHeight="1">
      <c r="A201" s="38"/>
      <c r="B201" s="172"/>
      <c r="C201" s="173" t="s">
        <v>389</v>
      </c>
      <c r="D201" s="173" t="s">
        <v>137</v>
      </c>
      <c r="E201" s="174" t="s">
        <v>346</v>
      </c>
      <c r="F201" s="175" t="s">
        <v>347</v>
      </c>
      <c r="G201" s="176" t="s">
        <v>140</v>
      </c>
      <c r="H201" s="177">
        <v>8</v>
      </c>
      <c r="I201" s="178"/>
      <c r="J201" s="179">
        <f>ROUND(I201*H201,2)</f>
        <v>0</v>
      </c>
      <c r="K201" s="175" t="s">
        <v>141</v>
      </c>
      <c r="L201" s="39"/>
      <c r="M201" s="180" t="s">
        <v>3</v>
      </c>
      <c r="N201" s="181" t="s">
        <v>48</v>
      </c>
      <c r="O201" s="72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84" t="s">
        <v>142</v>
      </c>
      <c r="AT201" s="184" t="s">
        <v>137</v>
      </c>
      <c r="AU201" s="184" t="s">
        <v>85</v>
      </c>
      <c r="AY201" s="18" t="s">
        <v>134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8" t="s">
        <v>83</v>
      </c>
      <c r="BK201" s="185">
        <f>ROUND(I201*H201,2)</f>
        <v>0</v>
      </c>
      <c r="BL201" s="18" t="s">
        <v>142</v>
      </c>
      <c r="BM201" s="184" t="s">
        <v>1280</v>
      </c>
    </row>
    <row r="202" s="13" customFormat="1">
      <c r="A202" s="13"/>
      <c r="B202" s="186"/>
      <c r="C202" s="13"/>
      <c r="D202" s="187" t="s">
        <v>144</v>
      </c>
      <c r="E202" s="188" t="s">
        <v>3</v>
      </c>
      <c r="F202" s="189" t="s">
        <v>295</v>
      </c>
      <c r="G202" s="13"/>
      <c r="H202" s="188" t="s">
        <v>3</v>
      </c>
      <c r="I202" s="190"/>
      <c r="J202" s="13"/>
      <c r="K202" s="13"/>
      <c r="L202" s="186"/>
      <c r="M202" s="191"/>
      <c r="N202" s="192"/>
      <c r="O202" s="192"/>
      <c r="P202" s="192"/>
      <c r="Q202" s="192"/>
      <c r="R202" s="192"/>
      <c r="S202" s="192"/>
      <c r="T202" s="19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8" t="s">
        <v>144</v>
      </c>
      <c r="AU202" s="188" t="s">
        <v>85</v>
      </c>
      <c r="AV202" s="13" t="s">
        <v>83</v>
      </c>
      <c r="AW202" s="13" t="s">
        <v>39</v>
      </c>
      <c r="AX202" s="13" t="s">
        <v>77</v>
      </c>
      <c r="AY202" s="188" t="s">
        <v>134</v>
      </c>
    </row>
    <row r="203" s="14" customFormat="1">
      <c r="A203" s="14"/>
      <c r="B203" s="194"/>
      <c r="C203" s="14"/>
      <c r="D203" s="187" t="s">
        <v>144</v>
      </c>
      <c r="E203" s="195" t="s">
        <v>3</v>
      </c>
      <c r="F203" s="196" t="s">
        <v>1281</v>
      </c>
      <c r="G203" s="14"/>
      <c r="H203" s="197">
        <v>8</v>
      </c>
      <c r="I203" s="198"/>
      <c r="J203" s="14"/>
      <c r="K203" s="14"/>
      <c r="L203" s="194"/>
      <c r="M203" s="199"/>
      <c r="N203" s="200"/>
      <c r="O203" s="200"/>
      <c r="P203" s="200"/>
      <c r="Q203" s="200"/>
      <c r="R203" s="200"/>
      <c r="S203" s="200"/>
      <c r="T203" s="20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5" t="s">
        <v>144</v>
      </c>
      <c r="AU203" s="195" t="s">
        <v>85</v>
      </c>
      <c r="AV203" s="14" t="s">
        <v>85</v>
      </c>
      <c r="AW203" s="14" t="s">
        <v>39</v>
      </c>
      <c r="AX203" s="14" t="s">
        <v>83</v>
      </c>
      <c r="AY203" s="195" t="s">
        <v>134</v>
      </c>
    </row>
    <row r="204" s="12" customFormat="1" ht="22.8" customHeight="1">
      <c r="A204" s="12"/>
      <c r="B204" s="159"/>
      <c r="C204" s="12"/>
      <c r="D204" s="160" t="s">
        <v>76</v>
      </c>
      <c r="E204" s="170" t="s">
        <v>181</v>
      </c>
      <c r="F204" s="170" t="s">
        <v>182</v>
      </c>
      <c r="G204" s="12"/>
      <c r="H204" s="12"/>
      <c r="I204" s="162"/>
      <c r="J204" s="171">
        <f>BK204</f>
        <v>0</v>
      </c>
      <c r="K204" s="12"/>
      <c r="L204" s="159"/>
      <c r="M204" s="164"/>
      <c r="N204" s="165"/>
      <c r="O204" s="165"/>
      <c r="P204" s="166">
        <f>SUM(P205:P232)</f>
        <v>0</v>
      </c>
      <c r="Q204" s="165"/>
      <c r="R204" s="166">
        <f>SUM(R205:R232)</f>
        <v>0</v>
      </c>
      <c r="S204" s="165"/>
      <c r="T204" s="167">
        <f>SUM(T205:T232)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60" t="s">
        <v>133</v>
      </c>
      <c r="AT204" s="168" t="s">
        <v>76</v>
      </c>
      <c r="AU204" s="168" t="s">
        <v>83</v>
      </c>
      <c r="AY204" s="160" t="s">
        <v>134</v>
      </c>
      <c r="BK204" s="169">
        <f>SUM(BK205:BK232)</f>
        <v>0</v>
      </c>
    </row>
    <row r="205" s="2" customFormat="1" ht="24.15" customHeight="1">
      <c r="A205" s="38"/>
      <c r="B205" s="172"/>
      <c r="C205" s="173" t="s">
        <v>394</v>
      </c>
      <c r="D205" s="173" t="s">
        <v>137</v>
      </c>
      <c r="E205" s="174" t="s">
        <v>351</v>
      </c>
      <c r="F205" s="175" t="s">
        <v>352</v>
      </c>
      <c r="G205" s="176" t="s">
        <v>140</v>
      </c>
      <c r="H205" s="177">
        <v>1</v>
      </c>
      <c r="I205" s="178"/>
      <c r="J205" s="179">
        <f>ROUND(I205*H205,2)</f>
        <v>0</v>
      </c>
      <c r="K205" s="175" t="s">
        <v>141</v>
      </c>
      <c r="L205" s="39"/>
      <c r="M205" s="180" t="s">
        <v>3</v>
      </c>
      <c r="N205" s="181" t="s">
        <v>48</v>
      </c>
      <c r="O205" s="72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84" t="s">
        <v>142</v>
      </c>
      <c r="AT205" s="184" t="s">
        <v>137</v>
      </c>
      <c r="AU205" s="184" t="s">
        <v>85</v>
      </c>
      <c r="AY205" s="18" t="s">
        <v>134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8" t="s">
        <v>83</v>
      </c>
      <c r="BK205" s="185">
        <f>ROUND(I205*H205,2)</f>
        <v>0</v>
      </c>
      <c r="BL205" s="18" t="s">
        <v>142</v>
      </c>
      <c r="BM205" s="184" t="s">
        <v>1282</v>
      </c>
    </row>
    <row r="206" s="13" customFormat="1">
      <c r="A206" s="13"/>
      <c r="B206" s="186"/>
      <c r="C206" s="13"/>
      <c r="D206" s="187" t="s">
        <v>144</v>
      </c>
      <c r="E206" s="188" t="s">
        <v>3</v>
      </c>
      <c r="F206" s="189" t="s">
        <v>295</v>
      </c>
      <c r="G206" s="13"/>
      <c r="H206" s="188" t="s">
        <v>3</v>
      </c>
      <c r="I206" s="190"/>
      <c r="J206" s="13"/>
      <c r="K206" s="13"/>
      <c r="L206" s="186"/>
      <c r="M206" s="191"/>
      <c r="N206" s="192"/>
      <c r="O206" s="192"/>
      <c r="P206" s="192"/>
      <c r="Q206" s="192"/>
      <c r="R206" s="192"/>
      <c r="S206" s="192"/>
      <c r="T206" s="19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8" t="s">
        <v>144</v>
      </c>
      <c r="AU206" s="188" t="s">
        <v>85</v>
      </c>
      <c r="AV206" s="13" t="s">
        <v>83</v>
      </c>
      <c r="AW206" s="13" t="s">
        <v>39</v>
      </c>
      <c r="AX206" s="13" t="s">
        <v>77</v>
      </c>
      <c r="AY206" s="188" t="s">
        <v>134</v>
      </c>
    </row>
    <row r="207" s="14" customFormat="1">
      <c r="A207" s="14"/>
      <c r="B207" s="194"/>
      <c r="C207" s="14"/>
      <c r="D207" s="187" t="s">
        <v>144</v>
      </c>
      <c r="E207" s="195" t="s">
        <v>3</v>
      </c>
      <c r="F207" s="196" t="s">
        <v>354</v>
      </c>
      <c r="G207" s="14"/>
      <c r="H207" s="197">
        <v>1</v>
      </c>
      <c r="I207" s="198"/>
      <c r="J207" s="14"/>
      <c r="K207" s="14"/>
      <c r="L207" s="194"/>
      <c r="M207" s="199"/>
      <c r="N207" s="200"/>
      <c r="O207" s="200"/>
      <c r="P207" s="200"/>
      <c r="Q207" s="200"/>
      <c r="R207" s="200"/>
      <c r="S207" s="200"/>
      <c r="T207" s="20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5" t="s">
        <v>144</v>
      </c>
      <c r="AU207" s="195" t="s">
        <v>85</v>
      </c>
      <c r="AV207" s="14" t="s">
        <v>85</v>
      </c>
      <c r="AW207" s="14" t="s">
        <v>39</v>
      </c>
      <c r="AX207" s="14" t="s">
        <v>83</v>
      </c>
      <c r="AY207" s="195" t="s">
        <v>134</v>
      </c>
    </row>
    <row r="208" s="2" customFormat="1" ht="33" customHeight="1">
      <c r="A208" s="38"/>
      <c r="B208" s="172"/>
      <c r="C208" s="173" t="s">
        <v>397</v>
      </c>
      <c r="D208" s="173" t="s">
        <v>137</v>
      </c>
      <c r="E208" s="174" t="s">
        <v>184</v>
      </c>
      <c r="F208" s="175" t="s">
        <v>185</v>
      </c>
      <c r="G208" s="176" t="s">
        <v>140</v>
      </c>
      <c r="H208" s="177">
        <v>5</v>
      </c>
      <c r="I208" s="178"/>
      <c r="J208" s="179">
        <f>ROUND(I208*H208,2)</f>
        <v>0</v>
      </c>
      <c r="K208" s="175" t="s">
        <v>141</v>
      </c>
      <c r="L208" s="39"/>
      <c r="M208" s="180" t="s">
        <v>3</v>
      </c>
      <c r="N208" s="181" t="s">
        <v>48</v>
      </c>
      <c r="O208" s="72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84" t="s">
        <v>142</v>
      </c>
      <c r="AT208" s="184" t="s">
        <v>137</v>
      </c>
      <c r="AU208" s="184" t="s">
        <v>85</v>
      </c>
      <c r="AY208" s="18" t="s">
        <v>134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8" t="s">
        <v>83</v>
      </c>
      <c r="BK208" s="185">
        <f>ROUND(I208*H208,2)</f>
        <v>0</v>
      </c>
      <c r="BL208" s="18" t="s">
        <v>142</v>
      </c>
      <c r="BM208" s="184" t="s">
        <v>1283</v>
      </c>
    </row>
    <row r="209" s="13" customFormat="1">
      <c r="A209" s="13"/>
      <c r="B209" s="186"/>
      <c r="C209" s="13"/>
      <c r="D209" s="187" t="s">
        <v>144</v>
      </c>
      <c r="E209" s="188" t="s">
        <v>3</v>
      </c>
      <c r="F209" s="189" t="s">
        <v>295</v>
      </c>
      <c r="G209" s="13"/>
      <c r="H209" s="188" t="s">
        <v>3</v>
      </c>
      <c r="I209" s="190"/>
      <c r="J209" s="13"/>
      <c r="K209" s="13"/>
      <c r="L209" s="186"/>
      <c r="M209" s="191"/>
      <c r="N209" s="192"/>
      <c r="O209" s="192"/>
      <c r="P209" s="192"/>
      <c r="Q209" s="192"/>
      <c r="R209" s="192"/>
      <c r="S209" s="192"/>
      <c r="T209" s="19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8" t="s">
        <v>144</v>
      </c>
      <c r="AU209" s="188" t="s">
        <v>85</v>
      </c>
      <c r="AV209" s="13" t="s">
        <v>83</v>
      </c>
      <c r="AW209" s="13" t="s">
        <v>39</v>
      </c>
      <c r="AX209" s="13" t="s">
        <v>77</v>
      </c>
      <c r="AY209" s="188" t="s">
        <v>134</v>
      </c>
    </row>
    <row r="210" s="14" customFormat="1">
      <c r="A210" s="14"/>
      <c r="B210" s="194"/>
      <c r="C210" s="14"/>
      <c r="D210" s="187" t="s">
        <v>144</v>
      </c>
      <c r="E210" s="195" t="s">
        <v>3</v>
      </c>
      <c r="F210" s="196" t="s">
        <v>356</v>
      </c>
      <c r="G210" s="14"/>
      <c r="H210" s="197">
        <v>1</v>
      </c>
      <c r="I210" s="198"/>
      <c r="J210" s="14"/>
      <c r="K210" s="14"/>
      <c r="L210" s="194"/>
      <c r="M210" s="199"/>
      <c r="N210" s="200"/>
      <c r="O210" s="200"/>
      <c r="P210" s="200"/>
      <c r="Q210" s="200"/>
      <c r="R210" s="200"/>
      <c r="S210" s="200"/>
      <c r="T210" s="20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5" t="s">
        <v>144</v>
      </c>
      <c r="AU210" s="195" t="s">
        <v>85</v>
      </c>
      <c r="AV210" s="14" t="s">
        <v>85</v>
      </c>
      <c r="AW210" s="14" t="s">
        <v>39</v>
      </c>
      <c r="AX210" s="14" t="s">
        <v>77</v>
      </c>
      <c r="AY210" s="195" t="s">
        <v>134</v>
      </c>
    </row>
    <row r="211" s="14" customFormat="1">
      <c r="A211" s="14"/>
      <c r="B211" s="194"/>
      <c r="C211" s="14"/>
      <c r="D211" s="187" t="s">
        <v>144</v>
      </c>
      <c r="E211" s="195" t="s">
        <v>3</v>
      </c>
      <c r="F211" s="196" t="s">
        <v>842</v>
      </c>
      <c r="G211" s="14"/>
      <c r="H211" s="197">
        <v>1</v>
      </c>
      <c r="I211" s="198"/>
      <c r="J211" s="14"/>
      <c r="K211" s="14"/>
      <c r="L211" s="194"/>
      <c r="M211" s="199"/>
      <c r="N211" s="200"/>
      <c r="O211" s="200"/>
      <c r="P211" s="200"/>
      <c r="Q211" s="200"/>
      <c r="R211" s="200"/>
      <c r="S211" s="200"/>
      <c r="T211" s="20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5" t="s">
        <v>144</v>
      </c>
      <c r="AU211" s="195" t="s">
        <v>85</v>
      </c>
      <c r="AV211" s="14" t="s">
        <v>85</v>
      </c>
      <c r="AW211" s="14" t="s">
        <v>39</v>
      </c>
      <c r="AX211" s="14" t="s">
        <v>77</v>
      </c>
      <c r="AY211" s="195" t="s">
        <v>134</v>
      </c>
    </row>
    <row r="212" s="14" customFormat="1">
      <c r="A212" s="14"/>
      <c r="B212" s="194"/>
      <c r="C212" s="14"/>
      <c r="D212" s="187" t="s">
        <v>144</v>
      </c>
      <c r="E212" s="195" t="s">
        <v>3</v>
      </c>
      <c r="F212" s="196" t="s">
        <v>543</v>
      </c>
      <c r="G212" s="14"/>
      <c r="H212" s="197">
        <v>1</v>
      </c>
      <c r="I212" s="198"/>
      <c r="J212" s="14"/>
      <c r="K212" s="14"/>
      <c r="L212" s="194"/>
      <c r="M212" s="199"/>
      <c r="N212" s="200"/>
      <c r="O212" s="200"/>
      <c r="P212" s="200"/>
      <c r="Q212" s="200"/>
      <c r="R212" s="200"/>
      <c r="S212" s="200"/>
      <c r="T212" s="20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5" t="s">
        <v>144</v>
      </c>
      <c r="AU212" s="195" t="s">
        <v>85</v>
      </c>
      <c r="AV212" s="14" t="s">
        <v>85</v>
      </c>
      <c r="AW212" s="14" t="s">
        <v>39</v>
      </c>
      <c r="AX212" s="14" t="s">
        <v>77</v>
      </c>
      <c r="AY212" s="195" t="s">
        <v>134</v>
      </c>
    </row>
    <row r="213" s="14" customFormat="1">
      <c r="A213" s="14"/>
      <c r="B213" s="194"/>
      <c r="C213" s="14"/>
      <c r="D213" s="187" t="s">
        <v>144</v>
      </c>
      <c r="E213" s="195" t="s">
        <v>3</v>
      </c>
      <c r="F213" s="196" t="s">
        <v>1284</v>
      </c>
      <c r="G213" s="14"/>
      <c r="H213" s="197">
        <v>1</v>
      </c>
      <c r="I213" s="198"/>
      <c r="J213" s="14"/>
      <c r="K213" s="14"/>
      <c r="L213" s="194"/>
      <c r="M213" s="199"/>
      <c r="N213" s="200"/>
      <c r="O213" s="200"/>
      <c r="P213" s="200"/>
      <c r="Q213" s="200"/>
      <c r="R213" s="200"/>
      <c r="S213" s="200"/>
      <c r="T213" s="20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5" t="s">
        <v>144</v>
      </c>
      <c r="AU213" s="195" t="s">
        <v>85</v>
      </c>
      <c r="AV213" s="14" t="s">
        <v>85</v>
      </c>
      <c r="AW213" s="14" t="s">
        <v>39</v>
      </c>
      <c r="AX213" s="14" t="s">
        <v>77</v>
      </c>
      <c r="AY213" s="195" t="s">
        <v>134</v>
      </c>
    </row>
    <row r="214" s="14" customFormat="1">
      <c r="A214" s="14"/>
      <c r="B214" s="194"/>
      <c r="C214" s="14"/>
      <c r="D214" s="187" t="s">
        <v>144</v>
      </c>
      <c r="E214" s="195" t="s">
        <v>3</v>
      </c>
      <c r="F214" s="196" t="s">
        <v>844</v>
      </c>
      <c r="G214" s="14"/>
      <c r="H214" s="197">
        <v>1</v>
      </c>
      <c r="I214" s="198"/>
      <c r="J214" s="14"/>
      <c r="K214" s="14"/>
      <c r="L214" s="194"/>
      <c r="M214" s="199"/>
      <c r="N214" s="200"/>
      <c r="O214" s="200"/>
      <c r="P214" s="200"/>
      <c r="Q214" s="200"/>
      <c r="R214" s="200"/>
      <c r="S214" s="200"/>
      <c r="T214" s="20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95" t="s">
        <v>144</v>
      </c>
      <c r="AU214" s="195" t="s">
        <v>85</v>
      </c>
      <c r="AV214" s="14" t="s">
        <v>85</v>
      </c>
      <c r="AW214" s="14" t="s">
        <v>39</v>
      </c>
      <c r="AX214" s="14" t="s">
        <v>77</v>
      </c>
      <c r="AY214" s="195" t="s">
        <v>134</v>
      </c>
    </row>
    <row r="215" s="15" customFormat="1">
      <c r="A215" s="15"/>
      <c r="B215" s="202"/>
      <c r="C215" s="15"/>
      <c r="D215" s="187" t="s">
        <v>144</v>
      </c>
      <c r="E215" s="203" t="s">
        <v>3</v>
      </c>
      <c r="F215" s="204" t="s">
        <v>180</v>
      </c>
      <c r="G215" s="15"/>
      <c r="H215" s="205">
        <v>5</v>
      </c>
      <c r="I215" s="206"/>
      <c r="J215" s="15"/>
      <c r="K215" s="15"/>
      <c r="L215" s="202"/>
      <c r="M215" s="207"/>
      <c r="N215" s="208"/>
      <c r="O215" s="208"/>
      <c r="P215" s="208"/>
      <c r="Q215" s="208"/>
      <c r="R215" s="208"/>
      <c r="S215" s="208"/>
      <c r="T215" s="209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03" t="s">
        <v>144</v>
      </c>
      <c r="AU215" s="203" t="s">
        <v>85</v>
      </c>
      <c r="AV215" s="15" t="s">
        <v>133</v>
      </c>
      <c r="AW215" s="15" t="s">
        <v>39</v>
      </c>
      <c r="AX215" s="15" t="s">
        <v>83</v>
      </c>
      <c r="AY215" s="203" t="s">
        <v>134</v>
      </c>
    </row>
    <row r="216" s="2" customFormat="1" ht="24.15" customHeight="1">
      <c r="A216" s="38"/>
      <c r="B216" s="172"/>
      <c r="C216" s="173" t="s">
        <v>402</v>
      </c>
      <c r="D216" s="173" t="s">
        <v>137</v>
      </c>
      <c r="E216" s="174" t="s">
        <v>357</v>
      </c>
      <c r="F216" s="175" t="s">
        <v>358</v>
      </c>
      <c r="G216" s="176" t="s">
        <v>140</v>
      </c>
      <c r="H216" s="177">
        <v>4</v>
      </c>
      <c r="I216" s="178"/>
      <c r="J216" s="179">
        <f>ROUND(I216*H216,2)</f>
        <v>0</v>
      </c>
      <c r="K216" s="175" t="s">
        <v>141</v>
      </c>
      <c r="L216" s="39"/>
      <c r="M216" s="180" t="s">
        <v>3</v>
      </c>
      <c r="N216" s="181" t="s">
        <v>48</v>
      </c>
      <c r="O216" s="72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84" t="s">
        <v>142</v>
      </c>
      <c r="AT216" s="184" t="s">
        <v>137</v>
      </c>
      <c r="AU216" s="184" t="s">
        <v>85</v>
      </c>
      <c r="AY216" s="18" t="s">
        <v>134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8" t="s">
        <v>83</v>
      </c>
      <c r="BK216" s="185">
        <f>ROUND(I216*H216,2)</f>
        <v>0</v>
      </c>
      <c r="BL216" s="18" t="s">
        <v>142</v>
      </c>
      <c r="BM216" s="184" t="s">
        <v>1285</v>
      </c>
    </row>
    <row r="217" s="13" customFormat="1">
      <c r="A217" s="13"/>
      <c r="B217" s="186"/>
      <c r="C217" s="13"/>
      <c r="D217" s="187" t="s">
        <v>144</v>
      </c>
      <c r="E217" s="188" t="s">
        <v>3</v>
      </c>
      <c r="F217" s="189" t="s">
        <v>295</v>
      </c>
      <c r="G217" s="13"/>
      <c r="H217" s="188" t="s">
        <v>3</v>
      </c>
      <c r="I217" s="190"/>
      <c r="J217" s="13"/>
      <c r="K217" s="13"/>
      <c r="L217" s="186"/>
      <c r="M217" s="191"/>
      <c r="N217" s="192"/>
      <c r="O217" s="192"/>
      <c r="P217" s="192"/>
      <c r="Q217" s="192"/>
      <c r="R217" s="192"/>
      <c r="S217" s="192"/>
      <c r="T217" s="19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8" t="s">
        <v>144</v>
      </c>
      <c r="AU217" s="188" t="s">
        <v>85</v>
      </c>
      <c r="AV217" s="13" t="s">
        <v>83</v>
      </c>
      <c r="AW217" s="13" t="s">
        <v>39</v>
      </c>
      <c r="AX217" s="13" t="s">
        <v>77</v>
      </c>
      <c r="AY217" s="188" t="s">
        <v>134</v>
      </c>
    </row>
    <row r="218" s="14" customFormat="1">
      <c r="A218" s="14"/>
      <c r="B218" s="194"/>
      <c r="C218" s="14"/>
      <c r="D218" s="187" t="s">
        <v>144</v>
      </c>
      <c r="E218" s="195" t="s">
        <v>3</v>
      </c>
      <c r="F218" s="196" t="s">
        <v>1286</v>
      </c>
      <c r="G218" s="14"/>
      <c r="H218" s="197">
        <v>2</v>
      </c>
      <c r="I218" s="198"/>
      <c r="J218" s="14"/>
      <c r="K218" s="14"/>
      <c r="L218" s="194"/>
      <c r="M218" s="199"/>
      <c r="N218" s="200"/>
      <c r="O218" s="200"/>
      <c r="P218" s="200"/>
      <c r="Q218" s="200"/>
      <c r="R218" s="200"/>
      <c r="S218" s="200"/>
      <c r="T218" s="20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5" t="s">
        <v>144</v>
      </c>
      <c r="AU218" s="195" t="s">
        <v>85</v>
      </c>
      <c r="AV218" s="14" t="s">
        <v>85</v>
      </c>
      <c r="AW218" s="14" t="s">
        <v>39</v>
      </c>
      <c r="AX218" s="14" t="s">
        <v>77</v>
      </c>
      <c r="AY218" s="195" t="s">
        <v>134</v>
      </c>
    </row>
    <row r="219" s="14" customFormat="1">
      <c r="A219" s="14"/>
      <c r="B219" s="194"/>
      <c r="C219" s="14"/>
      <c r="D219" s="187" t="s">
        <v>144</v>
      </c>
      <c r="E219" s="195" t="s">
        <v>3</v>
      </c>
      <c r="F219" s="196" t="s">
        <v>1287</v>
      </c>
      <c r="G219" s="14"/>
      <c r="H219" s="197">
        <v>2</v>
      </c>
      <c r="I219" s="198"/>
      <c r="J219" s="14"/>
      <c r="K219" s="14"/>
      <c r="L219" s="194"/>
      <c r="M219" s="199"/>
      <c r="N219" s="200"/>
      <c r="O219" s="200"/>
      <c r="P219" s="200"/>
      <c r="Q219" s="200"/>
      <c r="R219" s="200"/>
      <c r="S219" s="200"/>
      <c r="T219" s="20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5" t="s">
        <v>144</v>
      </c>
      <c r="AU219" s="195" t="s">
        <v>85</v>
      </c>
      <c r="AV219" s="14" t="s">
        <v>85</v>
      </c>
      <c r="AW219" s="14" t="s">
        <v>39</v>
      </c>
      <c r="AX219" s="14" t="s">
        <v>77</v>
      </c>
      <c r="AY219" s="195" t="s">
        <v>134</v>
      </c>
    </row>
    <row r="220" s="15" customFormat="1">
      <c r="A220" s="15"/>
      <c r="B220" s="202"/>
      <c r="C220" s="15"/>
      <c r="D220" s="187" t="s">
        <v>144</v>
      </c>
      <c r="E220" s="203" t="s">
        <v>3</v>
      </c>
      <c r="F220" s="204" t="s">
        <v>180</v>
      </c>
      <c r="G220" s="15"/>
      <c r="H220" s="205">
        <v>4</v>
      </c>
      <c r="I220" s="206"/>
      <c r="J220" s="15"/>
      <c r="K220" s="15"/>
      <c r="L220" s="202"/>
      <c r="M220" s="207"/>
      <c r="N220" s="208"/>
      <c r="O220" s="208"/>
      <c r="P220" s="208"/>
      <c r="Q220" s="208"/>
      <c r="R220" s="208"/>
      <c r="S220" s="208"/>
      <c r="T220" s="209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03" t="s">
        <v>144</v>
      </c>
      <c r="AU220" s="203" t="s">
        <v>85</v>
      </c>
      <c r="AV220" s="15" t="s">
        <v>133</v>
      </c>
      <c r="AW220" s="15" t="s">
        <v>39</v>
      </c>
      <c r="AX220" s="15" t="s">
        <v>83</v>
      </c>
      <c r="AY220" s="203" t="s">
        <v>134</v>
      </c>
    </row>
    <row r="221" s="2" customFormat="1" ht="33" customHeight="1">
      <c r="A221" s="38"/>
      <c r="B221" s="172"/>
      <c r="C221" s="173" t="s">
        <v>405</v>
      </c>
      <c r="D221" s="173" t="s">
        <v>137</v>
      </c>
      <c r="E221" s="174" t="s">
        <v>196</v>
      </c>
      <c r="F221" s="175" t="s">
        <v>197</v>
      </c>
      <c r="G221" s="176" t="s">
        <v>140</v>
      </c>
      <c r="H221" s="177">
        <v>10</v>
      </c>
      <c r="I221" s="178"/>
      <c r="J221" s="179">
        <f>ROUND(I221*H221,2)</f>
        <v>0</v>
      </c>
      <c r="K221" s="175" t="s">
        <v>141</v>
      </c>
      <c r="L221" s="39"/>
      <c r="M221" s="180" t="s">
        <v>3</v>
      </c>
      <c r="N221" s="181" t="s">
        <v>48</v>
      </c>
      <c r="O221" s="72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84" t="s">
        <v>142</v>
      </c>
      <c r="AT221" s="184" t="s">
        <v>137</v>
      </c>
      <c r="AU221" s="184" t="s">
        <v>85</v>
      </c>
      <c r="AY221" s="18" t="s">
        <v>134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8" t="s">
        <v>83</v>
      </c>
      <c r="BK221" s="185">
        <f>ROUND(I221*H221,2)</f>
        <v>0</v>
      </c>
      <c r="BL221" s="18" t="s">
        <v>142</v>
      </c>
      <c r="BM221" s="184" t="s">
        <v>1288</v>
      </c>
    </row>
    <row r="222" s="13" customFormat="1">
      <c r="A222" s="13"/>
      <c r="B222" s="186"/>
      <c r="C222" s="13"/>
      <c r="D222" s="187" t="s">
        <v>144</v>
      </c>
      <c r="E222" s="188" t="s">
        <v>3</v>
      </c>
      <c r="F222" s="189" t="s">
        <v>295</v>
      </c>
      <c r="G222" s="13"/>
      <c r="H222" s="188" t="s">
        <v>3</v>
      </c>
      <c r="I222" s="190"/>
      <c r="J222" s="13"/>
      <c r="K222" s="13"/>
      <c r="L222" s="186"/>
      <c r="M222" s="191"/>
      <c r="N222" s="192"/>
      <c r="O222" s="192"/>
      <c r="P222" s="192"/>
      <c r="Q222" s="192"/>
      <c r="R222" s="192"/>
      <c r="S222" s="192"/>
      <c r="T222" s="19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8" t="s">
        <v>144</v>
      </c>
      <c r="AU222" s="188" t="s">
        <v>85</v>
      </c>
      <c r="AV222" s="13" t="s">
        <v>83</v>
      </c>
      <c r="AW222" s="13" t="s">
        <v>39</v>
      </c>
      <c r="AX222" s="13" t="s">
        <v>77</v>
      </c>
      <c r="AY222" s="188" t="s">
        <v>134</v>
      </c>
    </row>
    <row r="223" s="14" customFormat="1">
      <c r="A223" s="14"/>
      <c r="B223" s="194"/>
      <c r="C223" s="14"/>
      <c r="D223" s="187" t="s">
        <v>144</v>
      </c>
      <c r="E223" s="195" t="s">
        <v>3</v>
      </c>
      <c r="F223" s="196" t="s">
        <v>1289</v>
      </c>
      <c r="G223" s="14"/>
      <c r="H223" s="197">
        <v>6</v>
      </c>
      <c r="I223" s="198"/>
      <c r="J223" s="14"/>
      <c r="K223" s="14"/>
      <c r="L223" s="194"/>
      <c r="M223" s="199"/>
      <c r="N223" s="200"/>
      <c r="O223" s="200"/>
      <c r="P223" s="200"/>
      <c r="Q223" s="200"/>
      <c r="R223" s="200"/>
      <c r="S223" s="200"/>
      <c r="T223" s="20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5" t="s">
        <v>144</v>
      </c>
      <c r="AU223" s="195" t="s">
        <v>85</v>
      </c>
      <c r="AV223" s="14" t="s">
        <v>85</v>
      </c>
      <c r="AW223" s="14" t="s">
        <v>39</v>
      </c>
      <c r="AX223" s="14" t="s">
        <v>77</v>
      </c>
      <c r="AY223" s="195" t="s">
        <v>134</v>
      </c>
    </row>
    <row r="224" s="14" customFormat="1">
      <c r="A224" s="14"/>
      <c r="B224" s="194"/>
      <c r="C224" s="14"/>
      <c r="D224" s="187" t="s">
        <v>144</v>
      </c>
      <c r="E224" s="195" t="s">
        <v>3</v>
      </c>
      <c r="F224" s="196" t="s">
        <v>1290</v>
      </c>
      <c r="G224" s="14"/>
      <c r="H224" s="197">
        <v>3</v>
      </c>
      <c r="I224" s="198"/>
      <c r="J224" s="14"/>
      <c r="K224" s="14"/>
      <c r="L224" s="194"/>
      <c r="M224" s="199"/>
      <c r="N224" s="200"/>
      <c r="O224" s="200"/>
      <c r="P224" s="200"/>
      <c r="Q224" s="200"/>
      <c r="R224" s="200"/>
      <c r="S224" s="200"/>
      <c r="T224" s="20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5" t="s">
        <v>144</v>
      </c>
      <c r="AU224" s="195" t="s">
        <v>85</v>
      </c>
      <c r="AV224" s="14" t="s">
        <v>85</v>
      </c>
      <c r="AW224" s="14" t="s">
        <v>39</v>
      </c>
      <c r="AX224" s="14" t="s">
        <v>77</v>
      </c>
      <c r="AY224" s="195" t="s">
        <v>134</v>
      </c>
    </row>
    <row r="225" s="14" customFormat="1">
      <c r="A225" s="14"/>
      <c r="B225" s="194"/>
      <c r="C225" s="14"/>
      <c r="D225" s="187" t="s">
        <v>144</v>
      </c>
      <c r="E225" s="195" t="s">
        <v>3</v>
      </c>
      <c r="F225" s="196" t="s">
        <v>194</v>
      </c>
      <c r="G225" s="14"/>
      <c r="H225" s="197">
        <v>1</v>
      </c>
      <c r="I225" s="198"/>
      <c r="J225" s="14"/>
      <c r="K225" s="14"/>
      <c r="L225" s="194"/>
      <c r="M225" s="199"/>
      <c r="N225" s="200"/>
      <c r="O225" s="200"/>
      <c r="P225" s="200"/>
      <c r="Q225" s="200"/>
      <c r="R225" s="200"/>
      <c r="S225" s="200"/>
      <c r="T225" s="20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5" t="s">
        <v>144</v>
      </c>
      <c r="AU225" s="195" t="s">
        <v>85</v>
      </c>
      <c r="AV225" s="14" t="s">
        <v>85</v>
      </c>
      <c r="AW225" s="14" t="s">
        <v>39</v>
      </c>
      <c r="AX225" s="14" t="s">
        <v>77</v>
      </c>
      <c r="AY225" s="195" t="s">
        <v>134</v>
      </c>
    </row>
    <row r="226" s="15" customFormat="1">
      <c r="A226" s="15"/>
      <c r="B226" s="202"/>
      <c r="C226" s="15"/>
      <c r="D226" s="187" t="s">
        <v>144</v>
      </c>
      <c r="E226" s="203" t="s">
        <v>3</v>
      </c>
      <c r="F226" s="204" t="s">
        <v>180</v>
      </c>
      <c r="G226" s="15"/>
      <c r="H226" s="205">
        <v>10</v>
      </c>
      <c r="I226" s="206"/>
      <c r="J226" s="15"/>
      <c r="K226" s="15"/>
      <c r="L226" s="202"/>
      <c r="M226" s="207"/>
      <c r="N226" s="208"/>
      <c r="O226" s="208"/>
      <c r="P226" s="208"/>
      <c r="Q226" s="208"/>
      <c r="R226" s="208"/>
      <c r="S226" s="208"/>
      <c r="T226" s="209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03" t="s">
        <v>144</v>
      </c>
      <c r="AU226" s="203" t="s">
        <v>85</v>
      </c>
      <c r="AV226" s="15" t="s">
        <v>133</v>
      </c>
      <c r="AW226" s="15" t="s">
        <v>39</v>
      </c>
      <c r="AX226" s="15" t="s">
        <v>83</v>
      </c>
      <c r="AY226" s="203" t="s">
        <v>134</v>
      </c>
    </row>
    <row r="227" s="2" customFormat="1" ht="24.15" customHeight="1">
      <c r="A227" s="38"/>
      <c r="B227" s="172"/>
      <c r="C227" s="173" t="s">
        <v>409</v>
      </c>
      <c r="D227" s="173" t="s">
        <v>137</v>
      </c>
      <c r="E227" s="174" t="s">
        <v>850</v>
      </c>
      <c r="F227" s="175" t="s">
        <v>851</v>
      </c>
      <c r="G227" s="176" t="s">
        <v>140</v>
      </c>
      <c r="H227" s="177">
        <v>1</v>
      </c>
      <c r="I227" s="178"/>
      <c r="J227" s="179">
        <f>ROUND(I227*H227,2)</f>
        <v>0</v>
      </c>
      <c r="K227" s="175" t="s">
        <v>141</v>
      </c>
      <c r="L227" s="39"/>
      <c r="M227" s="180" t="s">
        <v>3</v>
      </c>
      <c r="N227" s="181" t="s">
        <v>48</v>
      </c>
      <c r="O227" s="72"/>
      <c r="P227" s="182">
        <f>O227*H227</f>
        <v>0</v>
      </c>
      <c r="Q227" s="182">
        <v>0</v>
      </c>
      <c r="R227" s="182">
        <f>Q227*H227</f>
        <v>0</v>
      </c>
      <c r="S227" s="182">
        <v>0</v>
      </c>
      <c r="T227" s="183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84" t="s">
        <v>142</v>
      </c>
      <c r="AT227" s="184" t="s">
        <v>137</v>
      </c>
      <c r="AU227" s="184" t="s">
        <v>85</v>
      </c>
      <c r="AY227" s="18" t="s">
        <v>134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8" t="s">
        <v>83</v>
      </c>
      <c r="BK227" s="185">
        <f>ROUND(I227*H227,2)</f>
        <v>0</v>
      </c>
      <c r="BL227" s="18" t="s">
        <v>142</v>
      </c>
      <c r="BM227" s="184" t="s">
        <v>1291</v>
      </c>
    </row>
    <row r="228" s="13" customFormat="1">
      <c r="A228" s="13"/>
      <c r="B228" s="186"/>
      <c r="C228" s="13"/>
      <c r="D228" s="187" t="s">
        <v>144</v>
      </c>
      <c r="E228" s="188" t="s">
        <v>3</v>
      </c>
      <c r="F228" s="189" t="s">
        <v>295</v>
      </c>
      <c r="G228" s="13"/>
      <c r="H228" s="188" t="s">
        <v>3</v>
      </c>
      <c r="I228" s="190"/>
      <c r="J228" s="13"/>
      <c r="K228" s="13"/>
      <c r="L228" s="186"/>
      <c r="M228" s="191"/>
      <c r="N228" s="192"/>
      <c r="O228" s="192"/>
      <c r="P228" s="192"/>
      <c r="Q228" s="192"/>
      <c r="R228" s="192"/>
      <c r="S228" s="192"/>
      <c r="T228" s="19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8" t="s">
        <v>144</v>
      </c>
      <c r="AU228" s="188" t="s">
        <v>85</v>
      </c>
      <c r="AV228" s="13" t="s">
        <v>83</v>
      </c>
      <c r="AW228" s="13" t="s">
        <v>39</v>
      </c>
      <c r="AX228" s="13" t="s">
        <v>77</v>
      </c>
      <c r="AY228" s="188" t="s">
        <v>134</v>
      </c>
    </row>
    <row r="229" s="14" customFormat="1">
      <c r="A229" s="14"/>
      <c r="B229" s="194"/>
      <c r="C229" s="14"/>
      <c r="D229" s="187" t="s">
        <v>144</v>
      </c>
      <c r="E229" s="195" t="s">
        <v>3</v>
      </c>
      <c r="F229" s="196" t="s">
        <v>853</v>
      </c>
      <c r="G229" s="14"/>
      <c r="H229" s="197">
        <v>1</v>
      </c>
      <c r="I229" s="198"/>
      <c r="J229" s="14"/>
      <c r="K229" s="14"/>
      <c r="L229" s="194"/>
      <c r="M229" s="199"/>
      <c r="N229" s="200"/>
      <c r="O229" s="200"/>
      <c r="P229" s="200"/>
      <c r="Q229" s="200"/>
      <c r="R229" s="200"/>
      <c r="S229" s="200"/>
      <c r="T229" s="20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5" t="s">
        <v>144</v>
      </c>
      <c r="AU229" s="195" t="s">
        <v>85</v>
      </c>
      <c r="AV229" s="14" t="s">
        <v>85</v>
      </c>
      <c r="AW229" s="14" t="s">
        <v>39</v>
      </c>
      <c r="AX229" s="14" t="s">
        <v>83</v>
      </c>
      <c r="AY229" s="195" t="s">
        <v>134</v>
      </c>
    </row>
    <row r="230" s="2" customFormat="1" ht="24.15" customHeight="1">
      <c r="A230" s="38"/>
      <c r="B230" s="172"/>
      <c r="C230" s="173" t="s">
        <v>414</v>
      </c>
      <c r="D230" s="173" t="s">
        <v>137</v>
      </c>
      <c r="E230" s="174" t="s">
        <v>556</v>
      </c>
      <c r="F230" s="175" t="s">
        <v>557</v>
      </c>
      <c r="G230" s="176" t="s">
        <v>140</v>
      </c>
      <c r="H230" s="177">
        <v>2</v>
      </c>
      <c r="I230" s="178"/>
      <c r="J230" s="179">
        <f>ROUND(I230*H230,2)</f>
        <v>0</v>
      </c>
      <c r="K230" s="175" t="s">
        <v>141</v>
      </c>
      <c r="L230" s="39"/>
      <c r="M230" s="180" t="s">
        <v>3</v>
      </c>
      <c r="N230" s="181" t="s">
        <v>48</v>
      </c>
      <c r="O230" s="72"/>
      <c r="P230" s="182">
        <f>O230*H230</f>
        <v>0</v>
      </c>
      <c r="Q230" s="182">
        <v>0</v>
      </c>
      <c r="R230" s="182">
        <f>Q230*H230</f>
        <v>0</v>
      </c>
      <c r="S230" s="182">
        <v>0</v>
      </c>
      <c r="T230" s="183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84" t="s">
        <v>142</v>
      </c>
      <c r="AT230" s="184" t="s">
        <v>137</v>
      </c>
      <c r="AU230" s="184" t="s">
        <v>85</v>
      </c>
      <c r="AY230" s="18" t="s">
        <v>134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8" t="s">
        <v>83</v>
      </c>
      <c r="BK230" s="185">
        <f>ROUND(I230*H230,2)</f>
        <v>0</v>
      </c>
      <c r="BL230" s="18" t="s">
        <v>142</v>
      </c>
      <c r="BM230" s="184" t="s">
        <v>1292</v>
      </c>
    </row>
    <row r="231" s="13" customFormat="1">
      <c r="A231" s="13"/>
      <c r="B231" s="186"/>
      <c r="C231" s="13"/>
      <c r="D231" s="187" t="s">
        <v>144</v>
      </c>
      <c r="E231" s="188" t="s">
        <v>3</v>
      </c>
      <c r="F231" s="189" t="s">
        <v>295</v>
      </c>
      <c r="G231" s="13"/>
      <c r="H231" s="188" t="s">
        <v>3</v>
      </c>
      <c r="I231" s="190"/>
      <c r="J231" s="13"/>
      <c r="K231" s="13"/>
      <c r="L231" s="186"/>
      <c r="M231" s="191"/>
      <c r="N231" s="192"/>
      <c r="O231" s="192"/>
      <c r="P231" s="192"/>
      <c r="Q231" s="192"/>
      <c r="R231" s="192"/>
      <c r="S231" s="192"/>
      <c r="T231" s="19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8" t="s">
        <v>144</v>
      </c>
      <c r="AU231" s="188" t="s">
        <v>85</v>
      </c>
      <c r="AV231" s="13" t="s">
        <v>83</v>
      </c>
      <c r="AW231" s="13" t="s">
        <v>39</v>
      </c>
      <c r="AX231" s="13" t="s">
        <v>77</v>
      </c>
      <c r="AY231" s="188" t="s">
        <v>134</v>
      </c>
    </row>
    <row r="232" s="14" customFormat="1">
      <c r="A232" s="14"/>
      <c r="B232" s="194"/>
      <c r="C232" s="14"/>
      <c r="D232" s="187" t="s">
        <v>144</v>
      </c>
      <c r="E232" s="195" t="s">
        <v>3</v>
      </c>
      <c r="F232" s="196" t="s">
        <v>1293</v>
      </c>
      <c r="G232" s="14"/>
      <c r="H232" s="197">
        <v>2</v>
      </c>
      <c r="I232" s="198"/>
      <c r="J232" s="14"/>
      <c r="K232" s="14"/>
      <c r="L232" s="194"/>
      <c r="M232" s="199"/>
      <c r="N232" s="200"/>
      <c r="O232" s="200"/>
      <c r="P232" s="200"/>
      <c r="Q232" s="200"/>
      <c r="R232" s="200"/>
      <c r="S232" s="200"/>
      <c r="T232" s="20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195" t="s">
        <v>144</v>
      </c>
      <c r="AU232" s="195" t="s">
        <v>85</v>
      </c>
      <c r="AV232" s="14" t="s">
        <v>85</v>
      </c>
      <c r="AW232" s="14" t="s">
        <v>39</v>
      </c>
      <c r="AX232" s="14" t="s">
        <v>83</v>
      </c>
      <c r="AY232" s="195" t="s">
        <v>134</v>
      </c>
    </row>
    <row r="233" s="12" customFormat="1" ht="22.8" customHeight="1">
      <c r="A233" s="12"/>
      <c r="B233" s="159"/>
      <c r="C233" s="12"/>
      <c r="D233" s="160" t="s">
        <v>76</v>
      </c>
      <c r="E233" s="170" t="s">
        <v>200</v>
      </c>
      <c r="F233" s="170" t="s">
        <v>201</v>
      </c>
      <c r="G233" s="12"/>
      <c r="H233" s="12"/>
      <c r="I233" s="162"/>
      <c r="J233" s="171">
        <f>BK233</f>
        <v>0</v>
      </c>
      <c r="K233" s="12"/>
      <c r="L233" s="159"/>
      <c r="M233" s="164"/>
      <c r="N233" s="165"/>
      <c r="O233" s="165"/>
      <c r="P233" s="166">
        <f>SUM(P234:P394)</f>
        <v>0</v>
      </c>
      <c r="Q233" s="165"/>
      <c r="R233" s="166">
        <f>SUM(R234:R394)</f>
        <v>0</v>
      </c>
      <c r="S233" s="165"/>
      <c r="T233" s="167">
        <f>SUM(T234:T394)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60" t="s">
        <v>133</v>
      </c>
      <c r="AT233" s="168" t="s">
        <v>76</v>
      </c>
      <c r="AU233" s="168" t="s">
        <v>83</v>
      </c>
      <c r="AY233" s="160" t="s">
        <v>134</v>
      </c>
      <c r="BK233" s="169">
        <f>SUM(BK234:BK394)</f>
        <v>0</v>
      </c>
    </row>
    <row r="234" s="2" customFormat="1" ht="24.15" customHeight="1">
      <c r="A234" s="38"/>
      <c r="B234" s="172"/>
      <c r="C234" s="173" t="s">
        <v>417</v>
      </c>
      <c r="D234" s="173" t="s">
        <v>137</v>
      </c>
      <c r="E234" s="174" t="s">
        <v>203</v>
      </c>
      <c r="F234" s="175" t="s">
        <v>204</v>
      </c>
      <c r="G234" s="176" t="s">
        <v>140</v>
      </c>
      <c r="H234" s="177">
        <v>404</v>
      </c>
      <c r="I234" s="178"/>
      <c r="J234" s="179">
        <f>ROUND(I234*H234,2)</f>
        <v>0</v>
      </c>
      <c r="K234" s="175" t="s">
        <v>141</v>
      </c>
      <c r="L234" s="39"/>
      <c r="M234" s="180" t="s">
        <v>3</v>
      </c>
      <c r="N234" s="181" t="s">
        <v>48</v>
      </c>
      <c r="O234" s="72"/>
      <c r="P234" s="182">
        <f>O234*H234</f>
        <v>0</v>
      </c>
      <c r="Q234" s="182">
        <v>0</v>
      </c>
      <c r="R234" s="182">
        <f>Q234*H234</f>
        <v>0</v>
      </c>
      <c r="S234" s="182">
        <v>0</v>
      </c>
      <c r="T234" s="183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184" t="s">
        <v>142</v>
      </c>
      <c r="AT234" s="184" t="s">
        <v>137</v>
      </c>
      <c r="AU234" s="184" t="s">
        <v>85</v>
      </c>
      <c r="AY234" s="18" t="s">
        <v>134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8" t="s">
        <v>83</v>
      </c>
      <c r="BK234" s="185">
        <f>ROUND(I234*H234,2)</f>
        <v>0</v>
      </c>
      <c r="BL234" s="18" t="s">
        <v>142</v>
      </c>
      <c r="BM234" s="184" t="s">
        <v>1294</v>
      </c>
    </row>
    <row r="235" s="13" customFormat="1">
      <c r="A235" s="13"/>
      <c r="B235" s="186"/>
      <c r="C235" s="13"/>
      <c r="D235" s="187" t="s">
        <v>144</v>
      </c>
      <c r="E235" s="188" t="s">
        <v>3</v>
      </c>
      <c r="F235" s="189" t="s">
        <v>295</v>
      </c>
      <c r="G235" s="13"/>
      <c r="H235" s="188" t="s">
        <v>3</v>
      </c>
      <c r="I235" s="190"/>
      <c r="J235" s="13"/>
      <c r="K235" s="13"/>
      <c r="L235" s="186"/>
      <c r="M235" s="191"/>
      <c r="N235" s="192"/>
      <c r="O235" s="192"/>
      <c r="P235" s="192"/>
      <c r="Q235" s="192"/>
      <c r="R235" s="192"/>
      <c r="S235" s="192"/>
      <c r="T235" s="19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8" t="s">
        <v>144</v>
      </c>
      <c r="AU235" s="188" t="s">
        <v>85</v>
      </c>
      <c r="AV235" s="13" t="s">
        <v>83</v>
      </c>
      <c r="AW235" s="13" t="s">
        <v>39</v>
      </c>
      <c r="AX235" s="13" t="s">
        <v>77</v>
      </c>
      <c r="AY235" s="188" t="s">
        <v>134</v>
      </c>
    </row>
    <row r="236" s="14" customFormat="1">
      <c r="A236" s="14"/>
      <c r="B236" s="194"/>
      <c r="C236" s="14"/>
      <c r="D236" s="187" t="s">
        <v>144</v>
      </c>
      <c r="E236" s="195" t="s">
        <v>3</v>
      </c>
      <c r="F236" s="196" t="s">
        <v>1295</v>
      </c>
      <c r="G236" s="14"/>
      <c r="H236" s="197">
        <v>12</v>
      </c>
      <c r="I236" s="198"/>
      <c r="J236" s="14"/>
      <c r="K236" s="14"/>
      <c r="L236" s="194"/>
      <c r="M236" s="199"/>
      <c r="N236" s="200"/>
      <c r="O236" s="200"/>
      <c r="P236" s="200"/>
      <c r="Q236" s="200"/>
      <c r="R236" s="200"/>
      <c r="S236" s="200"/>
      <c r="T236" s="20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195" t="s">
        <v>144</v>
      </c>
      <c r="AU236" s="195" t="s">
        <v>85</v>
      </c>
      <c r="AV236" s="14" t="s">
        <v>85</v>
      </c>
      <c r="AW236" s="14" t="s">
        <v>39</v>
      </c>
      <c r="AX236" s="14" t="s">
        <v>77</v>
      </c>
      <c r="AY236" s="195" t="s">
        <v>134</v>
      </c>
    </row>
    <row r="237" s="14" customFormat="1">
      <c r="A237" s="14"/>
      <c r="B237" s="194"/>
      <c r="C237" s="14"/>
      <c r="D237" s="187" t="s">
        <v>144</v>
      </c>
      <c r="E237" s="195" t="s">
        <v>3</v>
      </c>
      <c r="F237" s="196" t="s">
        <v>1296</v>
      </c>
      <c r="G237" s="14"/>
      <c r="H237" s="197">
        <v>2</v>
      </c>
      <c r="I237" s="198"/>
      <c r="J237" s="14"/>
      <c r="K237" s="14"/>
      <c r="L237" s="194"/>
      <c r="M237" s="199"/>
      <c r="N237" s="200"/>
      <c r="O237" s="200"/>
      <c r="P237" s="200"/>
      <c r="Q237" s="200"/>
      <c r="R237" s="200"/>
      <c r="S237" s="200"/>
      <c r="T237" s="20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5" t="s">
        <v>144</v>
      </c>
      <c r="AU237" s="195" t="s">
        <v>85</v>
      </c>
      <c r="AV237" s="14" t="s">
        <v>85</v>
      </c>
      <c r="AW237" s="14" t="s">
        <v>39</v>
      </c>
      <c r="AX237" s="14" t="s">
        <v>77</v>
      </c>
      <c r="AY237" s="195" t="s">
        <v>134</v>
      </c>
    </row>
    <row r="238" s="14" customFormat="1">
      <c r="A238" s="14"/>
      <c r="B238" s="194"/>
      <c r="C238" s="14"/>
      <c r="D238" s="187" t="s">
        <v>144</v>
      </c>
      <c r="E238" s="195" t="s">
        <v>3</v>
      </c>
      <c r="F238" s="196" t="s">
        <v>876</v>
      </c>
      <c r="G238" s="14"/>
      <c r="H238" s="197">
        <v>1</v>
      </c>
      <c r="I238" s="198"/>
      <c r="J238" s="14"/>
      <c r="K238" s="14"/>
      <c r="L238" s="194"/>
      <c r="M238" s="199"/>
      <c r="N238" s="200"/>
      <c r="O238" s="200"/>
      <c r="P238" s="200"/>
      <c r="Q238" s="200"/>
      <c r="R238" s="200"/>
      <c r="S238" s="200"/>
      <c r="T238" s="20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5" t="s">
        <v>144</v>
      </c>
      <c r="AU238" s="195" t="s">
        <v>85</v>
      </c>
      <c r="AV238" s="14" t="s">
        <v>85</v>
      </c>
      <c r="AW238" s="14" t="s">
        <v>39</v>
      </c>
      <c r="AX238" s="14" t="s">
        <v>77</v>
      </c>
      <c r="AY238" s="195" t="s">
        <v>134</v>
      </c>
    </row>
    <row r="239" s="14" customFormat="1">
      <c r="A239" s="14"/>
      <c r="B239" s="194"/>
      <c r="C239" s="14"/>
      <c r="D239" s="187" t="s">
        <v>144</v>
      </c>
      <c r="E239" s="195" t="s">
        <v>3</v>
      </c>
      <c r="F239" s="196" t="s">
        <v>858</v>
      </c>
      <c r="G239" s="14"/>
      <c r="H239" s="197">
        <v>1</v>
      </c>
      <c r="I239" s="198"/>
      <c r="J239" s="14"/>
      <c r="K239" s="14"/>
      <c r="L239" s="194"/>
      <c r="M239" s="199"/>
      <c r="N239" s="200"/>
      <c r="O239" s="200"/>
      <c r="P239" s="200"/>
      <c r="Q239" s="200"/>
      <c r="R239" s="200"/>
      <c r="S239" s="200"/>
      <c r="T239" s="20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5" t="s">
        <v>144</v>
      </c>
      <c r="AU239" s="195" t="s">
        <v>85</v>
      </c>
      <c r="AV239" s="14" t="s">
        <v>85</v>
      </c>
      <c r="AW239" s="14" t="s">
        <v>39</v>
      </c>
      <c r="AX239" s="14" t="s">
        <v>77</v>
      </c>
      <c r="AY239" s="195" t="s">
        <v>134</v>
      </c>
    </row>
    <row r="240" s="14" customFormat="1">
      <c r="A240" s="14"/>
      <c r="B240" s="194"/>
      <c r="C240" s="14"/>
      <c r="D240" s="187" t="s">
        <v>144</v>
      </c>
      <c r="E240" s="195" t="s">
        <v>3</v>
      </c>
      <c r="F240" s="196" t="s">
        <v>1297</v>
      </c>
      <c r="G240" s="14"/>
      <c r="H240" s="197">
        <v>37</v>
      </c>
      <c r="I240" s="198"/>
      <c r="J240" s="14"/>
      <c r="K240" s="14"/>
      <c r="L240" s="194"/>
      <c r="M240" s="199"/>
      <c r="N240" s="200"/>
      <c r="O240" s="200"/>
      <c r="P240" s="200"/>
      <c r="Q240" s="200"/>
      <c r="R240" s="200"/>
      <c r="S240" s="200"/>
      <c r="T240" s="20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5" t="s">
        <v>144</v>
      </c>
      <c r="AU240" s="195" t="s">
        <v>85</v>
      </c>
      <c r="AV240" s="14" t="s">
        <v>85</v>
      </c>
      <c r="AW240" s="14" t="s">
        <v>39</v>
      </c>
      <c r="AX240" s="14" t="s">
        <v>77</v>
      </c>
      <c r="AY240" s="195" t="s">
        <v>134</v>
      </c>
    </row>
    <row r="241" s="14" customFormat="1">
      <c r="A241" s="14"/>
      <c r="B241" s="194"/>
      <c r="C241" s="14"/>
      <c r="D241" s="187" t="s">
        <v>144</v>
      </c>
      <c r="E241" s="195" t="s">
        <v>3</v>
      </c>
      <c r="F241" s="196" t="s">
        <v>1298</v>
      </c>
      <c r="G241" s="14"/>
      <c r="H241" s="197">
        <v>250</v>
      </c>
      <c r="I241" s="198"/>
      <c r="J241" s="14"/>
      <c r="K241" s="14"/>
      <c r="L241" s="194"/>
      <c r="M241" s="199"/>
      <c r="N241" s="200"/>
      <c r="O241" s="200"/>
      <c r="P241" s="200"/>
      <c r="Q241" s="200"/>
      <c r="R241" s="200"/>
      <c r="S241" s="200"/>
      <c r="T241" s="20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5" t="s">
        <v>144</v>
      </c>
      <c r="AU241" s="195" t="s">
        <v>85</v>
      </c>
      <c r="AV241" s="14" t="s">
        <v>85</v>
      </c>
      <c r="AW241" s="14" t="s">
        <v>39</v>
      </c>
      <c r="AX241" s="14" t="s">
        <v>77</v>
      </c>
      <c r="AY241" s="195" t="s">
        <v>134</v>
      </c>
    </row>
    <row r="242" s="14" customFormat="1">
      <c r="A242" s="14"/>
      <c r="B242" s="194"/>
      <c r="C242" s="14"/>
      <c r="D242" s="187" t="s">
        <v>144</v>
      </c>
      <c r="E242" s="195" t="s">
        <v>3</v>
      </c>
      <c r="F242" s="196" t="s">
        <v>379</v>
      </c>
      <c r="G242" s="14"/>
      <c r="H242" s="197">
        <v>2</v>
      </c>
      <c r="I242" s="198"/>
      <c r="J242" s="14"/>
      <c r="K242" s="14"/>
      <c r="L242" s="194"/>
      <c r="M242" s="199"/>
      <c r="N242" s="200"/>
      <c r="O242" s="200"/>
      <c r="P242" s="200"/>
      <c r="Q242" s="200"/>
      <c r="R242" s="200"/>
      <c r="S242" s="200"/>
      <c r="T242" s="20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195" t="s">
        <v>144</v>
      </c>
      <c r="AU242" s="195" t="s">
        <v>85</v>
      </c>
      <c r="AV242" s="14" t="s">
        <v>85</v>
      </c>
      <c r="AW242" s="14" t="s">
        <v>39</v>
      </c>
      <c r="AX242" s="14" t="s">
        <v>77</v>
      </c>
      <c r="AY242" s="195" t="s">
        <v>134</v>
      </c>
    </row>
    <row r="243" s="14" customFormat="1">
      <c r="A243" s="14"/>
      <c r="B243" s="194"/>
      <c r="C243" s="14"/>
      <c r="D243" s="187" t="s">
        <v>144</v>
      </c>
      <c r="E243" s="195" t="s">
        <v>3</v>
      </c>
      <c r="F243" s="196" t="s">
        <v>372</v>
      </c>
      <c r="G243" s="14"/>
      <c r="H243" s="197">
        <v>1</v>
      </c>
      <c r="I243" s="198"/>
      <c r="J243" s="14"/>
      <c r="K243" s="14"/>
      <c r="L243" s="194"/>
      <c r="M243" s="199"/>
      <c r="N243" s="200"/>
      <c r="O243" s="200"/>
      <c r="P243" s="200"/>
      <c r="Q243" s="200"/>
      <c r="R243" s="200"/>
      <c r="S243" s="200"/>
      <c r="T243" s="20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5" t="s">
        <v>144</v>
      </c>
      <c r="AU243" s="195" t="s">
        <v>85</v>
      </c>
      <c r="AV243" s="14" t="s">
        <v>85</v>
      </c>
      <c r="AW243" s="14" t="s">
        <v>39</v>
      </c>
      <c r="AX243" s="14" t="s">
        <v>77</v>
      </c>
      <c r="AY243" s="195" t="s">
        <v>134</v>
      </c>
    </row>
    <row r="244" s="14" customFormat="1">
      <c r="A244" s="14"/>
      <c r="B244" s="194"/>
      <c r="C244" s="14"/>
      <c r="D244" s="187" t="s">
        <v>144</v>
      </c>
      <c r="E244" s="195" t="s">
        <v>3</v>
      </c>
      <c r="F244" s="196" t="s">
        <v>373</v>
      </c>
      <c r="G244" s="14"/>
      <c r="H244" s="197">
        <v>1</v>
      </c>
      <c r="I244" s="198"/>
      <c r="J244" s="14"/>
      <c r="K244" s="14"/>
      <c r="L244" s="194"/>
      <c r="M244" s="199"/>
      <c r="N244" s="200"/>
      <c r="O244" s="200"/>
      <c r="P244" s="200"/>
      <c r="Q244" s="200"/>
      <c r="R244" s="200"/>
      <c r="S244" s="200"/>
      <c r="T244" s="20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5" t="s">
        <v>144</v>
      </c>
      <c r="AU244" s="195" t="s">
        <v>85</v>
      </c>
      <c r="AV244" s="14" t="s">
        <v>85</v>
      </c>
      <c r="AW244" s="14" t="s">
        <v>39</v>
      </c>
      <c r="AX244" s="14" t="s">
        <v>77</v>
      </c>
      <c r="AY244" s="195" t="s">
        <v>134</v>
      </c>
    </row>
    <row r="245" s="14" customFormat="1">
      <c r="A245" s="14"/>
      <c r="B245" s="194"/>
      <c r="C245" s="14"/>
      <c r="D245" s="187" t="s">
        <v>144</v>
      </c>
      <c r="E245" s="195" t="s">
        <v>3</v>
      </c>
      <c r="F245" s="196" t="s">
        <v>1299</v>
      </c>
      <c r="G245" s="14"/>
      <c r="H245" s="197">
        <v>39</v>
      </c>
      <c r="I245" s="198"/>
      <c r="J245" s="14"/>
      <c r="K245" s="14"/>
      <c r="L245" s="194"/>
      <c r="M245" s="199"/>
      <c r="N245" s="200"/>
      <c r="O245" s="200"/>
      <c r="P245" s="200"/>
      <c r="Q245" s="200"/>
      <c r="R245" s="200"/>
      <c r="S245" s="200"/>
      <c r="T245" s="20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5" t="s">
        <v>144</v>
      </c>
      <c r="AU245" s="195" t="s">
        <v>85</v>
      </c>
      <c r="AV245" s="14" t="s">
        <v>85</v>
      </c>
      <c r="AW245" s="14" t="s">
        <v>39</v>
      </c>
      <c r="AX245" s="14" t="s">
        <v>77</v>
      </c>
      <c r="AY245" s="195" t="s">
        <v>134</v>
      </c>
    </row>
    <row r="246" s="14" customFormat="1">
      <c r="A246" s="14"/>
      <c r="B246" s="194"/>
      <c r="C246" s="14"/>
      <c r="D246" s="187" t="s">
        <v>144</v>
      </c>
      <c r="E246" s="195" t="s">
        <v>3</v>
      </c>
      <c r="F246" s="196" t="s">
        <v>1300</v>
      </c>
      <c r="G246" s="14"/>
      <c r="H246" s="197">
        <v>54</v>
      </c>
      <c r="I246" s="198"/>
      <c r="J246" s="14"/>
      <c r="K246" s="14"/>
      <c r="L246" s="194"/>
      <c r="M246" s="199"/>
      <c r="N246" s="200"/>
      <c r="O246" s="200"/>
      <c r="P246" s="200"/>
      <c r="Q246" s="200"/>
      <c r="R246" s="200"/>
      <c r="S246" s="200"/>
      <c r="T246" s="20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195" t="s">
        <v>144</v>
      </c>
      <c r="AU246" s="195" t="s">
        <v>85</v>
      </c>
      <c r="AV246" s="14" t="s">
        <v>85</v>
      </c>
      <c r="AW246" s="14" t="s">
        <v>39</v>
      </c>
      <c r="AX246" s="14" t="s">
        <v>77</v>
      </c>
      <c r="AY246" s="195" t="s">
        <v>134</v>
      </c>
    </row>
    <row r="247" s="14" customFormat="1">
      <c r="A247" s="14"/>
      <c r="B247" s="194"/>
      <c r="C247" s="14"/>
      <c r="D247" s="187" t="s">
        <v>144</v>
      </c>
      <c r="E247" s="195" t="s">
        <v>3</v>
      </c>
      <c r="F247" s="196" t="s">
        <v>380</v>
      </c>
      <c r="G247" s="14"/>
      <c r="H247" s="197">
        <v>2</v>
      </c>
      <c r="I247" s="198"/>
      <c r="J247" s="14"/>
      <c r="K247" s="14"/>
      <c r="L247" s="194"/>
      <c r="M247" s="199"/>
      <c r="N247" s="200"/>
      <c r="O247" s="200"/>
      <c r="P247" s="200"/>
      <c r="Q247" s="200"/>
      <c r="R247" s="200"/>
      <c r="S247" s="200"/>
      <c r="T247" s="20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95" t="s">
        <v>144</v>
      </c>
      <c r="AU247" s="195" t="s">
        <v>85</v>
      </c>
      <c r="AV247" s="14" t="s">
        <v>85</v>
      </c>
      <c r="AW247" s="14" t="s">
        <v>39</v>
      </c>
      <c r="AX247" s="14" t="s">
        <v>77</v>
      </c>
      <c r="AY247" s="195" t="s">
        <v>134</v>
      </c>
    </row>
    <row r="248" s="14" customFormat="1">
      <c r="A248" s="14"/>
      <c r="B248" s="194"/>
      <c r="C248" s="14"/>
      <c r="D248" s="187" t="s">
        <v>144</v>
      </c>
      <c r="E248" s="195" t="s">
        <v>3</v>
      </c>
      <c r="F248" s="196" t="s">
        <v>582</v>
      </c>
      <c r="G248" s="14"/>
      <c r="H248" s="197">
        <v>2</v>
      </c>
      <c r="I248" s="198"/>
      <c r="J248" s="14"/>
      <c r="K248" s="14"/>
      <c r="L248" s="194"/>
      <c r="M248" s="199"/>
      <c r="N248" s="200"/>
      <c r="O248" s="200"/>
      <c r="P248" s="200"/>
      <c r="Q248" s="200"/>
      <c r="R248" s="200"/>
      <c r="S248" s="200"/>
      <c r="T248" s="20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195" t="s">
        <v>144</v>
      </c>
      <c r="AU248" s="195" t="s">
        <v>85</v>
      </c>
      <c r="AV248" s="14" t="s">
        <v>85</v>
      </c>
      <c r="AW248" s="14" t="s">
        <v>39</v>
      </c>
      <c r="AX248" s="14" t="s">
        <v>77</v>
      </c>
      <c r="AY248" s="195" t="s">
        <v>134</v>
      </c>
    </row>
    <row r="249" s="15" customFormat="1">
      <c r="A249" s="15"/>
      <c r="B249" s="202"/>
      <c r="C249" s="15"/>
      <c r="D249" s="187" t="s">
        <v>144</v>
      </c>
      <c r="E249" s="203" t="s">
        <v>3</v>
      </c>
      <c r="F249" s="204" t="s">
        <v>180</v>
      </c>
      <c r="G249" s="15"/>
      <c r="H249" s="205">
        <v>404</v>
      </c>
      <c r="I249" s="206"/>
      <c r="J249" s="15"/>
      <c r="K249" s="15"/>
      <c r="L249" s="202"/>
      <c r="M249" s="207"/>
      <c r="N249" s="208"/>
      <c r="O249" s="208"/>
      <c r="P249" s="208"/>
      <c r="Q249" s="208"/>
      <c r="R249" s="208"/>
      <c r="S249" s="208"/>
      <c r="T249" s="209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03" t="s">
        <v>144</v>
      </c>
      <c r="AU249" s="203" t="s">
        <v>85</v>
      </c>
      <c r="AV249" s="15" t="s">
        <v>133</v>
      </c>
      <c r="AW249" s="15" t="s">
        <v>39</v>
      </c>
      <c r="AX249" s="15" t="s">
        <v>83</v>
      </c>
      <c r="AY249" s="203" t="s">
        <v>134</v>
      </c>
    </row>
    <row r="250" s="2" customFormat="1" ht="33" customHeight="1">
      <c r="A250" s="38"/>
      <c r="B250" s="172"/>
      <c r="C250" s="173" t="s">
        <v>422</v>
      </c>
      <c r="D250" s="173" t="s">
        <v>137</v>
      </c>
      <c r="E250" s="174" t="s">
        <v>864</v>
      </c>
      <c r="F250" s="175" t="s">
        <v>865</v>
      </c>
      <c r="G250" s="176" t="s">
        <v>140</v>
      </c>
      <c r="H250" s="177">
        <v>27</v>
      </c>
      <c r="I250" s="178"/>
      <c r="J250" s="179">
        <f>ROUND(I250*H250,2)</f>
        <v>0</v>
      </c>
      <c r="K250" s="175" t="s">
        <v>141</v>
      </c>
      <c r="L250" s="39"/>
      <c r="M250" s="180" t="s">
        <v>3</v>
      </c>
      <c r="N250" s="181" t="s">
        <v>48</v>
      </c>
      <c r="O250" s="72"/>
      <c r="P250" s="182">
        <f>O250*H250</f>
        <v>0</v>
      </c>
      <c r="Q250" s="182">
        <v>0</v>
      </c>
      <c r="R250" s="182">
        <f>Q250*H250</f>
        <v>0</v>
      </c>
      <c r="S250" s="182">
        <v>0</v>
      </c>
      <c r="T250" s="183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84" t="s">
        <v>142</v>
      </c>
      <c r="AT250" s="184" t="s">
        <v>137</v>
      </c>
      <c r="AU250" s="184" t="s">
        <v>85</v>
      </c>
      <c r="AY250" s="18" t="s">
        <v>134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8" t="s">
        <v>83</v>
      </c>
      <c r="BK250" s="185">
        <f>ROUND(I250*H250,2)</f>
        <v>0</v>
      </c>
      <c r="BL250" s="18" t="s">
        <v>142</v>
      </c>
      <c r="BM250" s="184" t="s">
        <v>1301</v>
      </c>
    </row>
    <row r="251" s="13" customFormat="1">
      <c r="A251" s="13"/>
      <c r="B251" s="186"/>
      <c r="C251" s="13"/>
      <c r="D251" s="187" t="s">
        <v>144</v>
      </c>
      <c r="E251" s="188" t="s">
        <v>3</v>
      </c>
      <c r="F251" s="189" t="s">
        <v>295</v>
      </c>
      <c r="G251" s="13"/>
      <c r="H251" s="188" t="s">
        <v>3</v>
      </c>
      <c r="I251" s="190"/>
      <c r="J251" s="13"/>
      <c r="K251" s="13"/>
      <c r="L251" s="186"/>
      <c r="M251" s="191"/>
      <c r="N251" s="192"/>
      <c r="O251" s="192"/>
      <c r="P251" s="192"/>
      <c r="Q251" s="192"/>
      <c r="R251" s="192"/>
      <c r="S251" s="192"/>
      <c r="T251" s="19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8" t="s">
        <v>144</v>
      </c>
      <c r="AU251" s="188" t="s">
        <v>85</v>
      </c>
      <c r="AV251" s="13" t="s">
        <v>83</v>
      </c>
      <c r="AW251" s="13" t="s">
        <v>39</v>
      </c>
      <c r="AX251" s="13" t="s">
        <v>77</v>
      </c>
      <c r="AY251" s="188" t="s">
        <v>134</v>
      </c>
    </row>
    <row r="252" s="14" customFormat="1">
      <c r="A252" s="14"/>
      <c r="B252" s="194"/>
      <c r="C252" s="14"/>
      <c r="D252" s="187" t="s">
        <v>144</v>
      </c>
      <c r="E252" s="195" t="s">
        <v>3</v>
      </c>
      <c r="F252" s="196" t="s">
        <v>206</v>
      </c>
      <c r="G252" s="14"/>
      <c r="H252" s="197">
        <v>3</v>
      </c>
      <c r="I252" s="198"/>
      <c r="J252" s="14"/>
      <c r="K252" s="14"/>
      <c r="L252" s="194"/>
      <c r="M252" s="199"/>
      <c r="N252" s="200"/>
      <c r="O252" s="200"/>
      <c r="P252" s="200"/>
      <c r="Q252" s="200"/>
      <c r="R252" s="200"/>
      <c r="S252" s="200"/>
      <c r="T252" s="20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195" t="s">
        <v>144</v>
      </c>
      <c r="AU252" s="195" t="s">
        <v>85</v>
      </c>
      <c r="AV252" s="14" t="s">
        <v>85</v>
      </c>
      <c r="AW252" s="14" t="s">
        <v>39</v>
      </c>
      <c r="AX252" s="14" t="s">
        <v>77</v>
      </c>
      <c r="AY252" s="195" t="s">
        <v>134</v>
      </c>
    </row>
    <row r="253" s="14" customFormat="1">
      <c r="A253" s="14"/>
      <c r="B253" s="194"/>
      <c r="C253" s="14"/>
      <c r="D253" s="187" t="s">
        <v>144</v>
      </c>
      <c r="E253" s="195" t="s">
        <v>3</v>
      </c>
      <c r="F253" s="196" t="s">
        <v>372</v>
      </c>
      <c r="G253" s="14"/>
      <c r="H253" s="197">
        <v>1</v>
      </c>
      <c r="I253" s="198"/>
      <c r="J253" s="14"/>
      <c r="K253" s="14"/>
      <c r="L253" s="194"/>
      <c r="M253" s="199"/>
      <c r="N253" s="200"/>
      <c r="O253" s="200"/>
      <c r="P253" s="200"/>
      <c r="Q253" s="200"/>
      <c r="R253" s="200"/>
      <c r="S253" s="200"/>
      <c r="T253" s="20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195" t="s">
        <v>144</v>
      </c>
      <c r="AU253" s="195" t="s">
        <v>85</v>
      </c>
      <c r="AV253" s="14" t="s">
        <v>85</v>
      </c>
      <c r="AW253" s="14" t="s">
        <v>39</v>
      </c>
      <c r="AX253" s="14" t="s">
        <v>77</v>
      </c>
      <c r="AY253" s="195" t="s">
        <v>134</v>
      </c>
    </row>
    <row r="254" s="14" customFormat="1">
      <c r="A254" s="14"/>
      <c r="B254" s="194"/>
      <c r="C254" s="14"/>
      <c r="D254" s="187" t="s">
        <v>144</v>
      </c>
      <c r="E254" s="195" t="s">
        <v>3</v>
      </c>
      <c r="F254" s="196" t="s">
        <v>867</v>
      </c>
      <c r="G254" s="14"/>
      <c r="H254" s="197">
        <v>6</v>
      </c>
      <c r="I254" s="198"/>
      <c r="J254" s="14"/>
      <c r="K254" s="14"/>
      <c r="L254" s="194"/>
      <c r="M254" s="199"/>
      <c r="N254" s="200"/>
      <c r="O254" s="200"/>
      <c r="P254" s="200"/>
      <c r="Q254" s="200"/>
      <c r="R254" s="200"/>
      <c r="S254" s="200"/>
      <c r="T254" s="20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95" t="s">
        <v>144</v>
      </c>
      <c r="AU254" s="195" t="s">
        <v>85</v>
      </c>
      <c r="AV254" s="14" t="s">
        <v>85</v>
      </c>
      <c r="AW254" s="14" t="s">
        <v>39</v>
      </c>
      <c r="AX254" s="14" t="s">
        <v>77</v>
      </c>
      <c r="AY254" s="195" t="s">
        <v>134</v>
      </c>
    </row>
    <row r="255" s="14" customFormat="1">
      <c r="A255" s="14"/>
      <c r="B255" s="194"/>
      <c r="C255" s="14"/>
      <c r="D255" s="187" t="s">
        <v>144</v>
      </c>
      <c r="E255" s="195" t="s">
        <v>3</v>
      </c>
      <c r="F255" s="196" t="s">
        <v>1302</v>
      </c>
      <c r="G255" s="14"/>
      <c r="H255" s="197">
        <v>11</v>
      </c>
      <c r="I255" s="198"/>
      <c r="J255" s="14"/>
      <c r="K255" s="14"/>
      <c r="L255" s="194"/>
      <c r="M255" s="199"/>
      <c r="N255" s="200"/>
      <c r="O255" s="200"/>
      <c r="P255" s="200"/>
      <c r="Q255" s="200"/>
      <c r="R255" s="200"/>
      <c r="S255" s="200"/>
      <c r="T255" s="20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95" t="s">
        <v>144</v>
      </c>
      <c r="AU255" s="195" t="s">
        <v>85</v>
      </c>
      <c r="AV255" s="14" t="s">
        <v>85</v>
      </c>
      <c r="AW255" s="14" t="s">
        <v>39</v>
      </c>
      <c r="AX255" s="14" t="s">
        <v>77</v>
      </c>
      <c r="AY255" s="195" t="s">
        <v>134</v>
      </c>
    </row>
    <row r="256" s="14" customFormat="1">
      <c r="A256" s="14"/>
      <c r="B256" s="194"/>
      <c r="C256" s="14"/>
      <c r="D256" s="187" t="s">
        <v>144</v>
      </c>
      <c r="E256" s="195" t="s">
        <v>3</v>
      </c>
      <c r="F256" s="196" t="s">
        <v>1303</v>
      </c>
      <c r="G256" s="14"/>
      <c r="H256" s="197">
        <v>3</v>
      </c>
      <c r="I256" s="198"/>
      <c r="J256" s="14"/>
      <c r="K256" s="14"/>
      <c r="L256" s="194"/>
      <c r="M256" s="199"/>
      <c r="N256" s="200"/>
      <c r="O256" s="200"/>
      <c r="P256" s="200"/>
      <c r="Q256" s="200"/>
      <c r="R256" s="200"/>
      <c r="S256" s="200"/>
      <c r="T256" s="20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195" t="s">
        <v>144</v>
      </c>
      <c r="AU256" s="195" t="s">
        <v>85</v>
      </c>
      <c r="AV256" s="14" t="s">
        <v>85</v>
      </c>
      <c r="AW256" s="14" t="s">
        <v>39</v>
      </c>
      <c r="AX256" s="14" t="s">
        <v>77</v>
      </c>
      <c r="AY256" s="195" t="s">
        <v>134</v>
      </c>
    </row>
    <row r="257" s="14" customFormat="1">
      <c r="A257" s="14"/>
      <c r="B257" s="194"/>
      <c r="C257" s="14"/>
      <c r="D257" s="187" t="s">
        <v>144</v>
      </c>
      <c r="E257" s="195" t="s">
        <v>3</v>
      </c>
      <c r="F257" s="196" t="s">
        <v>863</v>
      </c>
      <c r="G257" s="14"/>
      <c r="H257" s="197">
        <v>2</v>
      </c>
      <c r="I257" s="198"/>
      <c r="J257" s="14"/>
      <c r="K257" s="14"/>
      <c r="L257" s="194"/>
      <c r="M257" s="199"/>
      <c r="N257" s="200"/>
      <c r="O257" s="200"/>
      <c r="P257" s="200"/>
      <c r="Q257" s="200"/>
      <c r="R257" s="200"/>
      <c r="S257" s="200"/>
      <c r="T257" s="20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5" t="s">
        <v>144</v>
      </c>
      <c r="AU257" s="195" t="s">
        <v>85</v>
      </c>
      <c r="AV257" s="14" t="s">
        <v>85</v>
      </c>
      <c r="AW257" s="14" t="s">
        <v>39</v>
      </c>
      <c r="AX257" s="14" t="s">
        <v>77</v>
      </c>
      <c r="AY257" s="195" t="s">
        <v>134</v>
      </c>
    </row>
    <row r="258" s="14" customFormat="1">
      <c r="A258" s="14"/>
      <c r="B258" s="194"/>
      <c r="C258" s="14"/>
      <c r="D258" s="187" t="s">
        <v>144</v>
      </c>
      <c r="E258" s="195" t="s">
        <v>3</v>
      </c>
      <c r="F258" s="196" t="s">
        <v>368</v>
      </c>
      <c r="G258" s="14"/>
      <c r="H258" s="197">
        <v>1</v>
      </c>
      <c r="I258" s="198"/>
      <c r="J258" s="14"/>
      <c r="K258" s="14"/>
      <c r="L258" s="194"/>
      <c r="M258" s="199"/>
      <c r="N258" s="200"/>
      <c r="O258" s="200"/>
      <c r="P258" s="200"/>
      <c r="Q258" s="200"/>
      <c r="R258" s="200"/>
      <c r="S258" s="200"/>
      <c r="T258" s="20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195" t="s">
        <v>144</v>
      </c>
      <c r="AU258" s="195" t="s">
        <v>85</v>
      </c>
      <c r="AV258" s="14" t="s">
        <v>85</v>
      </c>
      <c r="AW258" s="14" t="s">
        <v>39</v>
      </c>
      <c r="AX258" s="14" t="s">
        <v>77</v>
      </c>
      <c r="AY258" s="195" t="s">
        <v>134</v>
      </c>
    </row>
    <row r="259" s="15" customFormat="1">
      <c r="A259" s="15"/>
      <c r="B259" s="202"/>
      <c r="C259" s="15"/>
      <c r="D259" s="187" t="s">
        <v>144</v>
      </c>
      <c r="E259" s="203" t="s">
        <v>3</v>
      </c>
      <c r="F259" s="204" t="s">
        <v>180</v>
      </c>
      <c r="G259" s="15"/>
      <c r="H259" s="205">
        <v>27</v>
      </c>
      <c r="I259" s="206"/>
      <c r="J259" s="15"/>
      <c r="K259" s="15"/>
      <c r="L259" s="202"/>
      <c r="M259" s="207"/>
      <c r="N259" s="208"/>
      <c r="O259" s="208"/>
      <c r="P259" s="208"/>
      <c r="Q259" s="208"/>
      <c r="R259" s="208"/>
      <c r="S259" s="208"/>
      <c r="T259" s="209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03" t="s">
        <v>144</v>
      </c>
      <c r="AU259" s="203" t="s">
        <v>85</v>
      </c>
      <c r="AV259" s="15" t="s">
        <v>133</v>
      </c>
      <c r="AW259" s="15" t="s">
        <v>39</v>
      </c>
      <c r="AX259" s="15" t="s">
        <v>83</v>
      </c>
      <c r="AY259" s="203" t="s">
        <v>134</v>
      </c>
    </row>
    <row r="260" s="2" customFormat="1" ht="37.8" customHeight="1">
      <c r="A260" s="38"/>
      <c r="B260" s="172"/>
      <c r="C260" s="173" t="s">
        <v>429</v>
      </c>
      <c r="D260" s="173" t="s">
        <v>137</v>
      </c>
      <c r="E260" s="174" t="s">
        <v>216</v>
      </c>
      <c r="F260" s="175" t="s">
        <v>217</v>
      </c>
      <c r="G260" s="176" t="s">
        <v>140</v>
      </c>
      <c r="H260" s="177">
        <v>199</v>
      </c>
      <c r="I260" s="178"/>
      <c r="J260" s="179">
        <f>ROUND(I260*H260,2)</f>
        <v>0</v>
      </c>
      <c r="K260" s="175" t="s">
        <v>141</v>
      </c>
      <c r="L260" s="39"/>
      <c r="M260" s="180" t="s">
        <v>3</v>
      </c>
      <c r="N260" s="181" t="s">
        <v>48</v>
      </c>
      <c r="O260" s="72"/>
      <c r="P260" s="182">
        <f>O260*H260</f>
        <v>0</v>
      </c>
      <c r="Q260" s="182">
        <v>0</v>
      </c>
      <c r="R260" s="182">
        <f>Q260*H260</f>
        <v>0</v>
      </c>
      <c r="S260" s="182">
        <v>0</v>
      </c>
      <c r="T260" s="183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84" t="s">
        <v>142</v>
      </c>
      <c r="AT260" s="184" t="s">
        <v>137</v>
      </c>
      <c r="AU260" s="184" t="s">
        <v>85</v>
      </c>
      <c r="AY260" s="18" t="s">
        <v>134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8" t="s">
        <v>83</v>
      </c>
      <c r="BK260" s="185">
        <f>ROUND(I260*H260,2)</f>
        <v>0</v>
      </c>
      <c r="BL260" s="18" t="s">
        <v>142</v>
      </c>
      <c r="BM260" s="184" t="s">
        <v>1304</v>
      </c>
    </row>
    <row r="261" s="13" customFormat="1">
      <c r="A261" s="13"/>
      <c r="B261" s="186"/>
      <c r="C261" s="13"/>
      <c r="D261" s="187" t="s">
        <v>144</v>
      </c>
      <c r="E261" s="188" t="s">
        <v>3</v>
      </c>
      <c r="F261" s="189" t="s">
        <v>295</v>
      </c>
      <c r="G261" s="13"/>
      <c r="H261" s="188" t="s">
        <v>3</v>
      </c>
      <c r="I261" s="190"/>
      <c r="J261" s="13"/>
      <c r="K261" s="13"/>
      <c r="L261" s="186"/>
      <c r="M261" s="191"/>
      <c r="N261" s="192"/>
      <c r="O261" s="192"/>
      <c r="P261" s="192"/>
      <c r="Q261" s="192"/>
      <c r="R261" s="192"/>
      <c r="S261" s="192"/>
      <c r="T261" s="19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8" t="s">
        <v>144</v>
      </c>
      <c r="AU261" s="188" t="s">
        <v>85</v>
      </c>
      <c r="AV261" s="13" t="s">
        <v>83</v>
      </c>
      <c r="AW261" s="13" t="s">
        <v>39</v>
      </c>
      <c r="AX261" s="13" t="s">
        <v>77</v>
      </c>
      <c r="AY261" s="188" t="s">
        <v>134</v>
      </c>
    </row>
    <row r="262" s="14" customFormat="1">
      <c r="A262" s="14"/>
      <c r="B262" s="194"/>
      <c r="C262" s="14"/>
      <c r="D262" s="187" t="s">
        <v>144</v>
      </c>
      <c r="E262" s="195" t="s">
        <v>3</v>
      </c>
      <c r="F262" s="196" t="s">
        <v>1305</v>
      </c>
      <c r="G262" s="14"/>
      <c r="H262" s="197">
        <v>6</v>
      </c>
      <c r="I262" s="198"/>
      <c r="J262" s="14"/>
      <c r="K262" s="14"/>
      <c r="L262" s="194"/>
      <c r="M262" s="199"/>
      <c r="N262" s="200"/>
      <c r="O262" s="200"/>
      <c r="P262" s="200"/>
      <c r="Q262" s="200"/>
      <c r="R262" s="200"/>
      <c r="S262" s="200"/>
      <c r="T262" s="20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195" t="s">
        <v>144</v>
      </c>
      <c r="AU262" s="195" t="s">
        <v>85</v>
      </c>
      <c r="AV262" s="14" t="s">
        <v>85</v>
      </c>
      <c r="AW262" s="14" t="s">
        <v>39</v>
      </c>
      <c r="AX262" s="14" t="s">
        <v>77</v>
      </c>
      <c r="AY262" s="195" t="s">
        <v>134</v>
      </c>
    </row>
    <row r="263" s="14" customFormat="1">
      <c r="A263" s="14"/>
      <c r="B263" s="194"/>
      <c r="C263" s="14"/>
      <c r="D263" s="187" t="s">
        <v>144</v>
      </c>
      <c r="E263" s="195" t="s">
        <v>3</v>
      </c>
      <c r="F263" s="196" t="s">
        <v>871</v>
      </c>
      <c r="G263" s="14"/>
      <c r="H263" s="197">
        <v>1</v>
      </c>
      <c r="I263" s="198"/>
      <c r="J263" s="14"/>
      <c r="K263" s="14"/>
      <c r="L263" s="194"/>
      <c r="M263" s="199"/>
      <c r="N263" s="200"/>
      <c r="O263" s="200"/>
      <c r="P263" s="200"/>
      <c r="Q263" s="200"/>
      <c r="R263" s="200"/>
      <c r="S263" s="200"/>
      <c r="T263" s="20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5" t="s">
        <v>144</v>
      </c>
      <c r="AU263" s="195" t="s">
        <v>85</v>
      </c>
      <c r="AV263" s="14" t="s">
        <v>85</v>
      </c>
      <c r="AW263" s="14" t="s">
        <v>39</v>
      </c>
      <c r="AX263" s="14" t="s">
        <v>77</v>
      </c>
      <c r="AY263" s="195" t="s">
        <v>134</v>
      </c>
    </row>
    <row r="264" s="14" customFormat="1">
      <c r="A264" s="14"/>
      <c r="B264" s="194"/>
      <c r="C264" s="14"/>
      <c r="D264" s="187" t="s">
        <v>144</v>
      </c>
      <c r="E264" s="195" t="s">
        <v>3</v>
      </c>
      <c r="F264" s="196" t="s">
        <v>364</v>
      </c>
      <c r="G264" s="14"/>
      <c r="H264" s="197">
        <v>1</v>
      </c>
      <c r="I264" s="198"/>
      <c r="J264" s="14"/>
      <c r="K264" s="14"/>
      <c r="L264" s="194"/>
      <c r="M264" s="199"/>
      <c r="N264" s="200"/>
      <c r="O264" s="200"/>
      <c r="P264" s="200"/>
      <c r="Q264" s="200"/>
      <c r="R264" s="200"/>
      <c r="S264" s="200"/>
      <c r="T264" s="20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95" t="s">
        <v>144</v>
      </c>
      <c r="AU264" s="195" t="s">
        <v>85</v>
      </c>
      <c r="AV264" s="14" t="s">
        <v>85</v>
      </c>
      <c r="AW264" s="14" t="s">
        <v>39</v>
      </c>
      <c r="AX264" s="14" t="s">
        <v>77</v>
      </c>
      <c r="AY264" s="195" t="s">
        <v>134</v>
      </c>
    </row>
    <row r="265" s="14" customFormat="1">
      <c r="A265" s="14"/>
      <c r="B265" s="194"/>
      <c r="C265" s="14"/>
      <c r="D265" s="187" t="s">
        <v>144</v>
      </c>
      <c r="E265" s="195" t="s">
        <v>3</v>
      </c>
      <c r="F265" s="196" t="s">
        <v>876</v>
      </c>
      <c r="G265" s="14"/>
      <c r="H265" s="197">
        <v>1</v>
      </c>
      <c r="I265" s="198"/>
      <c r="J265" s="14"/>
      <c r="K265" s="14"/>
      <c r="L265" s="194"/>
      <c r="M265" s="199"/>
      <c r="N265" s="200"/>
      <c r="O265" s="200"/>
      <c r="P265" s="200"/>
      <c r="Q265" s="200"/>
      <c r="R265" s="200"/>
      <c r="S265" s="200"/>
      <c r="T265" s="20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5" t="s">
        <v>144</v>
      </c>
      <c r="AU265" s="195" t="s">
        <v>85</v>
      </c>
      <c r="AV265" s="14" t="s">
        <v>85</v>
      </c>
      <c r="AW265" s="14" t="s">
        <v>39</v>
      </c>
      <c r="AX265" s="14" t="s">
        <v>77</v>
      </c>
      <c r="AY265" s="195" t="s">
        <v>134</v>
      </c>
    </row>
    <row r="266" s="14" customFormat="1">
      <c r="A266" s="14"/>
      <c r="B266" s="194"/>
      <c r="C266" s="14"/>
      <c r="D266" s="187" t="s">
        <v>144</v>
      </c>
      <c r="E266" s="195" t="s">
        <v>3</v>
      </c>
      <c r="F266" s="196" t="s">
        <v>873</v>
      </c>
      <c r="G266" s="14"/>
      <c r="H266" s="197">
        <v>15</v>
      </c>
      <c r="I266" s="198"/>
      <c r="J266" s="14"/>
      <c r="K266" s="14"/>
      <c r="L266" s="194"/>
      <c r="M266" s="199"/>
      <c r="N266" s="200"/>
      <c r="O266" s="200"/>
      <c r="P266" s="200"/>
      <c r="Q266" s="200"/>
      <c r="R266" s="200"/>
      <c r="S266" s="200"/>
      <c r="T266" s="20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95" t="s">
        <v>144</v>
      </c>
      <c r="AU266" s="195" t="s">
        <v>85</v>
      </c>
      <c r="AV266" s="14" t="s">
        <v>85</v>
      </c>
      <c r="AW266" s="14" t="s">
        <v>39</v>
      </c>
      <c r="AX266" s="14" t="s">
        <v>77</v>
      </c>
      <c r="AY266" s="195" t="s">
        <v>134</v>
      </c>
    </row>
    <row r="267" s="14" customFormat="1">
      <c r="A267" s="14"/>
      <c r="B267" s="194"/>
      <c r="C267" s="14"/>
      <c r="D267" s="187" t="s">
        <v>144</v>
      </c>
      <c r="E267" s="195" t="s">
        <v>3</v>
      </c>
      <c r="F267" s="196" t="s">
        <v>1306</v>
      </c>
      <c r="G267" s="14"/>
      <c r="H267" s="197">
        <v>61</v>
      </c>
      <c r="I267" s="198"/>
      <c r="J267" s="14"/>
      <c r="K267" s="14"/>
      <c r="L267" s="194"/>
      <c r="M267" s="199"/>
      <c r="N267" s="200"/>
      <c r="O267" s="200"/>
      <c r="P267" s="200"/>
      <c r="Q267" s="200"/>
      <c r="R267" s="200"/>
      <c r="S267" s="200"/>
      <c r="T267" s="20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195" t="s">
        <v>144</v>
      </c>
      <c r="AU267" s="195" t="s">
        <v>85</v>
      </c>
      <c r="AV267" s="14" t="s">
        <v>85</v>
      </c>
      <c r="AW267" s="14" t="s">
        <v>39</v>
      </c>
      <c r="AX267" s="14" t="s">
        <v>77</v>
      </c>
      <c r="AY267" s="195" t="s">
        <v>134</v>
      </c>
    </row>
    <row r="268" s="14" customFormat="1">
      <c r="A268" s="14"/>
      <c r="B268" s="194"/>
      <c r="C268" s="14"/>
      <c r="D268" s="187" t="s">
        <v>144</v>
      </c>
      <c r="E268" s="195" t="s">
        <v>3</v>
      </c>
      <c r="F268" s="196" t="s">
        <v>1307</v>
      </c>
      <c r="G268" s="14"/>
      <c r="H268" s="197">
        <v>40</v>
      </c>
      <c r="I268" s="198"/>
      <c r="J268" s="14"/>
      <c r="K268" s="14"/>
      <c r="L268" s="194"/>
      <c r="M268" s="199"/>
      <c r="N268" s="200"/>
      <c r="O268" s="200"/>
      <c r="P268" s="200"/>
      <c r="Q268" s="200"/>
      <c r="R268" s="200"/>
      <c r="S268" s="200"/>
      <c r="T268" s="20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5" t="s">
        <v>144</v>
      </c>
      <c r="AU268" s="195" t="s">
        <v>85</v>
      </c>
      <c r="AV268" s="14" t="s">
        <v>85</v>
      </c>
      <c r="AW268" s="14" t="s">
        <v>39</v>
      </c>
      <c r="AX268" s="14" t="s">
        <v>77</v>
      </c>
      <c r="AY268" s="195" t="s">
        <v>134</v>
      </c>
    </row>
    <row r="269" s="14" customFormat="1">
      <c r="A269" s="14"/>
      <c r="B269" s="194"/>
      <c r="C269" s="14"/>
      <c r="D269" s="187" t="s">
        <v>144</v>
      </c>
      <c r="E269" s="195" t="s">
        <v>3</v>
      </c>
      <c r="F269" s="196" t="s">
        <v>1308</v>
      </c>
      <c r="G269" s="14"/>
      <c r="H269" s="197">
        <v>2</v>
      </c>
      <c r="I269" s="198"/>
      <c r="J269" s="14"/>
      <c r="K269" s="14"/>
      <c r="L269" s="194"/>
      <c r="M269" s="199"/>
      <c r="N269" s="200"/>
      <c r="O269" s="200"/>
      <c r="P269" s="200"/>
      <c r="Q269" s="200"/>
      <c r="R269" s="200"/>
      <c r="S269" s="200"/>
      <c r="T269" s="20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95" t="s">
        <v>144</v>
      </c>
      <c r="AU269" s="195" t="s">
        <v>85</v>
      </c>
      <c r="AV269" s="14" t="s">
        <v>85</v>
      </c>
      <c r="AW269" s="14" t="s">
        <v>39</v>
      </c>
      <c r="AX269" s="14" t="s">
        <v>77</v>
      </c>
      <c r="AY269" s="195" t="s">
        <v>134</v>
      </c>
    </row>
    <row r="270" s="14" customFormat="1">
      <c r="A270" s="14"/>
      <c r="B270" s="194"/>
      <c r="C270" s="14"/>
      <c r="D270" s="187" t="s">
        <v>144</v>
      </c>
      <c r="E270" s="195" t="s">
        <v>3</v>
      </c>
      <c r="F270" s="196" t="s">
        <v>570</v>
      </c>
      <c r="G270" s="14"/>
      <c r="H270" s="197">
        <v>1</v>
      </c>
      <c r="I270" s="198"/>
      <c r="J270" s="14"/>
      <c r="K270" s="14"/>
      <c r="L270" s="194"/>
      <c r="M270" s="199"/>
      <c r="N270" s="200"/>
      <c r="O270" s="200"/>
      <c r="P270" s="200"/>
      <c r="Q270" s="200"/>
      <c r="R270" s="200"/>
      <c r="S270" s="200"/>
      <c r="T270" s="20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195" t="s">
        <v>144</v>
      </c>
      <c r="AU270" s="195" t="s">
        <v>85</v>
      </c>
      <c r="AV270" s="14" t="s">
        <v>85</v>
      </c>
      <c r="AW270" s="14" t="s">
        <v>39</v>
      </c>
      <c r="AX270" s="14" t="s">
        <v>77</v>
      </c>
      <c r="AY270" s="195" t="s">
        <v>134</v>
      </c>
    </row>
    <row r="271" s="14" customFormat="1">
      <c r="A271" s="14"/>
      <c r="B271" s="194"/>
      <c r="C271" s="14"/>
      <c r="D271" s="187" t="s">
        <v>144</v>
      </c>
      <c r="E271" s="195" t="s">
        <v>3</v>
      </c>
      <c r="F271" s="196" t="s">
        <v>1176</v>
      </c>
      <c r="G271" s="14"/>
      <c r="H271" s="197">
        <v>1</v>
      </c>
      <c r="I271" s="198"/>
      <c r="J271" s="14"/>
      <c r="K271" s="14"/>
      <c r="L271" s="194"/>
      <c r="M271" s="199"/>
      <c r="N271" s="200"/>
      <c r="O271" s="200"/>
      <c r="P271" s="200"/>
      <c r="Q271" s="200"/>
      <c r="R271" s="200"/>
      <c r="S271" s="200"/>
      <c r="T271" s="20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195" t="s">
        <v>144</v>
      </c>
      <c r="AU271" s="195" t="s">
        <v>85</v>
      </c>
      <c r="AV271" s="14" t="s">
        <v>85</v>
      </c>
      <c r="AW271" s="14" t="s">
        <v>39</v>
      </c>
      <c r="AX271" s="14" t="s">
        <v>77</v>
      </c>
      <c r="AY271" s="195" t="s">
        <v>134</v>
      </c>
    </row>
    <row r="272" s="14" customFormat="1">
      <c r="A272" s="14"/>
      <c r="B272" s="194"/>
      <c r="C272" s="14"/>
      <c r="D272" s="187" t="s">
        <v>144</v>
      </c>
      <c r="E272" s="195" t="s">
        <v>3</v>
      </c>
      <c r="F272" s="196" t="s">
        <v>1309</v>
      </c>
      <c r="G272" s="14"/>
      <c r="H272" s="197">
        <v>11</v>
      </c>
      <c r="I272" s="198"/>
      <c r="J272" s="14"/>
      <c r="K272" s="14"/>
      <c r="L272" s="194"/>
      <c r="M272" s="199"/>
      <c r="N272" s="200"/>
      <c r="O272" s="200"/>
      <c r="P272" s="200"/>
      <c r="Q272" s="200"/>
      <c r="R272" s="200"/>
      <c r="S272" s="200"/>
      <c r="T272" s="20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95" t="s">
        <v>144</v>
      </c>
      <c r="AU272" s="195" t="s">
        <v>85</v>
      </c>
      <c r="AV272" s="14" t="s">
        <v>85</v>
      </c>
      <c r="AW272" s="14" t="s">
        <v>39</v>
      </c>
      <c r="AX272" s="14" t="s">
        <v>77</v>
      </c>
      <c r="AY272" s="195" t="s">
        <v>134</v>
      </c>
    </row>
    <row r="273" s="14" customFormat="1">
      <c r="A273" s="14"/>
      <c r="B273" s="194"/>
      <c r="C273" s="14"/>
      <c r="D273" s="187" t="s">
        <v>144</v>
      </c>
      <c r="E273" s="195" t="s">
        <v>3</v>
      </c>
      <c r="F273" s="196" t="s">
        <v>1310</v>
      </c>
      <c r="G273" s="14"/>
      <c r="H273" s="197">
        <v>27</v>
      </c>
      <c r="I273" s="198"/>
      <c r="J273" s="14"/>
      <c r="K273" s="14"/>
      <c r="L273" s="194"/>
      <c r="M273" s="199"/>
      <c r="N273" s="200"/>
      <c r="O273" s="200"/>
      <c r="P273" s="200"/>
      <c r="Q273" s="200"/>
      <c r="R273" s="200"/>
      <c r="S273" s="200"/>
      <c r="T273" s="20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95" t="s">
        <v>144</v>
      </c>
      <c r="AU273" s="195" t="s">
        <v>85</v>
      </c>
      <c r="AV273" s="14" t="s">
        <v>85</v>
      </c>
      <c r="AW273" s="14" t="s">
        <v>39</v>
      </c>
      <c r="AX273" s="14" t="s">
        <v>77</v>
      </c>
      <c r="AY273" s="195" t="s">
        <v>134</v>
      </c>
    </row>
    <row r="274" s="14" customFormat="1">
      <c r="A274" s="14"/>
      <c r="B274" s="194"/>
      <c r="C274" s="14"/>
      <c r="D274" s="187" t="s">
        <v>144</v>
      </c>
      <c r="E274" s="195" t="s">
        <v>3</v>
      </c>
      <c r="F274" s="196" t="s">
        <v>1311</v>
      </c>
      <c r="G274" s="14"/>
      <c r="H274" s="197">
        <v>26</v>
      </c>
      <c r="I274" s="198"/>
      <c r="J274" s="14"/>
      <c r="K274" s="14"/>
      <c r="L274" s="194"/>
      <c r="M274" s="199"/>
      <c r="N274" s="200"/>
      <c r="O274" s="200"/>
      <c r="P274" s="200"/>
      <c r="Q274" s="200"/>
      <c r="R274" s="200"/>
      <c r="S274" s="200"/>
      <c r="T274" s="20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95" t="s">
        <v>144</v>
      </c>
      <c r="AU274" s="195" t="s">
        <v>85</v>
      </c>
      <c r="AV274" s="14" t="s">
        <v>85</v>
      </c>
      <c r="AW274" s="14" t="s">
        <v>39</v>
      </c>
      <c r="AX274" s="14" t="s">
        <v>77</v>
      </c>
      <c r="AY274" s="195" t="s">
        <v>134</v>
      </c>
    </row>
    <row r="275" s="14" customFormat="1">
      <c r="A275" s="14"/>
      <c r="B275" s="194"/>
      <c r="C275" s="14"/>
      <c r="D275" s="187" t="s">
        <v>144</v>
      </c>
      <c r="E275" s="195" t="s">
        <v>3</v>
      </c>
      <c r="F275" s="196" t="s">
        <v>1312</v>
      </c>
      <c r="G275" s="14"/>
      <c r="H275" s="197">
        <v>3</v>
      </c>
      <c r="I275" s="198"/>
      <c r="J275" s="14"/>
      <c r="K275" s="14"/>
      <c r="L275" s="194"/>
      <c r="M275" s="199"/>
      <c r="N275" s="200"/>
      <c r="O275" s="200"/>
      <c r="P275" s="200"/>
      <c r="Q275" s="200"/>
      <c r="R275" s="200"/>
      <c r="S275" s="200"/>
      <c r="T275" s="20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195" t="s">
        <v>144</v>
      </c>
      <c r="AU275" s="195" t="s">
        <v>85</v>
      </c>
      <c r="AV275" s="14" t="s">
        <v>85</v>
      </c>
      <c r="AW275" s="14" t="s">
        <v>39</v>
      </c>
      <c r="AX275" s="14" t="s">
        <v>77</v>
      </c>
      <c r="AY275" s="195" t="s">
        <v>134</v>
      </c>
    </row>
    <row r="276" s="14" customFormat="1">
      <c r="A276" s="14"/>
      <c r="B276" s="194"/>
      <c r="C276" s="14"/>
      <c r="D276" s="187" t="s">
        <v>144</v>
      </c>
      <c r="E276" s="195" t="s">
        <v>3</v>
      </c>
      <c r="F276" s="196" t="s">
        <v>1313</v>
      </c>
      <c r="G276" s="14"/>
      <c r="H276" s="197">
        <v>3</v>
      </c>
      <c r="I276" s="198"/>
      <c r="J276" s="14"/>
      <c r="K276" s="14"/>
      <c r="L276" s="194"/>
      <c r="M276" s="199"/>
      <c r="N276" s="200"/>
      <c r="O276" s="200"/>
      <c r="P276" s="200"/>
      <c r="Q276" s="200"/>
      <c r="R276" s="200"/>
      <c r="S276" s="200"/>
      <c r="T276" s="20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5" t="s">
        <v>144</v>
      </c>
      <c r="AU276" s="195" t="s">
        <v>85</v>
      </c>
      <c r="AV276" s="14" t="s">
        <v>85</v>
      </c>
      <c r="AW276" s="14" t="s">
        <v>39</v>
      </c>
      <c r="AX276" s="14" t="s">
        <v>77</v>
      </c>
      <c r="AY276" s="195" t="s">
        <v>134</v>
      </c>
    </row>
    <row r="277" s="15" customFormat="1">
      <c r="A277" s="15"/>
      <c r="B277" s="202"/>
      <c r="C277" s="15"/>
      <c r="D277" s="187" t="s">
        <v>144</v>
      </c>
      <c r="E277" s="203" t="s">
        <v>3</v>
      </c>
      <c r="F277" s="204" t="s">
        <v>180</v>
      </c>
      <c r="G277" s="15"/>
      <c r="H277" s="205">
        <v>199</v>
      </c>
      <c r="I277" s="206"/>
      <c r="J277" s="15"/>
      <c r="K277" s="15"/>
      <c r="L277" s="202"/>
      <c r="M277" s="207"/>
      <c r="N277" s="208"/>
      <c r="O277" s="208"/>
      <c r="P277" s="208"/>
      <c r="Q277" s="208"/>
      <c r="R277" s="208"/>
      <c r="S277" s="208"/>
      <c r="T277" s="209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03" t="s">
        <v>144</v>
      </c>
      <c r="AU277" s="203" t="s">
        <v>85</v>
      </c>
      <c r="AV277" s="15" t="s">
        <v>133</v>
      </c>
      <c r="AW277" s="15" t="s">
        <v>39</v>
      </c>
      <c r="AX277" s="15" t="s">
        <v>83</v>
      </c>
      <c r="AY277" s="203" t="s">
        <v>134</v>
      </c>
    </row>
    <row r="278" s="2" customFormat="1" ht="33" customHeight="1">
      <c r="A278" s="38"/>
      <c r="B278" s="172"/>
      <c r="C278" s="173" t="s">
        <v>434</v>
      </c>
      <c r="D278" s="173" t="s">
        <v>137</v>
      </c>
      <c r="E278" s="174" t="s">
        <v>376</v>
      </c>
      <c r="F278" s="175" t="s">
        <v>377</v>
      </c>
      <c r="G278" s="176" t="s">
        <v>140</v>
      </c>
      <c r="H278" s="177">
        <v>48</v>
      </c>
      <c r="I278" s="178"/>
      <c r="J278" s="179">
        <f>ROUND(I278*H278,2)</f>
        <v>0</v>
      </c>
      <c r="K278" s="175" t="s">
        <v>141</v>
      </c>
      <c r="L278" s="39"/>
      <c r="M278" s="180" t="s">
        <v>3</v>
      </c>
      <c r="N278" s="181" t="s">
        <v>48</v>
      </c>
      <c r="O278" s="72"/>
      <c r="P278" s="182">
        <f>O278*H278</f>
        <v>0</v>
      </c>
      <c r="Q278" s="182">
        <v>0</v>
      </c>
      <c r="R278" s="182">
        <f>Q278*H278</f>
        <v>0</v>
      </c>
      <c r="S278" s="182">
        <v>0</v>
      </c>
      <c r="T278" s="183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84" t="s">
        <v>142</v>
      </c>
      <c r="AT278" s="184" t="s">
        <v>137</v>
      </c>
      <c r="AU278" s="184" t="s">
        <v>85</v>
      </c>
      <c r="AY278" s="18" t="s">
        <v>134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18" t="s">
        <v>83</v>
      </c>
      <c r="BK278" s="185">
        <f>ROUND(I278*H278,2)</f>
        <v>0</v>
      </c>
      <c r="BL278" s="18" t="s">
        <v>142</v>
      </c>
      <c r="BM278" s="184" t="s">
        <v>1314</v>
      </c>
    </row>
    <row r="279" s="13" customFormat="1">
      <c r="A279" s="13"/>
      <c r="B279" s="186"/>
      <c r="C279" s="13"/>
      <c r="D279" s="187" t="s">
        <v>144</v>
      </c>
      <c r="E279" s="188" t="s">
        <v>3</v>
      </c>
      <c r="F279" s="189" t="s">
        <v>295</v>
      </c>
      <c r="G279" s="13"/>
      <c r="H279" s="188" t="s">
        <v>3</v>
      </c>
      <c r="I279" s="190"/>
      <c r="J279" s="13"/>
      <c r="K279" s="13"/>
      <c r="L279" s="186"/>
      <c r="M279" s="191"/>
      <c r="N279" s="192"/>
      <c r="O279" s="192"/>
      <c r="P279" s="192"/>
      <c r="Q279" s="192"/>
      <c r="R279" s="192"/>
      <c r="S279" s="192"/>
      <c r="T279" s="19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8" t="s">
        <v>144</v>
      </c>
      <c r="AU279" s="188" t="s">
        <v>85</v>
      </c>
      <c r="AV279" s="13" t="s">
        <v>83</v>
      </c>
      <c r="AW279" s="13" t="s">
        <v>39</v>
      </c>
      <c r="AX279" s="13" t="s">
        <v>77</v>
      </c>
      <c r="AY279" s="188" t="s">
        <v>134</v>
      </c>
    </row>
    <row r="280" s="14" customFormat="1">
      <c r="A280" s="14"/>
      <c r="B280" s="194"/>
      <c r="C280" s="14"/>
      <c r="D280" s="187" t="s">
        <v>144</v>
      </c>
      <c r="E280" s="195" t="s">
        <v>3</v>
      </c>
      <c r="F280" s="196" t="s">
        <v>206</v>
      </c>
      <c r="G280" s="14"/>
      <c r="H280" s="197">
        <v>3</v>
      </c>
      <c r="I280" s="198"/>
      <c r="J280" s="14"/>
      <c r="K280" s="14"/>
      <c r="L280" s="194"/>
      <c r="M280" s="199"/>
      <c r="N280" s="200"/>
      <c r="O280" s="200"/>
      <c r="P280" s="200"/>
      <c r="Q280" s="200"/>
      <c r="R280" s="200"/>
      <c r="S280" s="200"/>
      <c r="T280" s="20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5" t="s">
        <v>144</v>
      </c>
      <c r="AU280" s="195" t="s">
        <v>85</v>
      </c>
      <c r="AV280" s="14" t="s">
        <v>85</v>
      </c>
      <c r="AW280" s="14" t="s">
        <v>39</v>
      </c>
      <c r="AX280" s="14" t="s">
        <v>77</v>
      </c>
      <c r="AY280" s="195" t="s">
        <v>134</v>
      </c>
    </row>
    <row r="281" s="14" customFormat="1">
      <c r="A281" s="14"/>
      <c r="B281" s="194"/>
      <c r="C281" s="14"/>
      <c r="D281" s="187" t="s">
        <v>144</v>
      </c>
      <c r="E281" s="195" t="s">
        <v>3</v>
      </c>
      <c r="F281" s="196" t="s">
        <v>871</v>
      </c>
      <c r="G281" s="14"/>
      <c r="H281" s="197">
        <v>1</v>
      </c>
      <c r="I281" s="198"/>
      <c r="J281" s="14"/>
      <c r="K281" s="14"/>
      <c r="L281" s="194"/>
      <c r="M281" s="199"/>
      <c r="N281" s="200"/>
      <c r="O281" s="200"/>
      <c r="P281" s="200"/>
      <c r="Q281" s="200"/>
      <c r="R281" s="200"/>
      <c r="S281" s="200"/>
      <c r="T281" s="20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195" t="s">
        <v>144</v>
      </c>
      <c r="AU281" s="195" t="s">
        <v>85</v>
      </c>
      <c r="AV281" s="14" t="s">
        <v>85</v>
      </c>
      <c r="AW281" s="14" t="s">
        <v>39</v>
      </c>
      <c r="AX281" s="14" t="s">
        <v>77</v>
      </c>
      <c r="AY281" s="195" t="s">
        <v>134</v>
      </c>
    </row>
    <row r="282" s="14" customFormat="1">
      <c r="A282" s="14"/>
      <c r="B282" s="194"/>
      <c r="C282" s="14"/>
      <c r="D282" s="187" t="s">
        <v>144</v>
      </c>
      <c r="E282" s="195" t="s">
        <v>3</v>
      </c>
      <c r="F282" s="196" t="s">
        <v>372</v>
      </c>
      <c r="G282" s="14"/>
      <c r="H282" s="197">
        <v>1</v>
      </c>
      <c r="I282" s="198"/>
      <c r="J282" s="14"/>
      <c r="K282" s="14"/>
      <c r="L282" s="194"/>
      <c r="M282" s="199"/>
      <c r="N282" s="200"/>
      <c r="O282" s="200"/>
      <c r="P282" s="200"/>
      <c r="Q282" s="200"/>
      <c r="R282" s="200"/>
      <c r="S282" s="200"/>
      <c r="T282" s="20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195" t="s">
        <v>144</v>
      </c>
      <c r="AU282" s="195" t="s">
        <v>85</v>
      </c>
      <c r="AV282" s="14" t="s">
        <v>85</v>
      </c>
      <c r="AW282" s="14" t="s">
        <v>39</v>
      </c>
      <c r="AX282" s="14" t="s">
        <v>77</v>
      </c>
      <c r="AY282" s="195" t="s">
        <v>134</v>
      </c>
    </row>
    <row r="283" s="14" customFormat="1">
      <c r="A283" s="14"/>
      <c r="B283" s="194"/>
      <c r="C283" s="14"/>
      <c r="D283" s="187" t="s">
        <v>144</v>
      </c>
      <c r="E283" s="195" t="s">
        <v>3</v>
      </c>
      <c r="F283" s="196" t="s">
        <v>1315</v>
      </c>
      <c r="G283" s="14"/>
      <c r="H283" s="197">
        <v>8</v>
      </c>
      <c r="I283" s="198"/>
      <c r="J283" s="14"/>
      <c r="K283" s="14"/>
      <c r="L283" s="194"/>
      <c r="M283" s="199"/>
      <c r="N283" s="200"/>
      <c r="O283" s="200"/>
      <c r="P283" s="200"/>
      <c r="Q283" s="200"/>
      <c r="R283" s="200"/>
      <c r="S283" s="200"/>
      <c r="T283" s="20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195" t="s">
        <v>144</v>
      </c>
      <c r="AU283" s="195" t="s">
        <v>85</v>
      </c>
      <c r="AV283" s="14" t="s">
        <v>85</v>
      </c>
      <c r="AW283" s="14" t="s">
        <v>39</v>
      </c>
      <c r="AX283" s="14" t="s">
        <v>77</v>
      </c>
      <c r="AY283" s="195" t="s">
        <v>134</v>
      </c>
    </row>
    <row r="284" s="14" customFormat="1">
      <c r="A284" s="14"/>
      <c r="B284" s="194"/>
      <c r="C284" s="14"/>
      <c r="D284" s="187" t="s">
        <v>144</v>
      </c>
      <c r="E284" s="195" t="s">
        <v>3</v>
      </c>
      <c r="F284" s="196" t="s">
        <v>1316</v>
      </c>
      <c r="G284" s="14"/>
      <c r="H284" s="197">
        <v>23</v>
      </c>
      <c r="I284" s="198"/>
      <c r="J284" s="14"/>
      <c r="K284" s="14"/>
      <c r="L284" s="194"/>
      <c r="M284" s="199"/>
      <c r="N284" s="200"/>
      <c r="O284" s="200"/>
      <c r="P284" s="200"/>
      <c r="Q284" s="200"/>
      <c r="R284" s="200"/>
      <c r="S284" s="200"/>
      <c r="T284" s="20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5" t="s">
        <v>144</v>
      </c>
      <c r="AU284" s="195" t="s">
        <v>85</v>
      </c>
      <c r="AV284" s="14" t="s">
        <v>85</v>
      </c>
      <c r="AW284" s="14" t="s">
        <v>39</v>
      </c>
      <c r="AX284" s="14" t="s">
        <v>77</v>
      </c>
      <c r="AY284" s="195" t="s">
        <v>134</v>
      </c>
    </row>
    <row r="285" s="14" customFormat="1">
      <c r="A285" s="14"/>
      <c r="B285" s="194"/>
      <c r="C285" s="14"/>
      <c r="D285" s="187" t="s">
        <v>144</v>
      </c>
      <c r="E285" s="195" t="s">
        <v>3</v>
      </c>
      <c r="F285" s="196" t="s">
        <v>885</v>
      </c>
      <c r="G285" s="14"/>
      <c r="H285" s="197">
        <v>1</v>
      </c>
      <c r="I285" s="198"/>
      <c r="J285" s="14"/>
      <c r="K285" s="14"/>
      <c r="L285" s="194"/>
      <c r="M285" s="199"/>
      <c r="N285" s="200"/>
      <c r="O285" s="200"/>
      <c r="P285" s="200"/>
      <c r="Q285" s="200"/>
      <c r="R285" s="200"/>
      <c r="S285" s="200"/>
      <c r="T285" s="20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195" t="s">
        <v>144</v>
      </c>
      <c r="AU285" s="195" t="s">
        <v>85</v>
      </c>
      <c r="AV285" s="14" t="s">
        <v>85</v>
      </c>
      <c r="AW285" s="14" t="s">
        <v>39</v>
      </c>
      <c r="AX285" s="14" t="s">
        <v>77</v>
      </c>
      <c r="AY285" s="195" t="s">
        <v>134</v>
      </c>
    </row>
    <row r="286" s="14" customFormat="1">
      <c r="A286" s="14"/>
      <c r="B286" s="194"/>
      <c r="C286" s="14"/>
      <c r="D286" s="187" t="s">
        <v>144</v>
      </c>
      <c r="E286" s="195" t="s">
        <v>3</v>
      </c>
      <c r="F286" s="196" t="s">
        <v>1317</v>
      </c>
      <c r="G286" s="14"/>
      <c r="H286" s="197">
        <v>5</v>
      </c>
      <c r="I286" s="198"/>
      <c r="J286" s="14"/>
      <c r="K286" s="14"/>
      <c r="L286" s="194"/>
      <c r="M286" s="199"/>
      <c r="N286" s="200"/>
      <c r="O286" s="200"/>
      <c r="P286" s="200"/>
      <c r="Q286" s="200"/>
      <c r="R286" s="200"/>
      <c r="S286" s="200"/>
      <c r="T286" s="20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95" t="s">
        <v>144</v>
      </c>
      <c r="AU286" s="195" t="s">
        <v>85</v>
      </c>
      <c r="AV286" s="14" t="s">
        <v>85</v>
      </c>
      <c r="AW286" s="14" t="s">
        <v>39</v>
      </c>
      <c r="AX286" s="14" t="s">
        <v>77</v>
      </c>
      <c r="AY286" s="195" t="s">
        <v>134</v>
      </c>
    </row>
    <row r="287" s="14" customFormat="1">
      <c r="A287" s="14"/>
      <c r="B287" s="194"/>
      <c r="C287" s="14"/>
      <c r="D287" s="187" t="s">
        <v>144</v>
      </c>
      <c r="E287" s="195" t="s">
        <v>3</v>
      </c>
      <c r="F287" s="196" t="s">
        <v>374</v>
      </c>
      <c r="G287" s="14"/>
      <c r="H287" s="197">
        <v>4</v>
      </c>
      <c r="I287" s="198"/>
      <c r="J287" s="14"/>
      <c r="K287" s="14"/>
      <c r="L287" s="194"/>
      <c r="M287" s="199"/>
      <c r="N287" s="200"/>
      <c r="O287" s="200"/>
      <c r="P287" s="200"/>
      <c r="Q287" s="200"/>
      <c r="R287" s="200"/>
      <c r="S287" s="200"/>
      <c r="T287" s="20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195" t="s">
        <v>144</v>
      </c>
      <c r="AU287" s="195" t="s">
        <v>85</v>
      </c>
      <c r="AV287" s="14" t="s">
        <v>85</v>
      </c>
      <c r="AW287" s="14" t="s">
        <v>39</v>
      </c>
      <c r="AX287" s="14" t="s">
        <v>77</v>
      </c>
      <c r="AY287" s="195" t="s">
        <v>134</v>
      </c>
    </row>
    <row r="288" s="14" customFormat="1">
      <c r="A288" s="14"/>
      <c r="B288" s="194"/>
      <c r="C288" s="14"/>
      <c r="D288" s="187" t="s">
        <v>144</v>
      </c>
      <c r="E288" s="195" t="s">
        <v>3</v>
      </c>
      <c r="F288" s="196" t="s">
        <v>887</v>
      </c>
      <c r="G288" s="14"/>
      <c r="H288" s="197">
        <v>1</v>
      </c>
      <c r="I288" s="198"/>
      <c r="J288" s="14"/>
      <c r="K288" s="14"/>
      <c r="L288" s="194"/>
      <c r="M288" s="199"/>
      <c r="N288" s="200"/>
      <c r="O288" s="200"/>
      <c r="P288" s="200"/>
      <c r="Q288" s="200"/>
      <c r="R288" s="200"/>
      <c r="S288" s="200"/>
      <c r="T288" s="20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95" t="s">
        <v>144</v>
      </c>
      <c r="AU288" s="195" t="s">
        <v>85</v>
      </c>
      <c r="AV288" s="14" t="s">
        <v>85</v>
      </c>
      <c r="AW288" s="14" t="s">
        <v>39</v>
      </c>
      <c r="AX288" s="14" t="s">
        <v>77</v>
      </c>
      <c r="AY288" s="195" t="s">
        <v>134</v>
      </c>
    </row>
    <row r="289" s="14" customFormat="1">
      <c r="A289" s="14"/>
      <c r="B289" s="194"/>
      <c r="C289" s="14"/>
      <c r="D289" s="187" t="s">
        <v>144</v>
      </c>
      <c r="E289" s="195" t="s">
        <v>3</v>
      </c>
      <c r="F289" s="196" t="s">
        <v>368</v>
      </c>
      <c r="G289" s="14"/>
      <c r="H289" s="197">
        <v>1</v>
      </c>
      <c r="I289" s="198"/>
      <c r="J289" s="14"/>
      <c r="K289" s="14"/>
      <c r="L289" s="194"/>
      <c r="M289" s="199"/>
      <c r="N289" s="200"/>
      <c r="O289" s="200"/>
      <c r="P289" s="200"/>
      <c r="Q289" s="200"/>
      <c r="R289" s="200"/>
      <c r="S289" s="200"/>
      <c r="T289" s="20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195" t="s">
        <v>144</v>
      </c>
      <c r="AU289" s="195" t="s">
        <v>85</v>
      </c>
      <c r="AV289" s="14" t="s">
        <v>85</v>
      </c>
      <c r="AW289" s="14" t="s">
        <v>39</v>
      </c>
      <c r="AX289" s="14" t="s">
        <v>77</v>
      </c>
      <c r="AY289" s="195" t="s">
        <v>134</v>
      </c>
    </row>
    <row r="290" s="15" customFormat="1">
      <c r="A290" s="15"/>
      <c r="B290" s="202"/>
      <c r="C290" s="15"/>
      <c r="D290" s="187" t="s">
        <v>144</v>
      </c>
      <c r="E290" s="203" t="s">
        <v>3</v>
      </c>
      <c r="F290" s="204" t="s">
        <v>180</v>
      </c>
      <c r="G290" s="15"/>
      <c r="H290" s="205">
        <v>48</v>
      </c>
      <c r="I290" s="206"/>
      <c r="J290" s="15"/>
      <c r="K290" s="15"/>
      <c r="L290" s="202"/>
      <c r="M290" s="207"/>
      <c r="N290" s="208"/>
      <c r="O290" s="208"/>
      <c r="P290" s="208"/>
      <c r="Q290" s="208"/>
      <c r="R290" s="208"/>
      <c r="S290" s="208"/>
      <c r="T290" s="209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03" t="s">
        <v>144</v>
      </c>
      <c r="AU290" s="203" t="s">
        <v>85</v>
      </c>
      <c r="AV290" s="15" t="s">
        <v>133</v>
      </c>
      <c r="AW290" s="15" t="s">
        <v>39</v>
      </c>
      <c r="AX290" s="15" t="s">
        <v>83</v>
      </c>
      <c r="AY290" s="203" t="s">
        <v>134</v>
      </c>
    </row>
    <row r="291" s="2" customFormat="1" ht="37.8" customHeight="1">
      <c r="A291" s="38"/>
      <c r="B291" s="172"/>
      <c r="C291" s="173" t="s">
        <v>438</v>
      </c>
      <c r="D291" s="173" t="s">
        <v>137</v>
      </c>
      <c r="E291" s="174" t="s">
        <v>226</v>
      </c>
      <c r="F291" s="175" t="s">
        <v>227</v>
      </c>
      <c r="G291" s="176" t="s">
        <v>140</v>
      </c>
      <c r="H291" s="177">
        <v>107</v>
      </c>
      <c r="I291" s="178"/>
      <c r="J291" s="179">
        <f>ROUND(I291*H291,2)</f>
        <v>0</v>
      </c>
      <c r="K291" s="175" t="s">
        <v>141</v>
      </c>
      <c r="L291" s="39"/>
      <c r="M291" s="180" t="s">
        <v>3</v>
      </c>
      <c r="N291" s="181" t="s">
        <v>48</v>
      </c>
      <c r="O291" s="72"/>
      <c r="P291" s="182">
        <f>O291*H291</f>
        <v>0</v>
      </c>
      <c r="Q291" s="182">
        <v>0</v>
      </c>
      <c r="R291" s="182">
        <f>Q291*H291</f>
        <v>0</v>
      </c>
      <c r="S291" s="182">
        <v>0</v>
      </c>
      <c r="T291" s="183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184" t="s">
        <v>142</v>
      </c>
      <c r="AT291" s="184" t="s">
        <v>137</v>
      </c>
      <c r="AU291" s="184" t="s">
        <v>85</v>
      </c>
      <c r="AY291" s="18" t="s">
        <v>134</v>
      </c>
      <c r="BE291" s="185">
        <f>IF(N291="základní",J291,0)</f>
        <v>0</v>
      </c>
      <c r="BF291" s="185">
        <f>IF(N291="snížená",J291,0)</f>
        <v>0</v>
      </c>
      <c r="BG291" s="185">
        <f>IF(N291="zákl. přenesená",J291,0)</f>
        <v>0</v>
      </c>
      <c r="BH291" s="185">
        <f>IF(N291="sníž. přenesená",J291,0)</f>
        <v>0</v>
      </c>
      <c r="BI291" s="185">
        <f>IF(N291="nulová",J291,0)</f>
        <v>0</v>
      </c>
      <c r="BJ291" s="18" t="s">
        <v>83</v>
      </c>
      <c r="BK291" s="185">
        <f>ROUND(I291*H291,2)</f>
        <v>0</v>
      </c>
      <c r="BL291" s="18" t="s">
        <v>142</v>
      </c>
      <c r="BM291" s="184" t="s">
        <v>1318</v>
      </c>
    </row>
    <row r="292" s="13" customFormat="1">
      <c r="A292" s="13"/>
      <c r="B292" s="186"/>
      <c r="C292" s="13"/>
      <c r="D292" s="187" t="s">
        <v>144</v>
      </c>
      <c r="E292" s="188" t="s">
        <v>3</v>
      </c>
      <c r="F292" s="189" t="s">
        <v>295</v>
      </c>
      <c r="G292" s="13"/>
      <c r="H292" s="188" t="s">
        <v>3</v>
      </c>
      <c r="I292" s="190"/>
      <c r="J292" s="13"/>
      <c r="K292" s="13"/>
      <c r="L292" s="186"/>
      <c r="M292" s="191"/>
      <c r="N292" s="192"/>
      <c r="O292" s="192"/>
      <c r="P292" s="192"/>
      <c r="Q292" s="192"/>
      <c r="R292" s="192"/>
      <c r="S292" s="192"/>
      <c r="T292" s="19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8" t="s">
        <v>144</v>
      </c>
      <c r="AU292" s="188" t="s">
        <v>85</v>
      </c>
      <c r="AV292" s="13" t="s">
        <v>83</v>
      </c>
      <c r="AW292" s="13" t="s">
        <v>39</v>
      </c>
      <c r="AX292" s="13" t="s">
        <v>77</v>
      </c>
      <c r="AY292" s="188" t="s">
        <v>134</v>
      </c>
    </row>
    <row r="293" s="14" customFormat="1">
      <c r="A293" s="14"/>
      <c r="B293" s="194"/>
      <c r="C293" s="14"/>
      <c r="D293" s="187" t="s">
        <v>144</v>
      </c>
      <c r="E293" s="195" t="s">
        <v>3</v>
      </c>
      <c r="F293" s="196" t="s">
        <v>1319</v>
      </c>
      <c r="G293" s="14"/>
      <c r="H293" s="197">
        <v>12</v>
      </c>
      <c r="I293" s="198"/>
      <c r="J293" s="14"/>
      <c r="K293" s="14"/>
      <c r="L293" s="194"/>
      <c r="M293" s="199"/>
      <c r="N293" s="200"/>
      <c r="O293" s="200"/>
      <c r="P293" s="200"/>
      <c r="Q293" s="200"/>
      <c r="R293" s="200"/>
      <c r="S293" s="200"/>
      <c r="T293" s="20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195" t="s">
        <v>144</v>
      </c>
      <c r="AU293" s="195" t="s">
        <v>85</v>
      </c>
      <c r="AV293" s="14" t="s">
        <v>85</v>
      </c>
      <c r="AW293" s="14" t="s">
        <v>39</v>
      </c>
      <c r="AX293" s="14" t="s">
        <v>77</v>
      </c>
      <c r="AY293" s="195" t="s">
        <v>134</v>
      </c>
    </row>
    <row r="294" s="14" customFormat="1">
      <c r="A294" s="14"/>
      <c r="B294" s="194"/>
      <c r="C294" s="14"/>
      <c r="D294" s="187" t="s">
        <v>144</v>
      </c>
      <c r="E294" s="195" t="s">
        <v>3</v>
      </c>
      <c r="F294" s="196" t="s">
        <v>1320</v>
      </c>
      <c r="G294" s="14"/>
      <c r="H294" s="197">
        <v>42</v>
      </c>
      <c r="I294" s="198"/>
      <c r="J294" s="14"/>
      <c r="K294" s="14"/>
      <c r="L294" s="194"/>
      <c r="M294" s="199"/>
      <c r="N294" s="200"/>
      <c r="O294" s="200"/>
      <c r="P294" s="200"/>
      <c r="Q294" s="200"/>
      <c r="R294" s="200"/>
      <c r="S294" s="200"/>
      <c r="T294" s="20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95" t="s">
        <v>144</v>
      </c>
      <c r="AU294" s="195" t="s">
        <v>85</v>
      </c>
      <c r="AV294" s="14" t="s">
        <v>85</v>
      </c>
      <c r="AW294" s="14" t="s">
        <v>39</v>
      </c>
      <c r="AX294" s="14" t="s">
        <v>77</v>
      </c>
      <c r="AY294" s="195" t="s">
        <v>134</v>
      </c>
    </row>
    <row r="295" s="14" customFormat="1">
      <c r="A295" s="14"/>
      <c r="B295" s="194"/>
      <c r="C295" s="14"/>
      <c r="D295" s="187" t="s">
        <v>144</v>
      </c>
      <c r="E295" s="195" t="s">
        <v>3</v>
      </c>
      <c r="F295" s="196" t="s">
        <v>598</v>
      </c>
      <c r="G295" s="14"/>
      <c r="H295" s="197">
        <v>1</v>
      </c>
      <c r="I295" s="198"/>
      <c r="J295" s="14"/>
      <c r="K295" s="14"/>
      <c r="L295" s="194"/>
      <c r="M295" s="199"/>
      <c r="N295" s="200"/>
      <c r="O295" s="200"/>
      <c r="P295" s="200"/>
      <c r="Q295" s="200"/>
      <c r="R295" s="200"/>
      <c r="S295" s="200"/>
      <c r="T295" s="20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195" t="s">
        <v>144</v>
      </c>
      <c r="AU295" s="195" t="s">
        <v>85</v>
      </c>
      <c r="AV295" s="14" t="s">
        <v>85</v>
      </c>
      <c r="AW295" s="14" t="s">
        <v>39</v>
      </c>
      <c r="AX295" s="14" t="s">
        <v>77</v>
      </c>
      <c r="AY295" s="195" t="s">
        <v>134</v>
      </c>
    </row>
    <row r="296" s="14" customFormat="1">
      <c r="A296" s="14"/>
      <c r="B296" s="194"/>
      <c r="C296" s="14"/>
      <c r="D296" s="187" t="s">
        <v>144</v>
      </c>
      <c r="E296" s="195" t="s">
        <v>3</v>
      </c>
      <c r="F296" s="196" t="s">
        <v>1321</v>
      </c>
      <c r="G296" s="14"/>
      <c r="H296" s="197">
        <v>15</v>
      </c>
      <c r="I296" s="198"/>
      <c r="J296" s="14"/>
      <c r="K296" s="14"/>
      <c r="L296" s="194"/>
      <c r="M296" s="199"/>
      <c r="N296" s="200"/>
      <c r="O296" s="200"/>
      <c r="P296" s="200"/>
      <c r="Q296" s="200"/>
      <c r="R296" s="200"/>
      <c r="S296" s="200"/>
      <c r="T296" s="20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195" t="s">
        <v>144</v>
      </c>
      <c r="AU296" s="195" t="s">
        <v>85</v>
      </c>
      <c r="AV296" s="14" t="s">
        <v>85</v>
      </c>
      <c r="AW296" s="14" t="s">
        <v>39</v>
      </c>
      <c r="AX296" s="14" t="s">
        <v>77</v>
      </c>
      <c r="AY296" s="195" t="s">
        <v>134</v>
      </c>
    </row>
    <row r="297" s="14" customFormat="1">
      <c r="A297" s="14"/>
      <c r="B297" s="194"/>
      <c r="C297" s="14"/>
      <c r="D297" s="187" t="s">
        <v>144</v>
      </c>
      <c r="E297" s="195" t="s">
        <v>3</v>
      </c>
      <c r="F297" s="196" t="s">
        <v>1322</v>
      </c>
      <c r="G297" s="14"/>
      <c r="H297" s="197">
        <v>31</v>
      </c>
      <c r="I297" s="198"/>
      <c r="J297" s="14"/>
      <c r="K297" s="14"/>
      <c r="L297" s="194"/>
      <c r="M297" s="199"/>
      <c r="N297" s="200"/>
      <c r="O297" s="200"/>
      <c r="P297" s="200"/>
      <c r="Q297" s="200"/>
      <c r="R297" s="200"/>
      <c r="S297" s="200"/>
      <c r="T297" s="20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195" t="s">
        <v>144</v>
      </c>
      <c r="AU297" s="195" t="s">
        <v>85</v>
      </c>
      <c r="AV297" s="14" t="s">
        <v>85</v>
      </c>
      <c r="AW297" s="14" t="s">
        <v>39</v>
      </c>
      <c r="AX297" s="14" t="s">
        <v>77</v>
      </c>
      <c r="AY297" s="195" t="s">
        <v>134</v>
      </c>
    </row>
    <row r="298" s="14" customFormat="1">
      <c r="A298" s="14"/>
      <c r="B298" s="194"/>
      <c r="C298" s="14"/>
      <c r="D298" s="187" t="s">
        <v>144</v>
      </c>
      <c r="E298" s="195" t="s">
        <v>3</v>
      </c>
      <c r="F298" s="196" t="s">
        <v>1323</v>
      </c>
      <c r="G298" s="14"/>
      <c r="H298" s="197">
        <v>3</v>
      </c>
      <c r="I298" s="198"/>
      <c r="J298" s="14"/>
      <c r="K298" s="14"/>
      <c r="L298" s="194"/>
      <c r="M298" s="199"/>
      <c r="N298" s="200"/>
      <c r="O298" s="200"/>
      <c r="P298" s="200"/>
      <c r="Q298" s="200"/>
      <c r="R298" s="200"/>
      <c r="S298" s="200"/>
      <c r="T298" s="20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195" t="s">
        <v>144</v>
      </c>
      <c r="AU298" s="195" t="s">
        <v>85</v>
      </c>
      <c r="AV298" s="14" t="s">
        <v>85</v>
      </c>
      <c r="AW298" s="14" t="s">
        <v>39</v>
      </c>
      <c r="AX298" s="14" t="s">
        <v>77</v>
      </c>
      <c r="AY298" s="195" t="s">
        <v>134</v>
      </c>
    </row>
    <row r="299" s="14" customFormat="1">
      <c r="A299" s="14"/>
      <c r="B299" s="194"/>
      <c r="C299" s="14"/>
      <c r="D299" s="187" t="s">
        <v>144</v>
      </c>
      <c r="E299" s="195" t="s">
        <v>3</v>
      </c>
      <c r="F299" s="196" t="s">
        <v>892</v>
      </c>
      <c r="G299" s="14"/>
      <c r="H299" s="197">
        <v>1</v>
      </c>
      <c r="I299" s="198"/>
      <c r="J299" s="14"/>
      <c r="K299" s="14"/>
      <c r="L299" s="194"/>
      <c r="M299" s="199"/>
      <c r="N299" s="200"/>
      <c r="O299" s="200"/>
      <c r="P299" s="200"/>
      <c r="Q299" s="200"/>
      <c r="R299" s="200"/>
      <c r="S299" s="200"/>
      <c r="T299" s="20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195" t="s">
        <v>144</v>
      </c>
      <c r="AU299" s="195" t="s">
        <v>85</v>
      </c>
      <c r="AV299" s="14" t="s">
        <v>85</v>
      </c>
      <c r="AW299" s="14" t="s">
        <v>39</v>
      </c>
      <c r="AX299" s="14" t="s">
        <v>77</v>
      </c>
      <c r="AY299" s="195" t="s">
        <v>134</v>
      </c>
    </row>
    <row r="300" s="14" customFormat="1">
      <c r="A300" s="14"/>
      <c r="B300" s="194"/>
      <c r="C300" s="14"/>
      <c r="D300" s="187" t="s">
        <v>144</v>
      </c>
      <c r="E300" s="195" t="s">
        <v>3</v>
      </c>
      <c r="F300" s="196" t="s">
        <v>1324</v>
      </c>
      <c r="G300" s="14"/>
      <c r="H300" s="197">
        <v>1</v>
      </c>
      <c r="I300" s="198"/>
      <c r="J300" s="14"/>
      <c r="K300" s="14"/>
      <c r="L300" s="194"/>
      <c r="M300" s="199"/>
      <c r="N300" s="200"/>
      <c r="O300" s="200"/>
      <c r="P300" s="200"/>
      <c r="Q300" s="200"/>
      <c r="R300" s="200"/>
      <c r="S300" s="200"/>
      <c r="T300" s="20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195" t="s">
        <v>144</v>
      </c>
      <c r="AU300" s="195" t="s">
        <v>85</v>
      </c>
      <c r="AV300" s="14" t="s">
        <v>85</v>
      </c>
      <c r="AW300" s="14" t="s">
        <v>39</v>
      </c>
      <c r="AX300" s="14" t="s">
        <v>77</v>
      </c>
      <c r="AY300" s="195" t="s">
        <v>134</v>
      </c>
    </row>
    <row r="301" s="14" customFormat="1">
      <c r="A301" s="14"/>
      <c r="B301" s="194"/>
      <c r="C301" s="14"/>
      <c r="D301" s="187" t="s">
        <v>144</v>
      </c>
      <c r="E301" s="195" t="s">
        <v>3</v>
      </c>
      <c r="F301" s="196" t="s">
        <v>388</v>
      </c>
      <c r="G301" s="14"/>
      <c r="H301" s="197">
        <v>1</v>
      </c>
      <c r="I301" s="198"/>
      <c r="J301" s="14"/>
      <c r="K301" s="14"/>
      <c r="L301" s="194"/>
      <c r="M301" s="199"/>
      <c r="N301" s="200"/>
      <c r="O301" s="200"/>
      <c r="P301" s="200"/>
      <c r="Q301" s="200"/>
      <c r="R301" s="200"/>
      <c r="S301" s="200"/>
      <c r="T301" s="20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195" t="s">
        <v>144</v>
      </c>
      <c r="AU301" s="195" t="s">
        <v>85</v>
      </c>
      <c r="AV301" s="14" t="s">
        <v>85</v>
      </c>
      <c r="AW301" s="14" t="s">
        <v>39</v>
      </c>
      <c r="AX301" s="14" t="s">
        <v>77</v>
      </c>
      <c r="AY301" s="195" t="s">
        <v>134</v>
      </c>
    </row>
    <row r="302" s="15" customFormat="1">
      <c r="A302" s="15"/>
      <c r="B302" s="202"/>
      <c r="C302" s="15"/>
      <c r="D302" s="187" t="s">
        <v>144</v>
      </c>
      <c r="E302" s="203" t="s">
        <v>3</v>
      </c>
      <c r="F302" s="204" t="s">
        <v>180</v>
      </c>
      <c r="G302" s="15"/>
      <c r="H302" s="205">
        <v>107</v>
      </c>
      <c r="I302" s="206"/>
      <c r="J302" s="15"/>
      <c r="K302" s="15"/>
      <c r="L302" s="202"/>
      <c r="M302" s="207"/>
      <c r="N302" s="208"/>
      <c r="O302" s="208"/>
      <c r="P302" s="208"/>
      <c r="Q302" s="208"/>
      <c r="R302" s="208"/>
      <c r="S302" s="208"/>
      <c r="T302" s="209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03" t="s">
        <v>144</v>
      </c>
      <c r="AU302" s="203" t="s">
        <v>85</v>
      </c>
      <c r="AV302" s="15" t="s">
        <v>133</v>
      </c>
      <c r="AW302" s="15" t="s">
        <v>39</v>
      </c>
      <c r="AX302" s="15" t="s">
        <v>83</v>
      </c>
      <c r="AY302" s="203" t="s">
        <v>134</v>
      </c>
    </row>
    <row r="303" s="2" customFormat="1" ht="37.8" customHeight="1">
      <c r="A303" s="38"/>
      <c r="B303" s="172"/>
      <c r="C303" s="173" t="s">
        <v>442</v>
      </c>
      <c r="D303" s="173" t="s">
        <v>137</v>
      </c>
      <c r="E303" s="174" t="s">
        <v>894</v>
      </c>
      <c r="F303" s="175" t="s">
        <v>895</v>
      </c>
      <c r="G303" s="176" t="s">
        <v>140</v>
      </c>
      <c r="H303" s="177">
        <v>7</v>
      </c>
      <c r="I303" s="178"/>
      <c r="J303" s="179">
        <f>ROUND(I303*H303,2)</f>
        <v>0</v>
      </c>
      <c r="K303" s="175" t="s">
        <v>141</v>
      </c>
      <c r="L303" s="39"/>
      <c r="M303" s="180" t="s">
        <v>3</v>
      </c>
      <c r="N303" s="181" t="s">
        <v>48</v>
      </c>
      <c r="O303" s="72"/>
      <c r="P303" s="182">
        <f>O303*H303</f>
        <v>0</v>
      </c>
      <c r="Q303" s="182">
        <v>0</v>
      </c>
      <c r="R303" s="182">
        <f>Q303*H303</f>
        <v>0</v>
      </c>
      <c r="S303" s="182">
        <v>0</v>
      </c>
      <c r="T303" s="183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184" t="s">
        <v>142</v>
      </c>
      <c r="AT303" s="184" t="s">
        <v>137</v>
      </c>
      <c r="AU303" s="184" t="s">
        <v>85</v>
      </c>
      <c r="AY303" s="18" t="s">
        <v>134</v>
      </c>
      <c r="BE303" s="185">
        <f>IF(N303="základní",J303,0)</f>
        <v>0</v>
      </c>
      <c r="BF303" s="185">
        <f>IF(N303="snížená",J303,0)</f>
        <v>0</v>
      </c>
      <c r="BG303" s="185">
        <f>IF(N303="zákl. přenesená",J303,0)</f>
        <v>0</v>
      </c>
      <c r="BH303" s="185">
        <f>IF(N303="sníž. přenesená",J303,0)</f>
        <v>0</v>
      </c>
      <c r="BI303" s="185">
        <f>IF(N303="nulová",J303,0)</f>
        <v>0</v>
      </c>
      <c r="BJ303" s="18" t="s">
        <v>83</v>
      </c>
      <c r="BK303" s="185">
        <f>ROUND(I303*H303,2)</f>
        <v>0</v>
      </c>
      <c r="BL303" s="18" t="s">
        <v>142</v>
      </c>
      <c r="BM303" s="184" t="s">
        <v>1325</v>
      </c>
    </row>
    <row r="304" s="13" customFormat="1">
      <c r="A304" s="13"/>
      <c r="B304" s="186"/>
      <c r="C304" s="13"/>
      <c r="D304" s="187" t="s">
        <v>144</v>
      </c>
      <c r="E304" s="188" t="s">
        <v>3</v>
      </c>
      <c r="F304" s="189" t="s">
        <v>295</v>
      </c>
      <c r="G304" s="13"/>
      <c r="H304" s="188" t="s">
        <v>3</v>
      </c>
      <c r="I304" s="190"/>
      <c r="J304" s="13"/>
      <c r="K304" s="13"/>
      <c r="L304" s="186"/>
      <c r="M304" s="191"/>
      <c r="N304" s="192"/>
      <c r="O304" s="192"/>
      <c r="P304" s="192"/>
      <c r="Q304" s="192"/>
      <c r="R304" s="192"/>
      <c r="S304" s="192"/>
      <c r="T304" s="19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8" t="s">
        <v>144</v>
      </c>
      <c r="AU304" s="188" t="s">
        <v>85</v>
      </c>
      <c r="AV304" s="13" t="s">
        <v>83</v>
      </c>
      <c r="AW304" s="13" t="s">
        <v>39</v>
      </c>
      <c r="AX304" s="13" t="s">
        <v>77</v>
      </c>
      <c r="AY304" s="188" t="s">
        <v>134</v>
      </c>
    </row>
    <row r="305" s="14" customFormat="1">
      <c r="A305" s="14"/>
      <c r="B305" s="194"/>
      <c r="C305" s="14"/>
      <c r="D305" s="187" t="s">
        <v>144</v>
      </c>
      <c r="E305" s="195" t="s">
        <v>3</v>
      </c>
      <c r="F305" s="196" t="s">
        <v>384</v>
      </c>
      <c r="G305" s="14"/>
      <c r="H305" s="197">
        <v>1</v>
      </c>
      <c r="I305" s="198"/>
      <c r="J305" s="14"/>
      <c r="K305" s="14"/>
      <c r="L305" s="194"/>
      <c r="M305" s="199"/>
      <c r="N305" s="200"/>
      <c r="O305" s="200"/>
      <c r="P305" s="200"/>
      <c r="Q305" s="200"/>
      <c r="R305" s="200"/>
      <c r="S305" s="200"/>
      <c r="T305" s="20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195" t="s">
        <v>144</v>
      </c>
      <c r="AU305" s="195" t="s">
        <v>85</v>
      </c>
      <c r="AV305" s="14" t="s">
        <v>85</v>
      </c>
      <c r="AW305" s="14" t="s">
        <v>39</v>
      </c>
      <c r="AX305" s="14" t="s">
        <v>77</v>
      </c>
      <c r="AY305" s="195" t="s">
        <v>134</v>
      </c>
    </row>
    <row r="306" s="14" customFormat="1">
      <c r="A306" s="14"/>
      <c r="B306" s="194"/>
      <c r="C306" s="14"/>
      <c r="D306" s="187" t="s">
        <v>144</v>
      </c>
      <c r="E306" s="195" t="s">
        <v>3</v>
      </c>
      <c r="F306" s="196" t="s">
        <v>1326</v>
      </c>
      <c r="G306" s="14"/>
      <c r="H306" s="197">
        <v>2</v>
      </c>
      <c r="I306" s="198"/>
      <c r="J306" s="14"/>
      <c r="K306" s="14"/>
      <c r="L306" s="194"/>
      <c r="M306" s="199"/>
      <c r="N306" s="200"/>
      <c r="O306" s="200"/>
      <c r="P306" s="200"/>
      <c r="Q306" s="200"/>
      <c r="R306" s="200"/>
      <c r="S306" s="200"/>
      <c r="T306" s="20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195" t="s">
        <v>144</v>
      </c>
      <c r="AU306" s="195" t="s">
        <v>85</v>
      </c>
      <c r="AV306" s="14" t="s">
        <v>85</v>
      </c>
      <c r="AW306" s="14" t="s">
        <v>39</v>
      </c>
      <c r="AX306" s="14" t="s">
        <v>77</v>
      </c>
      <c r="AY306" s="195" t="s">
        <v>134</v>
      </c>
    </row>
    <row r="307" s="14" customFormat="1">
      <c r="A307" s="14"/>
      <c r="B307" s="194"/>
      <c r="C307" s="14"/>
      <c r="D307" s="187" t="s">
        <v>144</v>
      </c>
      <c r="E307" s="195" t="s">
        <v>3</v>
      </c>
      <c r="F307" s="196" t="s">
        <v>382</v>
      </c>
      <c r="G307" s="14"/>
      <c r="H307" s="197">
        <v>1</v>
      </c>
      <c r="I307" s="198"/>
      <c r="J307" s="14"/>
      <c r="K307" s="14"/>
      <c r="L307" s="194"/>
      <c r="M307" s="199"/>
      <c r="N307" s="200"/>
      <c r="O307" s="200"/>
      <c r="P307" s="200"/>
      <c r="Q307" s="200"/>
      <c r="R307" s="200"/>
      <c r="S307" s="200"/>
      <c r="T307" s="20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195" t="s">
        <v>144</v>
      </c>
      <c r="AU307" s="195" t="s">
        <v>85</v>
      </c>
      <c r="AV307" s="14" t="s">
        <v>85</v>
      </c>
      <c r="AW307" s="14" t="s">
        <v>39</v>
      </c>
      <c r="AX307" s="14" t="s">
        <v>77</v>
      </c>
      <c r="AY307" s="195" t="s">
        <v>134</v>
      </c>
    </row>
    <row r="308" s="14" customFormat="1">
      <c r="A308" s="14"/>
      <c r="B308" s="194"/>
      <c r="C308" s="14"/>
      <c r="D308" s="187" t="s">
        <v>144</v>
      </c>
      <c r="E308" s="195" t="s">
        <v>3</v>
      </c>
      <c r="F308" s="196" t="s">
        <v>236</v>
      </c>
      <c r="G308" s="14"/>
      <c r="H308" s="197">
        <v>2</v>
      </c>
      <c r="I308" s="198"/>
      <c r="J308" s="14"/>
      <c r="K308" s="14"/>
      <c r="L308" s="194"/>
      <c r="M308" s="199"/>
      <c r="N308" s="200"/>
      <c r="O308" s="200"/>
      <c r="P308" s="200"/>
      <c r="Q308" s="200"/>
      <c r="R308" s="200"/>
      <c r="S308" s="200"/>
      <c r="T308" s="20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195" t="s">
        <v>144</v>
      </c>
      <c r="AU308" s="195" t="s">
        <v>85</v>
      </c>
      <c r="AV308" s="14" t="s">
        <v>85</v>
      </c>
      <c r="AW308" s="14" t="s">
        <v>39</v>
      </c>
      <c r="AX308" s="14" t="s">
        <v>77</v>
      </c>
      <c r="AY308" s="195" t="s">
        <v>134</v>
      </c>
    </row>
    <row r="309" s="14" customFormat="1">
      <c r="A309" s="14"/>
      <c r="B309" s="194"/>
      <c r="C309" s="14"/>
      <c r="D309" s="187" t="s">
        <v>144</v>
      </c>
      <c r="E309" s="195" t="s">
        <v>3</v>
      </c>
      <c r="F309" s="196" t="s">
        <v>388</v>
      </c>
      <c r="G309" s="14"/>
      <c r="H309" s="197">
        <v>1</v>
      </c>
      <c r="I309" s="198"/>
      <c r="J309" s="14"/>
      <c r="K309" s="14"/>
      <c r="L309" s="194"/>
      <c r="M309" s="199"/>
      <c r="N309" s="200"/>
      <c r="O309" s="200"/>
      <c r="P309" s="200"/>
      <c r="Q309" s="200"/>
      <c r="R309" s="200"/>
      <c r="S309" s="200"/>
      <c r="T309" s="20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195" t="s">
        <v>144</v>
      </c>
      <c r="AU309" s="195" t="s">
        <v>85</v>
      </c>
      <c r="AV309" s="14" t="s">
        <v>85</v>
      </c>
      <c r="AW309" s="14" t="s">
        <v>39</v>
      </c>
      <c r="AX309" s="14" t="s">
        <v>77</v>
      </c>
      <c r="AY309" s="195" t="s">
        <v>134</v>
      </c>
    </row>
    <row r="310" s="15" customFormat="1">
      <c r="A310" s="15"/>
      <c r="B310" s="202"/>
      <c r="C310" s="15"/>
      <c r="D310" s="187" t="s">
        <v>144</v>
      </c>
      <c r="E310" s="203" t="s">
        <v>3</v>
      </c>
      <c r="F310" s="204" t="s">
        <v>180</v>
      </c>
      <c r="G310" s="15"/>
      <c r="H310" s="205">
        <v>7</v>
      </c>
      <c r="I310" s="206"/>
      <c r="J310" s="15"/>
      <c r="K310" s="15"/>
      <c r="L310" s="202"/>
      <c r="M310" s="207"/>
      <c r="N310" s="208"/>
      <c r="O310" s="208"/>
      <c r="P310" s="208"/>
      <c r="Q310" s="208"/>
      <c r="R310" s="208"/>
      <c r="S310" s="208"/>
      <c r="T310" s="209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03" t="s">
        <v>144</v>
      </c>
      <c r="AU310" s="203" t="s">
        <v>85</v>
      </c>
      <c r="AV310" s="15" t="s">
        <v>133</v>
      </c>
      <c r="AW310" s="15" t="s">
        <v>39</v>
      </c>
      <c r="AX310" s="15" t="s">
        <v>83</v>
      </c>
      <c r="AY310" s="203" t="s">
        <v>134</v>
      </c>
    </row>
    <row r="311" s="2" customFormat="1" ht="37.8" customHeight="1">
      <c r="A311" s="38"/>
      <c r="B311" s="172"/>
      <c r="C311" s="173" t="s">
        <v>446</v>
      </c>
      <c r="D311" s="173" t="s">
        <v>137</v>
      </c>
      <c r="E311" s="174" t="s">
        <v>233</v>
      </c>
      <c r="F311" s="175" t="s">
        <v>234</v>
      </c>
      <c r="G311" s="176" t="s">
        <v>140</v>
      </c>
      <c r="H311" s="177">
        <v>32</v>
      </c>
      <c r="I311" s="178"/>
      <c r="J311" s="179">
        <f>ROUND(I311*H311,2)</f>
        <v>0</v>
      </c>
      <c r="K311" s="175" t="s">
        <v>141</v>
      </c>
      <c r="L311" s="39"/>
      <c r="M311" s="180" t="s">
        <v>3</v>
      </c>
      <c r="N311" s="181" t="s">
        <v>48</v>
      </c>
      <c r="O311" s="72"/>
      <c r="P311" s="182">
        <f>O311*H311</f>
        <v>0</v>
      </c>
      <c r="Q311" s="182">
        <v>0</v>
      </c>
      <c r="R311" s="182">
        <f>Q311*H311</f>
        <v>0</v>
      </c>
      <c r="S311" s="182">
        <v>0</v>
      </c>
      <c r="T311" s="183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84" t="s">
        <v>142</v>
      </c>
      <c r="AT311" s="184" t="s">
        <v>137</v>
      </c>
      <c r="AU311" s="184" t="s">
        <v>85</v>
      </c>
      <c r="AY311" s="18" t="s">
        <v>134</v>
      </c>
      <c r="BE311" s="185">
        <f>IF(N311="základní",J311,0)</f>
        <v>0</v>
      </c>
      <c r="BF311" s="185">
        <f>IF(N311="snížená",J311,0)</f>
        <v>0</v>
      </c>
      <c r="BG311" s="185">
        <f>IF(N311="zákl. přenesená",J311,0)</f>
        <v>0</v>
      </c>
      <c r="BH311" s="185">
        <f>IF(N311="sníž. přenesená",J311,0)</f>
        <v>0</v>
      </c>
      <c r="BI311" s="185">
        <f>IF(N311="nulová",J311,0)</f>
        <v>0</v>
      </c>
      <c r="BJ311" s="18" t="s">
        <v>83</v>
      </c>
      <c r="BK311" s="185">
        <f>ROUND(I311*H311,2)</f>
        <v>0</v>
      </c>
      <c r="BL311" s="18" t="s">
        <v>142</v>
      </c>
      <c r="BM311" s="184" t="s">
        <v>1327</v>
      </c>
    </row>
    <row r="312" s="13" customFormat="1">
      <c r="A312" s="13"/>
      <c r="B312" s="186"/>
      <c r="C312" s="13"/>
      <c r="D312" s="187" t="s">
        <v>144</v>
      </c>
      <c r="E312" s="188" t="s">
        <v>3</v>
      </c>
      <c r="F312" s="189" t="s">
        <v>295</v>
      </c>
      <c r="G312" s="13"/>
      <c r="H312" s="188" t="s">
        <v>3</v>
      </c>
      <c r="I312" s="190"/>
      <c r="J312" s="13"/>
      <c r="K312" s="13"/>
      <c r="L312" s="186"/>
      <c r="M312" s="191"/>
      <c r="N312" s="192"/>
      <c r="O312" s="192"/>
      <c r="P312" s="192"/>
      <c r="Q312" s="192"/>
      <c r="R312" s="192"/>
      <c r="S312" s="192"/>
      <c r="T312" s="19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8" t="s">
        <v>144</v>
      </c>
      <c r="AU312" s="188" t="s">
        <v>85</v>
      </c>
      <c r="AV312" s="13" t="s">
        <v>83</v>
      </c>
      <c r="AW312" s="13" t="s">
        <v>39</v>
      </c>
      <c r="AX312" s="13" t="s">
        <v>77</v>
      </c>
      <c r="AY312" s="188" t="s">
        <v>134</v>
      </c>
    </row>
    <row r="313" s="14" customFormat="1">
      <c r="A313" s="14"/>
      <c r="B313" s="194"/>
      <c r="C313" s="14"/>
      <c r="D313" s="187" t="s">
        <v>144</v>
      </c>
      <c r="E313" s="195" t="s">
        <v>3</v>
      </c>
      <c r="F313" s="196" t="s">
        <v>1328</v>
      </c>
      <c r="G313" s="14"/>
      <c r="H313" s="197">
        <v>4</v>
      </c>
      <c r="I313" s="198"/>
      <c r="J313" s="14"/>
      <c r="K313" s="14"/>
      <c r="L313" s="194"/>
      <c r="M313" s="199"/>
      <c r="N313" s="200"/>
      <c r="O313" s="200"/>
      <c r="P313" s="200"/>
      <c r="Q313" s="200"/>
      <c r="R313" s="200"/>
      <c r="S313" s="200"/>
      <c r="T313" s="20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195" t="s">
        <v>144</v>
      </c>
      <c r="AU313" s="195" t="s">
        <v>85</v>
      </c>
      <c r="AV313" s="14" t="s">
        <v>85</v>
      </c>
      <c r="AW313" s="14" t="s">
        <v>39</v>
      </c>
      <c r="AX313" s="14" t="s">
        <v>77</v>
      </c>
      <c r="AY313" s="195" t="s">
        <v>134</v>
      </c>
    </row>
    <row r="314" s="14" customFormat="1">
      <c r="A314" s="14"/>
      <c r="B314" s="194"/>
      <c r="C314" s="14"/>
      <c r="D314" s="187" t="s">
        <v>144</v>
      </c>
      <c r="E314" s="195" t="s">
        <v>3</v>
      </c>
      <c r="F314" s="196" t="s">
        <v>890</v>
      </c>
      <c r="G314" s="14"/>
      <c r="H314" s="197">
        <v>11</v>
      </c>
      <c r="I314" s="198"/>
      <c r="J314" s="14"/>
      <c r="K314" s="14"/>
      <c r="L314" s="194"/>
      <c r="M314" s="199"/>
      <c r="N314" s="200"/>
      <c r="O314" s="200"/>
      <c r="P314" s="200"/>
      <c r="Q314" s="200"/>
      <c r="R314" s="200"/>
      <c r="S314" s="200"/>
      <c r="T314" s="20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195" t="s">
        <v>144</v>
      </c>
      <c r="AU314" s="195" t="s">
        <v>85</v>
      </c>
      <c r="AV314" s="14" t="s">
        <v>85</v>
      </c>
      <c r="AW314" s="14" t="s">
        <v>39</v>
      </c>
      <c r="AX314" s="14" t="s">
        <v>77</v>
      </c>
      <c r="AY314" s="195" t="s">
        <v>134</v>
      </c>
    </row>
    <row r="315" s="14" customFormat="1">
      <c r="A315" s="14"/>
      <c r="B315" s="194"/>
      <c r="C315" s="14"/>
      <c r="D315" s="187" t="s">
        <v>144</v>
      </c>
      <c r="E315" s="195" t="s">
        <v>3</v>
      </c>
      <c r="F315" s="196" t="s">
        <v>1329</v>
      </c>
      <c r="G315" s="14"/>
      <c r="H315" s="197">
        <v>3</v>
      </c>
      <c r="I315" s="198"/>
      <c r="J315" s="14"/>
      <c r="K315" s="14"/>
      <c r="L315" s="194"/>
      <c r="M315" s="199"/>
      <c r="N315" s="200"/>
      <c r="O315" s="200"/>
      <c r="P315" s="200"/>
      <c r="Q315" s="200"/>
      <c r="R315" s="200"/>
      <c r="S315" s="200"/>
      <c r="T315" s="20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95" t="s">
        <v>144</v>
      </c>
      <c r="AU315" s="195" t="s">
        <v>85</v>
      </c>
      <c r="AV315" s="14" t="s">
        <v>85</v>
      </c>
      <c r="AW315" s="14" t="s">
        <v>39</v>
      </c>
      <c r="AX315" s="14" t="s">
        <v>77</v>
      </c>
      <c r="AY315" s="195" t="s">
        <v>134</v>
      </c>
    </row>
    <row r="316" s="14" customFormat="1">
      <c r="A316" s="14"/>
      <c r="B316" s="194"/>
      <c r="C316" s="14"/>
      <c r="D316" s="187" t="s">
        <v>144</v>
      </c>
      <c r="E316" s="195" t="s">
        <v>3</v>
      </c>
      <c r="F316" s="196" t="s">
        <v>1330</v>
      </c>
      <c r="G316" s="14"/>
      <c r="H316" s="197">
        <v>6</v>
      </c>
      <c r="I316" s="198"/>
      <c r="J316" s="14"/>
      <c r="K316" s="14"/>
      <c r="L316" s="194"/>
      <c r="M316" s="199"/>
      <c r="N316" s="200"/>
      <c r="O316" s="200"/>
      <c r="P316" s="200"/>
      <c r="Q316" s="200"/>
      <c r="R316" s="200"/>
      <c r="S316" s="200"/>
      <c r="T316" s="20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195" t="s">
        <v>144</v>
      </c>
      <c r="AU316" s="195" t="s">
        <v>85</v>
      </c>
      <c r="AV316" s="14" t="s">
        <v>85</v>
      </c>
      <c r="AW316" s="14" t="s">
        <v>39</v>
      </c>
      <c r="AX316" s="14" t="s">
        <v>77</v>
      </c>
      <c r="AY316" s="195" t="s">
        <v>134</v>
      </c>
    </row>
    <row r="317" s="14" customFormat="1">
      <c r="A317" s="14"/>
      <c r="B317" s="194"/>
      <c r="C317" s="14"/>
      <c r="D317" s="187" t="s">
        <v>144</v>
      </c>
      <c r="E317" s="195" t="s">
        <v>3</v>
      </c>
      <c r="F317" s="196" t="s">
        <v>1193</v>
      </c>
      <c r="G317" s="14"/>
      <c r="H317" s="197">
        <v>6</v>
      </c>
      <c r="I317" s="198"/>
      <c r="J317" s="14"/>
      <c r="K317" s="14"/>
      <c r="L317" s="194"/>
      <c r="M317" s="199"/>
      <c r="N317" s="200"/>
      <c r="O317" s="200"/>
      <c r="P317" s="200"/>
      <c r="Q317" s="200"/>
      <c r="R317" s="200"/>
      <c r="S317" s="200"/>
      <c r="T317" s="20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195" t="s">
        <v>144</v>
      </c>
      <c r="AU317" s="195" t="s">
        <v>85</v>
      </c>
      <c r="AV317" s="14" t="s">
        <v>85</v>
      </c>
      <c r="AW317" s="14" t="s">
        <v>39</v>
      </c>
      <c r="AX317" s="14" t="s">
        <v>77</v>
      </c>
      <c r="AY317" s="195" t="s">
        <v>134</v>
      </c>
    </row>
    <row r="318" s="14" customFormat="1">
      <c r="A318" s="14"/>
      <c r="B318" s="194"/>
      <c r="C318" s="14"/>
      <c r="D318" s="187" t="s">
        <v>144</v>
      </c>
      <c r="E318" s="195" t="s">
        <v>3</v>
      </c>
      <c r="F318" s="196" t="s">
        <v>892</v>
      </c>
      <c r="G318" s="14"/>
      <c r="H318" s="197">
        <v>1</v>
      </c>
      <c r="I318" s="198"/>
      <c r="J318" s="14"/>
      <c r="K318" s="14"/>
      <c r="L318" s="194"/>
      <c r="M318" s="199"/>
      <c r="N318" s="200"/>
      <c r="O318" s="200"/>
      <c r="P318" s="200"/>
      <c r="Q318" s="200"/>
      <c r="R318" s="200"/>
      <c r="S318" s="200"/>
      <c r="T318" s="20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195" t="s">
        <v>144</v>
      </c>
      <c r="AU318" s="195" t="s">
        <v>85</v>
      </c>
      <c r="AV318" s="14" t="s">
        <v>85</v>
      </c>
      <c r="AW318" s="14" t="s">
        <v>39</v>
      </c>
      <c r="AX318" s="14" t="s">
        <v>77</v>
      </c>
      <c r="AY318" s="195" t="s">
        <v>134</v>
      </c>
    </row>
    <row r="319" s="14" customFormat="1">
      <c r="A319" s="14"/>
      <c r="B319" s="194"/>
      <c r="C319" s="14"/>
      <c r="D319" s="187" t="s">
        <v>144</v>
      </c>
      <c r="E319" s="195" t="s">
        <v>3</v>
      </c>
      <c r="F319" s="196" t="s">
        <v>388</v>
      </c>
      <c r="G319" s="14"/>
      <c r="H319" s="197">
        <v>1</v>
      </c>
      <c r="I319" s="198"/>
      <c r="J319" s="14"/>
      <c r="K319" s="14"/>
      <c r="L319" s="194"/>
      <c r="M319" s="199"/>
      <c r="N319" s="200"/>
      <c r="O319" s="200"/>
      <c r="P319" s="200"/>
      <c r="Q319" s="200"/>
      <c r="R319" s="200"/>
      <c r="S319" s="200"/>
      <c r="T319" s="20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195" t="s">
        <v>144</v>
      </c>
      <c r="AU319" s="195" t="s">
        <v>85</v>
      </c>
      <c r="AV319" s="14" t="s">
        <v>85</v>
      </c>
      <c r="AW319" s="14" t="s">
        <v>39</v>
      </c>
      <c r="AX319" s="14" t="s">
        <v>77</v>
      </c>
      <c r="AY319" s="195" t="s">
        <v>134</v>
      </c>
    </row>
    <row r="320" s="15" customFormat="1">
      <c r="A320" s="15"/>
      <c r="B320" s="202"/>
      <c r="C320" s="15"/>
      <c r="D320" s="187" t="s">
        <v>144</v>
      </c>
      <c r="E320" s="203" t="s">
        <v>3</v>
      </c>
      <c r="F320" s="204" t="s">
        <v>180</v>
      </c>
      <c r="G320" s="15"/>
      <c r="H320" s="205">
        <v>32</v>
      </c>
      <c r="I320" s="206"/>
      <c r="J320" s="15"/>
      <c r="K320" s="15"/>
      <c r="L320" s="202"/>
      <c r="M320" s="207"/>
      <c r="N320" s="208"/>
      <c r="O320" s="208"/>
      <c r="P320" s="208"/>
      <c r="Q320" s="208"/>
      <c r="R320" s="208"/>
      <c r="S320" s="208"/>
      <c r="T320" s="209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03" t="s">
        <v>144</v>
      </c>
      <c r="AU320" s="203" t="s">
        <v>85</v>
      </c>
      <c r="AV320" s="15" t="s">
        <v>133</v>
      </c>
      <c r="AW320" s="15" t="s">
        <v>39</v>
      </c>
      <c r="AX320" s="15" t="s">
        <v>83</v>
      </c>
      <c r="AY320" s="203" t="s">
        <v>134</v>
      </c>
    </row>
    <row r="321" s="2" customFormat="1" ht="37.8" customHeight="1">
      <c r="A321" s="38"/>
      <c r="B321" s="172"/>
      <c r="C321" s="173" t="s">
        <v>450</v>
      </c>
      <c r="D321" s="173" t="s">
        <v>137</v>
      </c>
      <c r="E321" s="174" t="s">
        <v>902</v>
      </c>
      <c r="F321" s="175" t="s">
        <v>903</v>
      </c>
      <c r="G321" s="176" t="s">
        <v>140</v>
      </c>
      <c r="H321" s="177">
        <v>9</v>
      </c>
      <c r="I321" s="178"/>
      <c r="J321" s="179">
        <f>ROUND(I321*H321,2)</f>
        <v>0</v>
      </c>
      <c r="K321" s="175" t="s">
        <v>141</v>
      </c>
      <c r="L321" s="39"/>
      <c r="M321" s="180" t="s">
        <v>3</v>
      </c>
      <c r="N321" s="181" t="s">
        <v>48</v>
      </c>
      <c r="O321" s="72"/>
      <c r="P321" s="182">
        <f>O321*H321</f>
        <v>0</v>
      </c>
      <c r="Q321" s="182">
        <v>0</v>
      </c>
      <c r="R321" s="182">
        <f>Q321*H321</f>
        <v>0</v>
      </c>
      <c r="S321" s="182">
        <v>0</v>
      </c>
      <c r="T321" s="183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84" t="s">
        <v>142</v>
      </c>
      <c r="AT321" s="184" t="s">
        <v>137</v>
      </c>
      <c r="AU321" s="184" t="s">
        <v>85</v>
      </c>
      <c r="AY321" s="18" t="s">
        <v>134</v>
      </c>
      <c r="BE321" s="185">
        <f>IF(N321="základní",J321,0)</f>
        <v>0</v>
      </c>
      <c r="BF321" s="185">
        <f>IF(N321="snížená",J321,0)</f>
        <v>0</v>
      </c>
      <c r="BG321" s="185">
        <f>IF(N321="zákl. přenesená",J321,0)</f>
        <v>0</v>
      </c>
      <c r="BH321" s="185">
        <f>IF(N321="sníž. přenesená",J321,0)</f>
        <v>0</v>
      </c>
      <c r="BI321" s="185">
        <f>IF(N321="nulová",J321,0)</f>
        <v>0</v>
      </c>
      <c r="BJ321" s="18" t="s">
        <v>83</v>
      </c>
      <c r="BK321" s="185">
        <f>ROUND(I321*H321,2)</f>
        <v>0</v>
      </c>
      <c r="BL321" s="18" t="s">
        <v>142</v>
      </c>
      <c r="BM321" s="184" t="s">
        <v>1331</v>
      </c>
    </row>
    <row r="322" s="13" customFormat="1">
      <c r="A322" s="13"/>
      <c r="B322" s="186"/>
      <c r="C322" s="13"/>
      <c r="D322" s="187" t="s">
        <v>144</v>
      </c>
      <c r="E322" s="188" t="s">
        <v>3</v>
      </c>
      <c r="F322" s="189" t="s">
        <v>295</v>
      </c>
      <c r="G322" s="13"/>
      <c r="H322" s="188" t="s">
        <v>3</v>
      </c>
      <c r="I322" s="190"/>
      <c r="J322" s="13"/>
      <c r="K322" s="13"/>
      <c r="L322" s="186"/>
      <c r="M322" s="191"/>
      <c r="N322" s="192"/>
      <c r="O322" s="192"/>
      <c r="P322" s="192"/>
      <c r="Q322" s="192"/>
      <c r="R322" s="192"/>
      <c r="S322" s="192"/>
      <c r="T322" s="19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88" t="s">
        <v>144</v>
      </c>
      <c r="AU322" s="188" t="s">
        <v>85</v>
      </c>
      <c r="AV322" s="13" t="s">
        <v>83</v>
      </c>
      <c r="AW322" s="13" t="s">
        <v>39</v>
      </c>
      <c r="AX322" s="13" t="s">
        <v>77</v>
      </c>
      <c r="AY322" s="188" t="s">
        <v>134</v>
      </c>
    </row>
    <row r="323" s="14" customFormat="1">
      <c r="A323" s="14"/>
      <c r="B323" s="194"/>
      <c r="C323" s="14"/>
      <c r="D323" s="187" t="s">
        <v>144</v>
      </c>
      <c r="E323" s="195" t="s">
        <v>3</v>
      </c>
      <c r="F323" s="196" t="s">
        <v>382</v>
      </c>
      <c r="G323" s="14"/>
      <c r="H323" s="197">
        <v>1</v>
      </c>
      <c r="I323" s="198"/>
      <c r="J323" s="14"/>
      <c r="K323" s="14"/>
      <c r="L323" s="194"/>
      <c r="M323" s="199"/>
      <c r="N323" s="200"/>
      <c r="O323" s="200"/>
      <c r="P323" s="200"/>
      <c r="Q323" s="200"/>
      <c r="R323" s="200"/>
      <c r="S323" s="200"/>
      <c r="T323" s="20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195" t="s">
        <v>144</v>
      </c>
      <c r="AU323" s="195" t="s">
        <v>85</v>
      </c>
      <c r="AV323" s="14" t="s">
        <v>85</v>
      </c>
      <c r="AW323" s="14" t="s">
        <v>39</v>
      </c>
      <c r="AX323" s="14" t="s">
        <v>77</v>
      </c>
      <c r="AY323" s="195" t="s">
        <v>134</v>
      </c>
    </row>
    <row r="324" s="14" customFormat="1">
      <c r="A324" s="14"/>
      <c r="B324" s="194"/>
      <c r="C324" s="14"/>
      <c r="D324" s="187" t="s">
        <v>144</v>
      </c>
      <c r="E324" s="195" t="s">
        <v>3</v>
      </c>
      <c r="F324" s="196" t="s">
        <v>1332</v>
      </c>
      <c r="G324" s="14"/>
      <c r="H324" s="197">
        <v>3</v>
      </c>
      <c r="I324" s="198"/>
      <c r="J324" s="14"/>
      <c r="K324" s="14"/>
      <c r="L324" s="194"/>
      <c r="M324" s="199"/>
      <c r="N324" s="200"/>
      <c r="O324" s="200"/>
      <c r="P324" s="200"/>
      <c r="Q324" s="200"/>
      <c r="R324" s="200"/>
      <c r="S324" s="200"/>
      <c r="T324" s="20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195" t="s">
        <v>144</v>
      </c>
      <c r="AU324" s="195" t="s">
        <v>85</v>
      </c>
      <c r="AV324" s="14" t="s">
        <v>85</v>
      </c>
      <c r="AW324" s="14" t="s">
        <v>39</v>
      </c>
      <c r="AX324" s="14" t="s">
        <v>77</v>
      </c>
      <c r="AY324" s="195" t="s">
        <v>134</v>
      </c>
    </row>
    <row r="325" s="14" customFormat="1">
      <c r="A325" s="14"/>
      <c r="B325" s="194"/>
      <c r="C325" s="14"/>
      <c r="D325" s="187" t="s">
        <v>144</v>
      </c>
      <c r="E325" s="195" t="s">
        <v>3</v>
      </c>
      <c r="F325" s="196" t="s">
        <v>384</v>
      </c>
      <c r="G325" s="14"/>
      <c r="H325" s="197">
        <v>1</v>
      </c>
      <c r="I325" s="198"/>
      <c r="J325" s="14"/>
      <c r="K325" s="14"/>
      <c r="L325" s="194"/>
      <c r="M325" s="199"/>
      <c r="N325" s="200"/>
      <c r="O325" s="200"/>
      <c r="P325" s="200"/>
      <c r="Q325" s="200"/>
      <c r="R325" s="200"/>
      <c r="S325" s="200"/>
      <c r="T325" s="20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195" t="s">
        <v>144</v>
      </c>
      <c r="AU325" s="195" t="s">
        <v>85</v>
      </c>
      <c r="AV325" s="14" t="s">
        <v>85</v>
      </c>
      <c r="AW325" s="14" t="s">
        <v>39</v>
      </c>
      <c r="AX325" s="14" t="s">
        <v>77</v>
      </c>
      <c r="AY325" s="195" t="s">
        <v>134</v>
      </c>
    </row>
    <row r="326" s="14" customFormat="1">
      <c r="A326" s="14"/>
      <c r="B326" s="194"/>
      <c r="C326" s="14"/>
      <c r="D326" s="187" t="s">
        <v>144</v>
      </c>
      <c r="E326" s="195" t="s">
        <v>3</v>
      </c>
      <c r="F326" s="196" t="s">
        <v>1333</v>
      </c>
      <c r="G326" s="14"/>
      <c r="H326" s="197">
        <v>3</v>
      </c>
      <c r="I326" s="198"/>
      <c r="J326" s="14"/>
      <c r="K326" s="14"/>
      <c r="L326" s="194"/>
      <c r="M326" s="199"/>
      <c r="N326" s="200"/>
      <c r="O326" s="200"/>
      <c r="P326" s="200"/>
      <c r="Q326" s="200"/>
      <c r="R326" s="200"/>
      <c r="S326" s="200"/>
      <c r="T326" s="20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195" t="s">
        <v>144</v>
      </c>
      <c r="AU326" s="195" t="s">
        <v>85</v>
      </c>
      <c r="AV326" s="14" t="s">
        <v>85</v>
      </c>
      <c r="AW326" s="14" t="s">
        <v>39</v>
      </c>
      <c r="AX326" s="14" t="s">
        <v>77</v>
      </c>
      <c r="AY326" s="195" t="s">
        <v>134</v>
      </c>
    </row>
    <row r="327" s="14" customFormat="1">
      <c r="A327" s="14"/>
      <c r="B327" s="194"/>
      <c r="C327" s="14"/>
      <c r="D327" s="187" t="s">
        <v>144</v>
      </c>
      <c r="E327" s="195" t="s">
        <v>3</v>
      </c>
      <c r="F327" s="196" t="s">
        <v>388</v>
      </c>
      <c r="G327" s="14"/>
      <c r="H327" s="197">
        <v>1</v>
      </c>
      <c r="I327" s="198"/>
      <c r="J327" s="14"/>
      <c r="K327" s="14"/>
      <c r="L327" s="194"/>
      <c r="M327" s="199"/>
      <c r="N327" s="200"/>
      <c r="O327" s="200"/>
      <c r="P327" s="200"/>
      <c r="Q327" s="200"/>
      <c r="R327" s="200"/>
      <c r="S327" s="200"/>
      <c r="T327" s="20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195" t="s">
        <v>144</v>
      </c>
      <c r="AU327" s="195" t="s">
        <v>85</v>
      </c>
      <c r="AV327" s="14" t="s">
        <v>85</v>
      </c>
      <c r="AW327" s="14" t="s">
        <v>39</v>
      </c>
      <c r="AX327" s="14" t="s">
        <v>77</v>
      </c>
      <c r="AY327" s="195" t="s">
        <v>134</v>
      </c>
    </row>
    <row r="328" s="15" customFormat="1">
      <c r="A328" s="15"/>
      <c r="B328" s="202"/>
      <c r="C328" s="15"/>
      <c r="D328" s="187" t="s">
        <v>144</v>
      </c>
      <c r="E328" s="203" t="s">
        <v>3</v>
      </c>
      <c r="F328" s="204" t="s">
        <v>180</v>
      </c>
      <c r="G328" s="15"/>
      <c r="H328" s="205">
        <v>9</v>
      </c>
      <c r="I328" s="206"/>
      <c r="J328" s="15"/>
      <c r="K328" s="15"/>
      <c r="L328" s="202"/>
      <c r="M328" s="207"/>
      <c r="N328" s="208"/>
      <c r="O328" s="208"/>
      <c r="P328" s="208"/>
      <c r="Q328" s="208"/>
      <c r="R328" s="208"/>
      <c r="S328" s="208"/>
      <c r="T328" s="209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03" t="s">
        <v>144</v>
      </c>
      <c r="AU328" s="203" t="s">
        <v>85</v>
      </c>
      <c r="AV328" s="15" t="s">
        <v>133</v>
      </c>
      <c r="AW328" s="15" t="s">
        <v>39</v>
      </c>
      <c r="AX328" s="15" t="s">
        <v>83</v>
      </c>
      <c r="AY328" s="203" t="s">
        <v>134</v>
      </c>
    </row>
    <row r="329" s="2" customFormat="1" ht="24.15" customHeight="1">
      <c r="A329" s="38"/>
      <c r="B329" s="172"/>
      <c r="C329" s="173" t="s">
        <v>456</v>
      </c>
      <c r="D329" s="173" t="s">
        <v>137</v>
      </c>
      <c r="E329" s="174" t="s">
        <v>390</v>
      </c>
      <c r="F329" s="175" t="s">
        <v>391</v>
      </c>
      <c r="G329" s="176" t="s">
        <v>140</v>
      </c>
      <c r="H329" s="177">
        <v>3</v>
      </c>
      <c r="I329" s="178"/>
      <c r="J329" s="179">
        <f>ROUND(I329*H329,2)</f>
        <v>0</v>
      </c>
      <c r="K329" s="175" t="s">
        <v>141</v>
      </c>
      <c r="L329" s="39"/>
      <c r="M329" s="180" t="s">
        <v>3</v>
      </c>
      <c r="N329" s="181" t="s">
        <v>48</v>
      </c>
      <c r="O329" s="72"/>
      <c r="P329" s="182">
        <f>O329*H329</f>
        <v>0</v>
      </c>
      <c r="Q329" s="182">
        <v>0</v>
      </c>
      <c r="R329" s="182">
        <f>Q329*H329</f>
        <v>0</v>
      </c>
      <c r="S329" s="182">
        <v>0</v>
      </c>
      <c r="T329" s="183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184" t="s">
        <v>142</v>
      </c>
      <c r="AT329" s="184" t="s">
        <v>137</v>
      </c>
      <c r="AU329" s="184" t="s">
        <v>85</v>
      </c>
      <c r="AY329" s="18" t="s">
        <v>134</v>
      </c>
      <c r="BE329" s="185">
        <f>IF(N329="základní",J329,0)</f>
        <v>0</v>
      </c>
      <c r="BF329" s="185">
        <f>IF(N329="snížená",J329,0)</f>
        <v>0</v>
      </c>
      <c r="BG329" s="185">
        <f>IF(N329="zákl. přenesená",J329,0)</f>
        <v>0</v>
      </c>
      <c r="BH329" s="185">
        <f>IF(N329="sníž. přenesená",J329,0)</f>
        <v>0</v>
      </c>
      <c r="BI329" s="185">
        <f>IF(N329="nulová",J329,0)</f>
        <v>0</v>
      </c>
      <c r="BJ329" s="18" t="s">
        <v>83</v>
      </c>
      <c r="BK329" s="185">
        <f>ROUND(I329*H329,2)</f>
        <v>0</v>
      </c>
      <c r="BL329" s="18" t="s">
        <v>142</v>
      </c>
      <c r="BM329" s="184" t="s">
        <v>1334</v>
      </c>
    </row>
    <row r="330" s="13" customFormat="1">
      <c r="A330" s="13"/>
      <c r="B330" s="186"/>
      <c r="C330" s="13"/>
      <c r="D330" s="187" t="s">
        <v>144</v>
      </c>
      <c r="E330" s="188" t="s">
        <v>3</v>
      </c>
      <c r="F330" s="189" t="s">
        <v>295</v>
      </c>
      <c r="G330" s="13"/>
      <c r="H330" s="188" t="s">
        <v>3</v>
      </c>
      <c r="I330" s="190"/>
      <c r="J330" s="13"/>
      <c r="K330" s="13"/>
      <c r="L330" s="186"/>
      <c r="M330" s="191"/>
      <c r="N330" s="192"/>
      <c r="O330" s="192"/>
      <c r="P330" s="192"/>
      <c r="Q330" s="192"/>
      <c r="R330" s="192"/>
      <c r="S330" s="192"/>
      <c r="T330" s="19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88" t="s">
        <v>144</v>
      </c>
      <c r="AU330" s="188" t="s">
        <v>85</v>
      </c>
      <c r="AV330" s="13" t="s">
        <v>83</v>
      </c>
      <c r="AW330" s="13" t="s">
        <v>39</v>
      </c>
      <c r="AX330" s="13" t="s">
        <v>77</v>
      </c>
      <c r="AY330" s="188" t="s">
        <v>134</v>
      </c>
    </row>
    <row r="331" s="14" customFormat="1">
      <c r="A331" s="14"/>
      <c r="B331" s="194"/>
      <c r="C331" s="14"/>
      <c r="D331" s="187" t="s">
        <v>144</v>
      </c>
      <c r="E331" s="195" t="s">
        <v>3</v>
      </c>
      <c r="F331" s="196" t="s">
        <v>1335</v>
      </c>
      <c r="G331" s="14"/>
      <c r="H331" s="197">
        <v>3</v>
      </c>
      <c r="I331" s="198"/>
      <c r="J331" s="14"/>
      <c r="K331" s="14"/>
      <c r="L331" s="194"/>
      <c r="M331" s="199"/>
      <c r="N331" s="200"/>
      <c r="O331" s="200"/>
      <c r="P331" s="200"/>
      <c r="Q331" s="200"/>
      <c r="R331" s="200"/>
      <c r="S331" s="200"/>
      <c r="T331" s="20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195" t="s">
        <v>144</v>
      </c>
      <c r="AU331" s="195" t="s">
        <v>85</v>
      </c>
      <c r="AV331" s="14" t="s">
        <v>85</v>
      </c>
      <c r="AW331" s="14" t="s">
        <v>39</v>
      </c>
      <c r="AX331" s="14" t="s">
        <v>83</v>
      </c>
      <c r="AY331" s="195" t="s">
        <v>134</v>
      </c>
    </row>
    <row r="332" s="2" customFormat="1" ht="33" customHeight="1">
      <c r="A332" s="38"/>
      <c r="B332" s="172"/>
      <c r="C332" s="173" t="s">
        <v>463</v>
      </c>
      <c r="D332" s="173" t="s">
        <v>137</v>
      </c>
      <c r="E332" s="174" t="s">
        <v>239</v>
      </c>
      <c r="F332" s="175" t="s">
        <v>240</v>
      </c>
      <c r="G332" s="176" t="s">
        <v>140</v>
      </c>
      <c r="H332" s="177">
        <v>10</v>
      </c>
      <c r="I332" s="178"/>
      <c r="J332" s="179">
        <f>ROUND(I332*H332,2)</f>
        <v>0</v>
      </c>
      <c r="K332" s="175" t="s">
        <v>141</v>
      </c>
      <c r="L332" s="39"/>
      <c r="M332" s="180" t="s">
        <v>3</v>
      </c>
      <c r="N332" s="181" t="s">
        <v>48</v>
      </c>
      <c r="O332" s="72"/>
      <c r="P332" s="182">
        <f>O332*H332</f>
        <v>0</v>
      </c>
      <c r="Q332" s="182">
        <v>0</v>
      </c>
      <c r="R332" s="182">
        <f>Q332*H332</f>
        <v>0</v>
      </c>
      <c r="S332" s="182">
        <v>0</v>
      </c>
      <c r="T332" s="183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184" t="s">
        <v>142</v>
      </c>
      <c r="AT332" s="184" t="s">
        <v>137</v>
      </c>
      <c r="AU332" s="184" t="s">
        <v>85</v>
      </c>
      <c r="AY332" s="18" t="s">
        <v>134</v>
      </c>
      <c r="BE332" s="185">
        <f>IF(N332="základní",J332,0)</f>
        <v>0</v>
      </c>
      <c r="BF332" s="185">
        <f>IF(N332="snížená",J332,0)</f>
        <v>0</v>
      </c>
      <c r="BG332" s="185">
        <f>IF(N332="zákl. přenesená",J332,0)</f>
        <v>0</v>
      </c>
      <c r="BH332" s="185">
        <f>IF(N332="sníž. přenesená",J332,0)</f>
        <v>0</v>
      </c>
      <c r="BI332" s="185">
        <f>IF(N332="nulová",J332,0)</f>
        <v>0</v>
      </c>
      <c r="BJ332" s="18" t="s">
        <v>83</v>
      </c>
      <c r="BK332" s="185">
        <f>ROUND(I332*H332,2)</f>
        <v>0</v>
      </c>
      <c r="BL332" s="18" t="s">
        <v>142</v>
      </c>
      <c r="BM332" s="184" t="s">
        <v>1336</v>
      </c>
    </row>
    <row r="333" s="13" customFormat="1">
      <c r="A333" s="13"/>
      <c r="B333" s="186"/>
      <c r="C333" s="13"/>
      <c r="D333" s="187" t="s">
        <v>144</v>
      </c>
      <c r="E333" s="188" t="s">
        <v>3</v>
      </c>
      <c r="F333" s="189" t="s">
        <v>295</v>
      </c>
      <c r="G333" s="13"/>
      <c r="H333" s="188" t="s">
        <v>3</v>
      </c>
      <c r="I333" s="190"/>
      <c r="J333" s="13"/>
      <c r="K333" s="13"/>
      <c r="L333" s="186"/>
      <c r="M333" s="191"/>
      <c r="N333" s="192"/>
      <c r="O333" s="192"/>
      <c r="P333" s="192"/>
      <c r="Q333" s="192"/>
      <c r="R333" s="192"/>
      <c r="S333" s="192"/>
      <c r="T333" s="19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88" t="s">
        <v>144</v>
      </c>
      <c r="AU333" s="188" t="s">
        <v>85</v>
      </c>
      <c r="AV333" s="13" t="s">
        <v>83</v>
      </c>
      <c r="AW333" s="13" t="s">
        <v>39</v>
      </c>
      <c r="AX333" s="13" t="s">
        <v>77</v>
      </c>
      <c r="AY333" s="188" t="s">
        <v>134</v>
      </c>
    </row>
    <row r="334" s="14" customFormat="1">
      <c r="A334" s="14"/>
      <c r="B334" s="194"/>
      <c r="C334" s="14"/>
      <c r="D334" s="187" t="s">
        <v>144</v>
      </c>
      <c r="E334" s="195" t="s">
        <v>3</v>
      </c>
      <c r="F334" s="196" t="s">
        <v>401</v>
      </c>
      <c r="G334" s="14"/>
      <c r="H334" s="197">
        <v>1</v>
      </c>
      <c r="I334" s="198"/>
      <c r="J334" s="14"/>
      <c r="K334" s="14"/>
      <c r="L334" s="194"/>
      <c r="M334" s="199"/>
      <c r="N334" s="200"/>
      <c r="O334" s="200"/>
      <c r="P334" s="200"/>
      <c r="Q334" s="200"/>
      <c r="R334" s="200"/>
      <c r="S334" s="200"/>
      <c r="T334" s="20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195" t="s">
        <v>144</v>
      </c>
      <c r="AU334" s="195" t="s">
        <v>85</v>
      </c>
      <c r="AV334" s="14" t="s">
        <v>85</v>
      </c>
      <c r="AW334" s="14" t="s">
        <v>39</v>
      </c>
      <c r="AX334" s="14" t="s">
        <v>77</v>
      </c>
      <c r="AY334" s="195" t="s">
        <v>134</v>
      </c>
    </row>
    <row r="335" s="14" customFormat="1">
      <c r="A335" s="14"/>
      <c r="B335" s="194"/>
      <c r="C335" s="14"/>
      <c r="D335" s="187" t="s">
        <v>144</v>
      </c>
      <c r="E335" s="195" t="s">
        <v>3</v>
      </c>
      <c r="F335" s="196" t="s">
        <v>1337</v>
      </c>
      <c r="G335" s="14"/>
      <c r="H335" s="197">
        <v>6</v>
      </c>
      <c r="I335" s="198"/>
      <c r="J335" s="14"/>
      <c r="K335" s="14"/>
      <c r="L335" s="194"/>
      <c r="M335" s="199"/>
      <c r="N335" s="200"/>
      <c r="O335" s="200"/>
      <c r="P335" s="200"/>
      <c r="Q335" s="200"/>
      <c r="R335" s="200"/>
      <c r="S335" s="200"/>
      <c r="T335" s="20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195" t="s">
        <v>144</v>
      </c>
      <c r="AU335" s="195" t="s">
        <v>85</v>
      </c>
      <c r="AV335" s="14" t="s">
        <v>85</v>
      </c>
      <c r="AW335" s="14" t="s">
        <v>39</v>
      </c>
      <c r="AX335" s="14" t="s">
        <v>77</v>
      </c>
      <c r="AY335" s="195" t="s">
        <v>134</v>
      </c>
    </row>
    <row r="336" s="14" customFormat="1">
      <c r="A336" s="14"/>
      <c r="B336" s="194"/>
      <c r="C336" s="14"/>
      <c r="D336" s="187" t="s">
        <v>144</v>
      </c>
      <c r="E336" s="195" t="s">
        <v>3</v>
      </c>
      <c r="F336" s="196" t="s">
        <v>606</v>
      </c>
      <c r="G336" s="14"/>
      <c r="H336" s="197">
        <v>2</v>
      </c>
      <c r="I336" s="198"/>
      <c r="J336" s="14"/>
      <c r="K336" s="14"/>
      <c r="L336" s="194"/>
      <c r="M336" s="199"/>
      <c r="N336" s="200"/>
      <c r="O336" s="200"/>
      <c r="P336" s="200"/>
      <c r="Q336" s="200"/>
      <c r="R336" s="200"/>
      <c r="S336" s="200"/>
      <c r="T336" s="20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195" t="s">
        <v>144</v>
      </c>
      <c r="AU336" s="195" t="s">
        <v>85</v>
      </c>
      <c r="AV336" s="14" t="s">
        <v>85</v>
      </c>
      <c r="AW336" s="14" t="s">
        <v>39</v>
      </c>
      <c r="AX336" s="14" t="s">
        <v>77</v>
      </c>
      <c r="AY336" s="195" t="s">
        <v>134</v>
      </c>
    </row>
    <row r="337" s="14" customFormat="1">
      <c r="A337" s="14"/>
      <c r="B337" s="194"/>
      <c r="C337" s="14"/>
      <c r="D337" s="187" t="s">
        <v>144</v>
      </c>
      <c r="E337" s="195" t="s">
        <v>3</v>
      </c>
      <c r="F337" s="196" t="s">
        <v>909</v>
      </c>
      <c r="G337" s="14"/>
      <c r="H337" s="197">
        <v>1</v>
      </c>
      <c r="I337" s="198"/>
      <c r="J337" s="14"/>
      <c r="K337" s="14"/>
      <c r="L337" s="194"/>
      <c r="M337" s="199"/>
      <c r="N337" s="200"/>
      <c r="O337" s="200"/>
      <c r="P337" s="200"/>
      <c r="Q337" s="200"/>
      <c r="R337" s="200"/>
      <c r="S337" s="200"/>
      <c r="T337" s="20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195" t="s">
        <v>144</v>
      </c>
      <c r="AU337" s="195" t="s">
        <v>85</v>
      </c>
      <c r="AV337" s="14" t="s">
        <v>85</v>
      </c>
      <c r="AW337" s="14" t="s">
        <v>39</v>
      </c>
      <c r="AX337" s="14" t="s">
        <v>77</v>
      </c>
      <c r="AY337" s="195" t="s">
        <v>134</v>
      </c>
    </row>
    <row r="338" s="15" customFormat="1">
      <c r="A338" s="15"/>
      <c r="B338" s="202"/>
      <c r="C338" s="15"/>
      <c r="D338" s="187" t="s">
        <v>144</v>
      </c>
      <c r="E338" s="203" t="s">
        <v>3</v>
      </c>
      <c r="F338" s="204" t="s">
        <v>180</v>
      </c>
      <c r="G338" s="15"/>
      <c r="H338" s="205">
        <v>10</v>
      </c>
      <c r="I338" s="206"/>
      <c r="J338" s="15"/>
      <c r="K338" s="15"/>
      <c r="L338" s="202"/>
      <c r="M338" s="207"/>
      <c r="N338" s="208"/>
      <c r="O338" s="208"/>
      <c r="P338" s="208"/>
      <c r="Q338" s="208"/>
      <c r="R338" s="208"/>
      <c r="S338" s="208"/>
      <c r="T338" s="209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03" t="s">
        <v>144</v>
      </c>
      <c r="AU338" s="203" t="s">
        <v>85</v>
      </c>
      <c r="AV338" s="15" t="s">
        <v>133</v>
      </c>
      <c r="AW338" s="15" t="s">
        <v>39</v>
      </c>
      <c r="AX338" s="15" t="s">
        <v>83</v>
      </c>
      <c r="AY338" s="203" t="s">
        <v>134</v>
      </c>
    </row>
    <row r="339" s="2" customFormat="1" ht="33" customHeight="1">
      <c r="A339" s="38"/>
      <c r="B339" s="172"/>
      <c r="C339" s="173" t="s">
        <v>467</v>
      </c>
      <c r="D339" s="173" t="s">
        <v>137</v>
      </c>
      <c r="E339" s="174" t="s">
        <v>910</v>
      </c>
      <c r="F339" s="175" t="s">
        <v>911</v>
      </c>
      <c r="G339" s="176" t="s">
        <v>140</v>
      </c>
      <c r="H339" s="177">
        <v>4</v>
      </c>
      <c r="I339" s="178"/>
      <c r="J339" s="179">
        <f>ROUND(I339*H339,2)</f>
        <v>0</v>
      </c>
      <c r="K339" s="175" t="s">
        <v>141</v>
      </c>
      <c r="L339" s="39"/>
      <c r="M339" s="180" t="s">
        <v>3</v>
      </c>
      <c r="N339" s="181" t="s">
        <v>48</v>
      </c>
      <c r="O339" s="72"/>
      <c r="P339" s="182">
        <f>O339*H339</f>
        <v>0</v>
      </c>
      <c r="Q339" s="182">
        <v>0</v>
      </c>
      <c r="R339" s="182">
        <f>Q339*H339</f>
        <v>0</v>
      </c>
      <c r="S339" s="182">
        <v>0</v>
      </c>
      <c r="T339" s="183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84" t="s">
        <v>142</v>
      </c>
      <c r="AT339" s="184" t="s">
        <v>137</v>
      </c>
      <c r="AU339" s="184" t="s">
        <v>85</v>
      </c>
      <c r="AY339" s="18" t="s">
        <v>134</v>
      </c>
      <c r="BE339" s="185">
        <f>IF(N339="základní",J339,0)</f>
        <v>0</v>
      </c>
      <c r="BF339" s="185">
        <f>IF(N339="snížená",J339,0)</f>
        <v>0</v>
      </c>
      <c r="BG339" s="185">
        <f>IF(N339="zákl. přenesená",J339,0)</f>
        <v>0</v>
      </c>
      <c r="BH339" s="185">
        <f>IF(N339="sníž. přenesená",J339,0)</f>
        <v>0</v>
      </c>
      <c r="BI339" s="185">
        <f>IF(N339="nulová",J339,0)</f>
        <v>0</v>
      </c>
      <c r="BJ339" s="18" t="s">
        <v>83</v>
      </c>
      <c r="BK339" s="185">
        <f>ROUND(I339*H339,2)</f>
        <v>0</v>
      </c>
      <c r="BL339" s="18" t="s">
        <v>142</v>
      </c>
      <c r="BM339" s="184" t="s">
        <v>1338</v>
      </c>
    </row>
    <row r="340" s="13" customFormat="1">
      <c r="A340" s="13"/>
      <c r="B340" s="186"/>
      <c r="C340" s="13"/>
      <c r="D340" s="187" t="s">
        <v>144</v>
      </c>
      <c r="E340" s="188" t="s">
        <v>3</v>
      </c>
      <c r="F340" s="189" t="s">
        <v>295</v>
      </c>
      <c r="G340" s="13"/>
      <c r="H340" s="188" t="s">
        <v>3</v>
      </c>
      <c r="I340" s="190"/>
      <c r="J340" s="13"/>
      <c r="K340" s="13"/>
      <c r="L340" s="186"/>
      <c r="M340" s="191"/>
      <c r="N340" s="192"/>
      <c r="O340" s="192"/>
      <c r="P340" s="192"/>
      <c r="Q340" s="192"/>
      <c r="R340" s="192"/>
      <c r="S340" s="192"/>
      <c r="T340" s="19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8" t="s">
        <v>144</v>
      </c>
      <c r="AU340" s="188" t="s">
        <v>85</v>
      </c>
      <c r="AV340" s="13" t="s">
        <v>83</v>
      </c>
      <c r="AW340" s="13" t="s">
        <v>39</v>
      </c>
      <c r="AX340" s="13" t="s">
        <v>77</v>
      </c>
      <c r="AY340" s="188" t="s">
        <v>134</v>
      </c>
    </row>
    <row r="341" s="14" customFormat="1">
      <c r="A341" s="14"/>
      <c r="B341" s="194"/>
      <c r="C341" s="14"/>
      <c r="D341" s="187" t="s">
        <v>144</v>
      </c>
      <c r="E341" s="195" t="s">
        <v>3</v>
      </c>
      <c r="F341" s="196" t="s">
        <v>1206</v>
      </c>
      <c r="G341" s="14"/>
      <c r="H341" s="197">
        <v>2</v>
      </c>
      <c r="I341" s="198"/>
      <c r="J341" s="14"/>
      <c r="K341" s="14"/>
      <c r="L341" s="194"/>
      <c r="M341" s="199"/>
      <c r="N341" s="200"/>
      <c r="O341" s="200"/>
      <c r="P341" s="200"/>
      <c r="Q341" s="200"/>
      <c r="R341" s="200"/>
      <c r="S341" s="200"/>
      <c r="T341" s="20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195" t="s">
        <v>144</v>
      </c>
      <c r="AU341" s="195" t="s">
        <v>85</v>
      </c>
      <c r="AV341" s="14" t="s">
        <v>85</v>
      </c>
      <c r="AW341" s="14" t="s">
        <v>39</v>
      </c>
      <c r="AX341" s="14" t="s">
        <v>77</v>
      </c>
      <c r="AY341" s="195" t="s">
        <v>134</v>
      </c>
    </row>
    <row r="342" s="14" customFormat="1">
      <c r="A342" s="14"/>
      <c r="B342" s="194"/>
      <c r="C342" s="14"/>
      <c r="D342" s="187" t="s">
        <v>144</v>
      </c>
      <c r="E342" s="195" t="s">
        <v>3</v>
      </c>
      <c r="F342" s="196" t="s">
        <v>1339</v>
      </c>
      <c r="G342" s="14"/>
      <c r="H342" s="197">
        <v>2</v>
      </c>
      <c r="I342" s="198"/>
      <c r="J342" s="14"/>
      <c r="K342" s="14"/>
      <c r="L342" s="194"/>
      <c r="M342" s="199"/>
      <c r="N342" s="200"/>
      <c r="O342" s="200"/>
      <c r="P342" s="200"/>
      <c r="Q342" s="200"/>
      <c r="R342" s="200"/>
      <c r="S342" s="200"/>
      <c r="T342" s="201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195" t="s">
        <v>144</v>
      </c>
      <c r="AU342" s="195" t="s">
        <v>85</v>
      </c>
      <c r="AV342" s="14" t="s">
        <v>85</v>
      </c>
      <c r="AW342" s="14" t="s">
        <v>39</v>
      </c>
      <c r="AX342" s="14" t="s">
        <v>77</v>
      </c>
      <c r="AY342" s="195" t="s">
        <v>134</v>
      </c>
    </row>
    <row r="343" s="15" customFormat="1">
      <c r="A343" s="15"/>
      <c r="B343" s="202"/>
      <c r="C343" s="15"/>
      <c r="D343" s="187" t="s">
        <v>144</v>
      </c>
      <c r="E343" s="203" t="s">
        <v>3</v>
      </c>
      <c r="F343" s="204" t="s">
        <v>180</v>
      </c>
      <c r="G343" s="15"/>
      <c r="H343" s="205">
        <v>4</v>
      </c>
      <c r="I343" s="206"/>
      <c r="J343" s="15"/>
      <c r="K343" s="15"/>
      <c r="L343" s="202"/>
      <c r="M343" s="207"/>
      <c r="N343" s="208"/>
      <c r="O343" s="208"/>
      <c r="P343" s="208"/>
      <c r="Q343" s="208"/>
      <c r="R343" s="208"/>
      <c r="S343" s="208"/>
      <c r="T343" s="209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03" t="s">
        <v>144</v>
      </c>
      <c r="AU343" s="203" t="s">
        <v>85</v>
      </c>
      <c r="AV343" s="15" t="s">
        <v>133</v>
      </c>
      <c r="AW343" s="15" t="s">
        <v>39</v>
      </c>
      <c r="AX343" s="15" t="s">
        <v>83</v>
      </c>
      <c r="AY343" s="203" t="s">
        <v>134</v>
      </c>
    </row>
    <row r="344" s="2" customFormat="1" ht="37.8" customHeight="1">
      <c r="A344" s="38"/>
      <c r="B344" s="172"/>
      <c r="C344" s="173" t="s">
        <v>472</v>
      </c>
      <c r="D344" s="173" t="s">
        <v>137</v>
      </c>
      <c r="E344" s="174" t="s">
        <v>398</v>
      </c>
      <c r="F344" s="175" t="s">
        <v>399</v>
      </c>
      <c r="G344" s="176" t="s">
        <v>140</v>
      </c>
      <c r="H344" s="177">
        <v>10</v>
      </c>
      <c r="I344" s="178"/>
      <c r="J344" s="179">
        <f>ROUND(I344*H344,2)</f>
        <v>0</v>
      </c>
      <c r="K344" s="175" t="s">
        <v>141</v>
      </c>
      <c r="L344" s="39"/>
      <c r="M344" s="180" t="s">
        <v>3</v>
      </c>
      <c r="N344" s="181" t="s">
        <v>48</v>
      </c>
      <c r="O344" s="72"/>
      <c r="P344" s="182">
        <f>O344*H344</f>
        <v>0</v>
      </c>
      <c r="Q344" s="182">
        <v>0</v>
      </c>
      <c r="R344" s="182">
        <f>Q344*H344</f>
        <v>0</v>
      </c>
      <c r="S344" s="182">
        <v>0</v>
      </c>
      <c r="T344" s="183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184" t="s">
        <v>142</v>
      </c>
      <c r="AT344" s="184" t="s">
        <v>137</v>
      </c>
      <c r="AU344" s="184" t="s">
        <v>85</v>
      </c>
      <c r="AY344" s="18" t="s">
        <v>134</v>
      </c>
      <c r="BE344" s="185">
        <f>IF(N344="základní",J344,0)</f>
        <v>0</v>
      </c>
      <c r="BF344" s="185">
        <f>IF(N344="snížená",J344,0)</f>
        <v>0</v>
      </c>
      <c r="BG344" s="185">
        <f>IF(N344="zákl. přenesená",J344,0)</f>
        <v>0</v>
      </c>
      <c r="BH344" s="185">
        <f>IF(N344="sníž. přenesená",J344,0)</f>
        <v>0</v>
      </c>
      <c r="BI344" s="185">
        <f>IF(N344="nulová",J344,0)</f>
        <v>0</v>
      </c>
      <c r="BJ344" s="18" t="s">
        <v>83</v>
      </c>
      <c r="BK344" s="185">
        <f>ROUND(I344*H344,2)</f>
        <v>0</v>
      </c>
      <c r="BL344" s="18" t="s">
        <v>142</v>
      </c>
      <c r="BM344" s="184" t="s">
        <v>1340</v>
      </c>
    </row>
    <row r="345" s="13" customFormat="1">
      <c r="A345" s="13"/>
      <c r="B345" s="186"/>
      <c r="C345" s="13"/>
      <c r="D345" s="187" t="s">
        <v>144</v>
      </c>
      <c r="E345" s="188" t="s">
        <v>3</v>
      </c>
      <c r="F345" s="189" t="s">
        <v>295</v>
      </c>
      <c r="G345" s="13"/>
      <c r="H345" s="188" t="s">
        <v>3</v>
      </c>
      <c r="I345" s="190"/>
      <c r="J345" s="13"/>
      <c r="K345" s="13"/>
      <c r="L345" s="186"/>
      <c r="M345" s="191"/>
      <c r="N345" s="192"/>
      <c r="O345" s="192"/>
      <c r="P345" s="192"/>
      <c r="Q345" s="192"/>
      <c r="R345" s="192"/>
      <c r="S345" s="192"/>
      <c r="T345" s="19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88" t="s">
        <v>144</v>
      </c>
      <c r="AU345" s="188" t="s">
        <v>85</v>
      </c>
      <c r="AV345" s="13" t="s">
        <v>83</v>
      </c>
      <c r="AW345" s="13" t="s">
        <v>39</v>
      </c>
      <c r="AX345" s="13" t="s">
        <v>77</v>
      </c>
      <c r="AY345" s="188" t="s">
        <v>134</v>
      </c>
    </row>
    <row r="346" s="14" customFormat="1">
      <c r="A346" s="14"/>
      <c r="B346" s="194"/>
      <c r="C346" s="14"/>
      <c r="D346" s="187" t="s">
        <v>144</v>
      </c>
      <c r="E346" s="195" t="s">
        <v>3</v>
      </c>
      <c r="F346" s="196" t="s">
        <v>1206</v>
      </c>
      <c r="G346" s="14"/>
      <c r="H346" s="197">
        <v>2</v>
      </c>
      <c r="I346" s="198"/>
      <c r="J346" s="14"/>
      <c r="K346" s="14"/>
      <c r="L346" s="194"/>
      <c r="M346" s="199"/>
      <c r="N346" s="200"/>
      <c r="O346" s="200"/>
      <c r="P346" s="200"/>
      <c r="Q346" s="200"/>
      <c r="R346" s="200"/>
      <c r="S346" s="200"/>
      <c r="T346" s="201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195" t="s">
        <v>144</v>
      </c>
      <c r="AU346" s="195" t="s">
        <v>85</v>
      </c>
      <c r="AV346" s="14" t="s">
        <v>85</v>
      </c>
      <c r="AW346" s="14" t="s">
        <v>39</v>
      </c>
      <c r="AX346" s="14" t="s">
        <v>77</v>
      </c>
      <c r="AY346" s="195" t="s">
        <v>134</v>
      </c>
    </row>
    <row r="347" s="14" customFormat="1">
      <c r="A347" s="14"/>
      <c r="B347" s="194"/>
      <c r="C347" s="14"/>
      <c r="D347" s="187" t="s">
        <v>144</v>
      </c>
      <c r="E347" s="195" t="s">
        <v>3</v>
      </c>
      <c r="F347" s="196" t="s">
        <v>242</v>
      </c>
      <c r="G347" s="14"/>
      <c r="H347" s="197">
        <v>3</v>
      </c>
      <c r="I347" s="198"/>
      <c r="J347" s="14"/>
      <c r="K347" s="14"/>
      <c r="L347" s="194"/>
      <c r="M347" s="199"/>
      <c r="N347" s="200"/>
      <c r="O347" s="200"/>
      <c r="P347" s="200"/>
      <c r="Q347" s="200"/>
      <c r="R347" s="200"/>
      <c r="S347" s="200"/>
      <c r="T347" s="20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195" t="s">
        <v>144</v>
      </c>
      <c r="AU347" s="195" t="s">
        <v>85</v>
      </c>
      <c r="AV347" s="14" t="s">
        <v>85</v>
      </c>
      <c r="AW347" s="14" t="s">
        <v>39</v>
      </c>
      <c r="AX347" s="14" t="s">
        <v>77</v>
      </c>
      <c r="AY347" s="195" t="s">
        <v>134</v>
      </c>
    </row>
    <row r="348" s="14" customFormat="1">
      <c r="A348" s="14"/>
      <c r="B348" s="194"/>
      <c r="C348" s="14"/>
      <c r="D348" s="187" t="s">
        <v>144</v>
      </c>
      <c r="E348" s="195" t="s">
        <v>3</v>
      </c>
      <c r="F348" s="196" t="s">
        <v>608</v>
      </c>
      <c r="G348" s="14"/>
      <c r="H348" s="197">
        <v>1</v>
      </c>
      <c r="I348" s="198"/>
      <c r="J348" s="14"/>
      <c r="K348" s="14"/>
      <c r="L348" s="194"/>
      <c r="M348" s="199"/>
      <c r="N348" s="200"/>
      <c r="O348" s="200"/>
      <c r="P348" s="200"/>
      <c r="Q348" s="200"/>
      <c r="R348" s="200"/>
      <c r="S348" s="200"/>
      <c r="T348" s="20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195" t="s">
        <v>144</v>
      </c>
      <c r="AU348" s="195" t="s">
        <v>85</v>
      </c>
      <c r="AV348" s="14" t="s">
        <v>85</v>
      </c>
      <c r="AW348" s="14" t="s">
        <v>39</v>
      </c>
      <c r="AX348" s="14" t="s">
        <v>77</v>
      </c>
      <c r="AY348" s="195" t="s">
        <v>134</v>
      </c>
    </row>
    <row r="349" s="14" customFormat="1">
      <c r="A349" s="14"/>
      <c r="B349" s="194"/>
      <c r="C349" s="14"/>
      <c r="D349" s="187" t="s">
        <v>144</v>
      </c>
      <c r="E349" s="195" t="s">
        <v>3</v>
      </c>
      <c r="F349" s="196" t="s">
        <v>914</v>
      </c>
      <c r="G349" s="14"/>
      <c r="H349" s="197">
        <v>4</v>
      </c>
      <c r="I349" s="198"/>
      <c r="J349" s="14"/>
      <c r="K349" s="14"/>
      <c r="L349" s="194"/>
      <c r="M349" s="199"/>
      <c r="N349" s="200"/>
      <c r="O349" s="200"/>
      <c r="P349" s="200"/>
      <c r="Q349" s="200"/>
      <c r="R349" s="200"/>
      <c r="S349" s="200"/>
      <c r="T349" s="20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195" t="s">
        <v>144</v>
      </c>
      <c r="AU349" s="195" t="s">
        <v>85</v>
      </c>
      <c r="AV349" s="14" t="s">
        <v>85</v>
      </c>
      <c r="AW349" s="14" t="s">
        <v>39</v>
      </c>
      <c r="AX349" s="14" t="s">
        <v>77</v>
      </c>
      <c r="AY349" s="195" t="s">
        <v>134</v>
      </c>
    </row>
    <row r="350" s="15" customFormat="1">
      <c r="A350" s="15"/>
      <c r="B350" s="202"/>
      <c r="C350" s="15"/>
      <c r="D350" s="187" t="s">
        <v>144</v>
      </c>
      <c r="E350" s="203" t="s">
        <v>3</v>
      </c>
      <c r="F350" s="204" t="s">
        <v>180</v>
      </c>
      <c r="G350" s="15"/>
      <c r="H350" s="205">
        <v>10</v>
      </c>
      <c r="I350" s="206"/>
      <c r="J350" s="15"/>
      <c r="K350" s="15"/>
      <c r="L350" s="202"/>
      <c r="M350" s="207"/>
      <c r="N350" s="208"/>
      <c r="O350" s="208"/>
      <c r="P350" s="208"/>
      <c r="Q350" s="208"/>
      <c r="R350" s="208"/>
      <c r="S350" s="208"/>
      <c r="T350" s="209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03" t="s">
        <v>144</v>
      </c>
      <c r="AU350" s="203" t="s">
        <v>85</v>
      </c>
      <c r="AV350" s="15" t="s">
        <v>133</v>
      </c>
      <c r="AW350" s="15" t="s">
        <v>39</v>
      </c>
      <c r="AX350" s="15" t="s">
        <v>83</v>
      </c>
      <c r="AY350" s="203" t="s">
        <v>134</v>
      </c>
    </row>
    <row r="351" s="2" customFormat="1" ht="33" customHeight="1">
      <c r="A351" s="38"/>
      <c r="B351" s="172"/>
      <c r="C351" s="173" t="s">
        <v>476</v>
      </c>
      <c r="D351" s="173" t="s">
        <v>137</v>
      </c>
      <c r="E351" s="174" t="s">
        <v>915</v>
      </c>
      <c r="F351" s="175" t="s">
        <v>916</v>
      </c>
      <c r="G351" s="176" t="s">
        <v>140</v>
      </c>
      <c r="H351" s="177">
        <v>4</v>
      </c>
      <c r="I351" s="178"/>
      <c r="J351" s="179">
        <f>ROUND(I351*H351,2)</f>
        <v>0</v>
      </c>
      <c r="K351" s="175" t="s">
        <v>141</v>
      </c>
      <c r="L351" s="39"/>
      <c r="M351" s="180" t="s">
        <v>3</v>
      </c>
      <c r="N351" s="181" t="s">
        <v>48</v>
      </c>
      <c r="O351" s="72"/>
      <c r="P351" s="182">
        <f>O351*H351</f>
        <v>0</v>
      </c>
      <c r="Q351" s="182">
        <v>0</v>
      </c>
      <c r="R351" s="182">
        <f>Q351*H351</f>
        <v>0</v>
      </c>
      <c r="S351" s="182">
        <v>0</v>
      </c>
      <c r="T351" s="183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184" t="s">
        <v>142</v>
      </c>
      <c r="AT351" s="184" t="s">
        <v>137</v>
      </c>
      <c r="AU351" s="184" t="s">
        <v>85</v>
      </c>
      <c r="AY351" s="18" t="s">
        <v>134</v>
      </c>
      <c r="BE351" s="185">
        <f>IF(N351="základní",J351,0)</f>
        <v>0</v>
      </c>
      <c r="BF351" s="185">
        <f>IF(N351="snížená",J351,0)</f>
        <v>0</v>
      </c>
      <c r="BG351" s="185">
        <f>IF(N351="zákl. přenesená",J351,0)</f>
        <v>0</v>
      </c>
      <c r="BH351" s="185">
        <f>IF(N351="sníž. přenesená",J351,0)</f>
        <v>0</v>
      </c>
      <c r="BI351" s="185">
        <f>IF(N351="nulová",J351,0)</f>
        <v>0</v>
      </c>
      <c r="BJ351" s="18" t="s">
        <v>83</v>
      </c>
      <c r="BK351" s="185">
        <f>ROUND(I351*H351,2)</f>
        <v>0</v>
      </c>
      <c r="BL351" s="18" t="s">
        <v>142</v>
      </c>
      <c r="BM351" s="184" t="s">
        <v>1341</v>
      </c>
    </row>
    <row r="352" s="13" customFormat="1">
      <c r="A352" s="13"/>
      <c r="B352" s="186"/>
      <c r="C352" s="13"/>
      <c r="D352" s="187" t="s">
        <v>144</v>
      </c>
      <c r="E352" s="188" t="s">
        <v>3</v>
      </c>
      <c r="F352" s="189" t="s">
        <v>295</v>
      </c>
      <c r="G352" s="13"/>
      <c r="H352" s="188" t="s">
        <v>3</v>
      </c>
      <c r="I352" s="190"/>
      <c r="J352" s="13"/>
      <c r="K352" s="13"/>
      <c r="L352" s="186"/>
      <c r="M352" s="191"/>
      <c r="N352" s="192"/>
      <c r="O352" s="192"/>
      <c r="P352" s="192"/>
      <c r="Q352" s="192"/>
      <c r="R352" s="192"/>
      <c r="S352" s="192"/>
      <c r="T352" s="19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88" t="s">
        <v>144</v>
      </c>
      <c r="AU352" s="188" t="s">
        <v>85</v>
      </c>
      <c r="AV352" s="13" t="s">
        <v>83</v>
      </c>
      <c r="AW352" s="13" t="s">
        <v>39</v>
      </c>
      <c r="AX352" s="13" t="s">
        <v>77</v>
      </c>
      <c r="AY352" s="188" t="s">
        <v>134</v>
      </c>
    </row>
    <row r="353" s="14" customFormat="1">
      <c r="A353" s="14"/>
      <c r="B353" s="194"/>
      <c r="C353" s="14"/>
      <c r="D353" s="187" t="s">
        <v>144</v>
      </c>
      <c r="E353" s="195" t="s">
        <v>3</v>
      </c>
      <c r="F353" s="196" t="s">
        <v>401</v>
      </c>
      <c r="G353" s="14"/>
      <c r="H353" s="197">
        <v>1</v>
      </c>
      <c r="I353" s="198"/>
      <c r="J353" s="14"/>
      <c r="K353" s="14"/>
      <c r="L353" s="194"/>
      <c r="M353" s="199"/>
      <c r="N353" s="200"/>
      <c r="O353" s="200"/>
      <c r="P353" s="200"/>
      <c r="Q353" s="200"/>
      <c r="R353" s="200"/>
      <c r="S353" s="200"/>
      <c r="T353" s="20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195" t="s">
        <v>144</v>
      </c>
      <c r="AU353" s="195" t="s">
        <v>85</v>
      </c>
      <c r="AV353" s="14" t="s">
        <v>85</v>
      </c>
      <c r="AW353" s="14" t="s">
        <v>39</v>
      </c>
      <c r="AX353" s="14" t="s">
        <v>77</v>
      </c>
      <c r="AY353" s="195" t="s">
        <v>134</v>
      </c>
    </row>
    <row r="354" s="14" customFormat="1">
      <c r="A354" s="14"/>
      <c r="B354" s="194"/>
      <c r="C354" s="14"/>
      <c r="D354" s="187" t="s">
        <v>144</v>
      </c>
      <c r="E354" s="195" t="s">
        <v>3</v>
      </c>
      <c r="F354" s="196" t="s">
        <v>1339</v>
      </c>
      <c r="G354" s="14"/>
      <c r="H354" s="197">
        <v>2</v>
      </c>
      <c r="I354" s="198"/>
      <c r="J354" s="14"/>
      <c r="K354" s="14"/>
      <c r="L354" s="194"/>
      <c r="M354" s="199"/>
      <c r="N354" s="200"/>
      <c r="O354" s="200"/>
      <c r="P354" s="200"/>
      <c r="Q354" s="200"/>
      <c r="R354" s="200"/>
      <c r="S354" s="200"/>
      <c r="T354" s="20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195" t="s">
        <v>144</v>
      </c>
      <c r="AU354" s="195" t="s">
        <v>85</v>
      </c>
      <c r="AV354" s="14" t="s">
        <v>85</v>
      </c>
      <c r="AW354" s="14" t="s">
        <v>39</v>
      </c>
      <c r="AX354" s="14" t="s">
        <v>77</v>
      </c>
      <c r="AY354" s="195" t="s">
        <v>134</v>
      </c>
    </row>
    <row r="355" s="14" customFormat="1">
      <c r="A355" s="14"/>
      <c r="B355" s="194"/>
      <c r="C355" s="14"/>
      <c r="D355" s="187" t="s">
        <v>144</v>
      </c>
      <c r="E355" s="195" t="s">
        <v>3</v>
      </c>
      <c r="F355" s="196" t="s">
        <v>909</v>
      </c>
      <c r="G355" s="14"/>
      <c r="H355" s="197">
        <v>1</v>
      </c>
      <c r="I355" s="198"/>
      <c r="J355" s="14"/>
      <c r="K355" s="14"/>
      <c r="L355" s="194"/>
      <c r="M355" s="199"/>
      <c r="N355" s="200"/>
      <c r="O355" s="200"/>
      <c r="P355" s="200"/>
      <c r="Q355" s="200"/>
      <c r="R355" s="200"/>
      <c r="S355" s="200"/>
      <c r="T355" s="20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195" t="s">
        <v>144</v>
      </c>
      <c r="AU355" s="195" t="s">
        <v>85</v>
      </c>
      <c r="AV355" s="14" t="s">
        <v>85</v>
      </c>
      <c r="AW355" s="14" t="s">
        <v>39</v>
      </c>
      <c r="AX355" s="14" t="s">
        <v>77</v>
      </c>
      <c r="AY355" s="195" t="s">
        <v>134</v>
      </c>
    </row>
    <row r="356" s="15" customFormat="1">
      <c r="A356" s="15"/>
      <c r="B356" s="202"/>
      <c r="C356" s="15"/>
      <c r="D356" s="187" t="s">
        <v>144</v>
      </c>
      <c r="E356" s="203" t="s">
        <v>3</v>
      </c>
      <c r="F356" s="204" t="s">
        <v>180</v>
      </c>
      <c r="G356" s="15"/>
      <c r="H356" s="205">
        <v>4</v>
      </c>
      <c r="I356" s="206"/>
      <c r="J356" s="15"/>
      <c r="K356" s="15"/>
      <c r="L356" s="202"/>
      <c r="M356" s="207"/>
      <c r="N356" s="208"/>
      <c r="O356" s="208"/>
      <c r="P356" s="208"/>
      <c r="Q356" s="208"/>
      <c r="R356" s="208"/>
      <c r="S356" s="208"/>
      <c r="T356" s="209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03" t="s">
        <v>144</v>
      </c>
      <c r="AU356" s="203" t="s">
        <v>85</v>
      </c>
      <c r="AV356" s="15" t="s">
        <v>133</v>
      </c>
      <c r="AW356" s="15" t="s">
        <v>39</v>
      </c>
      <c r="AX356" s="15" t="s">
        <v>83</v>
      </c>
      <c r="AY356" s="203" t="s">
        <v>134</v>
      </c>
    </row>
    <row r="357" s="2" customFormat="1" ht="24.15" customHeight="1">
      <c r="A357" s="38"/>
      <c r="B357" s="172"/>
      <c r="C357" s="173" t="s">
        <v>480</v>
      </c>
      <c r="D357" s="173" t="s">
        <v>137</v>
      </c>
      <c r="E357" s="174" t="s">
        <v>919</v>
      </c>
      <c r="F357" s="175" t="s">
        <v>920</v>
      </c>
      <c r="G357" s="176" t="s">
        <v>140</v>
      </c>
      <c r="H357" s="177">
        <v>1</v>
      </c>
      <c r="I357" s="178"/>
      <c r="J357" s="179">
        <f>ROUND(I357*H357,2)</f>
        <v>0</v>
      </c>
      <c r="K357" s="175" t="s">
        <v>141</v>
      </c>
      <c r="L357" s="39"/>
      <c r="M357" s="180" t="s">
        <v>3</v>
      </c>
      <c r="N357" s="181" t="s">
        <v>48</v>
      </c>
      <c r="O357" s="72"/>
      <c r="P357" s="182">
        <f>O357*H357</f>
        <v>0</v>
      </c>
      <c r="Q357" s="182">
        <v>0</v>
      </c>
      <c r="R357" s="182">
        <f>Q357*H357</f>
        <v>0</v>
      </c>
      <c r="S357" s="182">
        <v>0</v>
      </c>
      <c r="T357" s="183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184" t="s">
        <v>142</v>
      </c>
      <c r="AT357" s="184" t="s">
        <v>137</v>
      </c>
      <c r="AU357" s="184" t="s">
        <v>85</v>
      </c>
      <c r="AY357" s="18" t="s">
        <v>134</v>
      </c>
      <c r="BE357" s="185">
        <f>IF(N357="základní",J357,0)</f>
        <v>0</v>
      </c>
      <c r="BF357" s="185">
        <f>IF(N357="snížená",J357,0)</f>
        <v>0</v>
      </c>
      <c r="BG357" s="185">
        <f>IF(N357="zákl. přenesená",J357,0)</f>
        <v>0</v>
      </c>
      <c r="BH357" s="185">
        <f>IF(N357="sníž. přenesená",J357,0)</f>
        <v>0</v>
      </c>
      <c r="BI357" s="185">
        <f>IF(N357="nulová",J357,0)</f>
        <v>0</v>
      </c>
      <c r="BJ357" s="18" t="s">
        <v>83</v>
      </c>
      <c r="BK357" s="185">
        <f>ROUND(I357*H357,2)</f>
        <v>0</v>
      </c>
      <c r="BL357" s="18" t="s">
        <v>142</v>
      </c>
      <c r="BM357" s="184" t="s">
        <v>1342</v>
      </c>
    </row>
    <row r="358" s="13" customFormat="1">
      <c r="A358" s="13"/>
      <c r="B358" s="186"/>
      <c r="C358" s="13"/>
      <c r="D358" s="187" t="s">
        <v>144</v>
      </c>
      <c r="E358" s="188" t="s">
        <v>3</v>
      </c>
      <c r="F358" s="189" t="s">
        <v>295</v>
      </c>
      <c r="G358" s="13"/>
      <c r="H358" s="188" t="s">
        <v>3</v>
      </c>
      <c r="I358" s="190"/>
      <c r="J358" s="13"/>
      <c r="K358" s="13"/>
      <c r="L358" s="186"/>
      <c r="M358" s="191"/>
      <c r="N358" s="192"/>
      <c r="O358" s="192"/>
      <c r="P358" s="192"/>
      <c r="Q358" s="192"/>
      <c r="R358" s="192"/>
      <c r="S358" s="192"/>
      <c r="T358" s="19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88" t="s">
        <v>144</v>
      </c>
      <c r="AU358" s="188" t="s">
        <v>85</v>
      </c>
      <c r="AV358" s="13" t="s">
        <v>83</v>
      </c>
      <c r="AW358" s="13" t="s">
        <v>39</v>
      </c>
      <c r="AX358" s="13" t="s">
        <v>77</v>
      </c>
      <c r="AY358" s="188" t="s">
        <v>134</v>
      </c>
    </row>
    <row r="359" s="14" customFormat="1">
      <c r="A359" s="14"/>
      <c r="B359" s="194"/>
      <c r="C359" s="14"/>
      <c r="D359" s="187" t="s">
        <v>144</v>
      </c>
      <c r="E359" s="195" t="s">
        <v>3</v>
      </c>
      <c r="F359" s="196" t="s">
        <v>922</v>
      </c>
      <c r="G359" s="14"/>
      <c r="H359" s="197">
        <v>1</v>
      </c>
      <c r="I359" s="198"/>
      <c r="J359" s="14"/>
      <c r="K359" s="14"/>
      <c r="L359" s="194"/>
      <c r="M359" s="199"/>
      <c r="N359" s="200"/>
      <c r="O359" s="200"/>
      <c r="P359" s="200"/>
      <c r="Q359" s="200"/>
      <c r="R359" s="200"/>
      <c r="S359" s="200"/>
      <c r="T359" s="201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195" t="s">
        <v>144</v>
      </c>
      <c r="AU359" s="195" t="s">
        <v>85</v>
      </c>
      <c r="AV359" s="14" t="s">
        <v>85</v>
      </c>
      <c r="AW359" s="14" t="s">
        <v>39</v>
      </c>
      <c r="AX359" s="14" t="s">
        <v>83</v>
      </c>
      <c r="AY359" s="195" t="s">
        <v>134</v>
      </c>
    </row>
    <row r="360" s="2" customFormat="1" ht="24.15" customHeight="1">
      <c r="A360" s="38"/>
      <c r="B360" s="172"/>
      <c r="C360" s="173" t="s">
        <v>656</v>
      </c>
      <c r="D360" s="173" t="s">
        <v>137</v>
      </c>
      <c r="E360" s="174" t="s">
        <v>244</v>
      </c>
      <c r="F360" s="175" t="s">
        <v>245</v>
      </c>
      <c r="G360" s="176" t="s">
        <v>140</v>
      </c>
      <c r="H360" s="177">
        <v>5</v>
      </c>
      <c r="I360" s="178"/>
      <c r="J360" s="179">
        <f>ROUND(I360*H360,2)</f>
        <v>0</v>
      </c>
      <c r="K360" s="175" t="s">
        <v>141</v>
      </c>
      <c r="L360" s="39"/>
      <c r="M360" s="180" t="s">
        <v>3</v>
      </c>
      <c r="N360" s="181" t="s">
        <v>48</v>
      </c>
      <c r="O360" s="72"/>
      <c r="P360" s="182">
        <f>O360*H360</f>
        <v>0</v>
      </c>
      <c r="Q360" s="182">
        <v>0</v>
      </c>
      <c r="R360" s="182">
        <f>Q360*H360</f>
        <v>0</v>
      </c>
      <c r="S360" s="182">
        <v>0</v>
      </c>
      <c r="T360" s="183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184" t="s">
        <v>142</v>
      </c>
      <c r="AT360" s="184" t="s">
        <v>137</v>
      </c>
      <c r="AU360" s="184" t="s">
        <v>85</v>
      </c>
      <c r="AY360" s="18" t="s">
        <v>134</v>
      </c>
      <c r="BE360" s="185">
        <f>IF(N360="základní",J360,0)</f>
        <v>0</v>
      </c>
      <c r="BF360" s="185">
        <f>IF(N360="snížená",J360,0)</f>
        <v>0</v>
      </c>
      <c r="BG360" s="185">
        <f>IF(N360="zákl. přenesená",J360,0)</f>
        <v>0</v>
      </c>
      <c r="BH360" s="185">
        <f>IF(N360="sníž. přenesená",J360,0)</f>
        <v>0</v>
      </c>
      <c r="BI360" s="185">
        <f>IF(N360="nulová",J360,0)</f>
        <v>0</v>
      </c>
      <c r="BJ360" s="18" t="s">
        <v>83</v>
      </c>
      <c r="BK360" s="185">
        <f>ROUND(I360*H360,2)</f>
        <v>0</v>
      </c>
      <c r="BL360" s="18" t="s">
        <v>142</v>
      </c>
      <c r="BM360" s="184" t="s">
        <v>1343</v>
      </c>
    </row>
    <row r="361" s="13" customFormat="1">
      <c r="A361" s="13"/>
      <c r="B361" s="186"/>
      <c r="C361" s="13"/>
      <c r="D361" s="187" t="s">
        <v>144</v>
      </c>
      <c r="E361" s="188" t="s">
        <v>3</v>
      </c>
      <c r="F361" s="189" t="s">
        <v>295</v>
      </c>
      <c r="G361" s="13"/>
      <c r="H361" s="188" t="s">
        <v>3</v>
      </c>
      <c r="I361" s="190"/>
      <c r="J361" s="13"/>
      <c r="K361" s="13"/>
      <c r="L361" s="186"/>
      <c r="M361" s="191"/>
      <c r="N361" s="192"/>
      <c r="O361" s="192"/>
      <c r="P361" s="192"/>
      <c r="Q361" s="192"/>
      <c r="R361" s="192"/>
      <c r="S361" s="192"/>
      <c r="T361" s="19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88" t="s">
        <v>144</v>
      </c>
      <c r="AU361" s="188" t="s">
        <v>85</v>
      </c>
      <c r="AV361" s="13" t="s">
        <v>83</v>
      </c>
      <c r="AW361" s="13" t="s">
        <v>39</v>
      </c>
      <c r="AX361" s="13" t="s">
        <v>77</v>
      </c>
      <c r="AY361" s="188" t="s">
        <v>134</v>
      </c>
    </row>
    <row r="362" s="14" customFormat="1">
      <c r="A362" s="14"/>
      <c r="B362" s="194"/>
      <c r="C362" s="14"/>
      <c r="D362" s="187" t="s">
        <v>144</v>
      </c>
      <c r="E362" s="195" t="s">
        <v>3</v>
      </c>
      <c r="F362" s="196" t="s">
        <v>254</v>
      </c>
      <c r="G362" s="14"/>
      <c r="H362" s="197">
        <v>2</v>
      </c>
      <c r="I362" s="198"/>
      <c r="J362" s="14"/>
      <c r="K362" s="14"/>
      <c r="L362" s="194"/>
      <c r="M362" s="199"/>
      <c r="N362" s="200"/>
      <c r="O362" s="200"/>
      <c r="P362" s="200"/>
      <c r="Q362" s="200"/>
      <c r="R362" s="200"/>
      <c r="S362" s="200"/>
      <c r="T362" s="20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195" t="s">
        <v>144</v>
      </c>
      <c r="AU362" s="195" t="s">
        <v>85</v>
      </c>
      <c r="AV362" s="14" t="s">
        <v>85</v>
      </c>
      <c r="AW362" s="14" t="s">
        <v>39</v>
      </c>
      <c r="AX362" s="14" t="s">
        <v>77</v>
      </c>
      <c r="AY362" s="195" t="s">
        <v>134</v>
      </c>
    </row>
    <row r="363" s="14" customFormat="1">
      <c r="A363" s="14"/>
      <c r="B363" s="194"/>
      <c r="C363" s="14"/>
      <c r="D363" s="187" t="s">
        <v>144</v>
      </c>
      <c r="E363" s="195" t="s">
        <v>3</v>
      </c>
      <c r="F363" s="196" t="s">
        <v>407</v>
      </c>
      <c r="G363" s="14"/>
      <c r="H363" s="197">
        <v>1</v>
      </c>
      <c r="I363" s="198"/>
      <c r="J363" s="14"/>
      <c r="K363" s="14"/>
      <c r="L363" s="194"/>
      <c r="M363" s="199"/>
      <c r="N363" s="200"/>
      <c r="O363" s="200"/>
      <c r="P363" s="200"/>
      <c r="Q363" s="200"/>
      <c r="R363" s="200"/>
      <c r="S363" s="200"/>
      <c r="T363" s="20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195" t="s">
        <v>144</v>
      </c>
      <c r="AU363" s="195" t="s">
        <v>85</v>
      </c>
      <c r="AV363" s="14" t="s">
        <v>85</v>
      </c>
      <c r="AW363" s="14" t="s">
        <v>39</v>
      </c>
      <c r="AX363" s="14" t="s">
        <v>77</v>
      </c>
      <c r="AY363" s="195" t="s">
        <v>134</v>
      </c>
    </row>
    <row r="364" s="14" customFormat="1">
      <c r="A364" s="14"/>
      <c r="B364" s="194"/>
      <c r="C364" s="14"/>
      <c r="D364" s="187" t="s">
        <v>144</v>
      </c>
      <c r="E364" s="195" t="s">
        <v>3</v>
      </c>
      <c r="F364" s="196" t="s">
        <v>1344</v>
      </c>
      <c r="G364" s="14"/>
      <c r="H364" s="197">
        <v>2</v>
      </c>
      <c r="I364" s="198"/>
      <c r="J364" s="14"/>
      <c r="K364" s="14"/>
      <c r="L364" s="194"/>
      <c r="M364" s="199"/>
      <c r="N364" s="200"/>
      <c r="O364" s="200"/>
      <c r="P364" s="200"/>
      <c r="Q364" s="200"/>
      <c r="R364" s="200"/>
      <c r="S364" s="200"/>
      <c r="T364" s="20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195" t="s">
        <v>144</v>
      </c>
      <c r="AU364" s="195" t="s">
        <v>85</v>
      </c>
      <c r="AV364" s="14" t="s">
        <v>85</v>
      </c>
      <c r="AW364" s="14" t="s">
        <v>39</v>
      </c>
      <c r="AX364" s="14" t="s">
        <v>77</v>
      </c>
      <c r="AY364" s="195" t="s">
        <v>134</v>
      </c>
    </row>
    <row r="365" s="15" customFormat="1">
      <c r="A365" s="15"/>
      <c r="B365" s="202"/>
      <c r="C365" s="15"/>
      <c r="D365" s="187" t="s">
        <v>144</v>
      </c>
      <c r="E365" s="203" t="s">
        <v>3</v>
      </c>
      <c r="F365" s="204" t="s">
        <v>180</v>
      </c>
      <c r="G365" s="15"/>
      <c r="H365" s="205">
        <v>5</v>
      </c>
      <c r="I365" s="206"/>
      <c r="J365" s="15"/>
      <c r="K365" s="15"/>
      <c r="L365" s="202"/>
      <c r="M365" s="207"/>
      <c r="N365" s="208"/>
      <c r="O365" s="208"/>
      <c r="P365" s="208"/>
      <c r="Q365" s="208"/>
      <c r="R365" s="208"/>
      <c r="S365" s="208"/>
      <c r="T365" s="209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03" t="s">
        <v>144</v>
      </c>
      <c r="AU365" s="203" t="s">
        <v>85</v>
      </c>
      <c r="AV365" s="15" t="s">
        <v>133</v>
      </c>
      <c r="AW365" s="15" t="s">
        <v>39</v>
      </c>
      <c r="AX365" s="15" t="s">
        <v>83</v>
      </c>
      <c r="AY365" s="203" t="s">
        <v>134</v>
      </c>
    </row>
    <row r="366" s="2" customFormat="1" ht="37.8" customHeight="1">
      <c r="A366" s="38"/>
      <c r="B366" s="172"/>
      <c r="C366" s="173" t="s">
        <v>661</v>
      </c>
      <c r="D366" s="173" t="s">
        <v>137</v>
      </c>
      <c r="E366" s="174" t="s">
        <v>250</v>
      </c>
      <c r="F366" s="175" t="s">
        <v>251</v>
      </c>
      <c r="G366" s="176" t="s">
        <v>140</v>
      </c>
      <c r="H366" s="177">
        <v>13</v>
      </c>
      <c r="I366" s="178"/>
      <c r="J366" s="179">
        <f>ROUND(I366*H366,2)</f>
        <v>0</v>
      </c>
      <c r="K366" s="175" t="s">
        <v>141</v>
      </c>
      <c r="L366" s="39"/>
      <c r="M366" s="180" t="s">
        <v>3</v>
      </c>
      <c r="N366" s="181" t="s">
        <v>48</v>
      </c>
      <c r="O366" s="72"/>
      <c r="P366" s="182">
        <f>O366*H366</f>
        <v>0</v>
      </c>
      <c r="Q366" s="182">
        <v>0</v>
      </c>
      <c r="R366" s="182">
        <f>Q366*H366</f>
        <v>0</v>
      </c>
      <c r="S366" s="182">
        <v>0</v>
      </c>
      <c r="T366" s="183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184" t="s">
        <v>142</v>
      </c>
      <c r="AT366" s="184" t="s">
        <v>137</v>
      </c>
      <c r="AU366" s="184" t="s">
        <v>85</v>
      </c>
      <c r="AY366" s="18" t="s">
        <v>134</v>
      </c>
      <c r="BE366" s="185">
        <f>IF(N366="základní",J366,0)</f>
        <v>0</v>
      </c>
      <c r="BF366" s="185">
        <f>IF(N366="snížená",J366,0)</f>
        <v>0</v>
      </c>
      <c r="BG366" s="185">
        <f>IF(N366="zákl. přenesená",J366,0)</f>
        <v>0</v>
      </c>
      <c r="BH366" s="185">
        <f>IF(N366="sníž. přenesená",J366,0)</f>
        <v>0</v>
      </c>
      <c r="BI366" s="185">
        <f>IF(N366="nulová",J366,0)</f>
        <v>0</v>
      </c>
      <c r="BJ366" s="18" t="s">
        <v>83</v>
      </c>
      <c r="BK366" s="185">
        <f>ROUND(I366*H366,2)</f>
        <v>0</v>
      </c>
      <c r="BL366" s="18" t="s">
        <v>142</v>
      </c>
      <c r="BM366" s="184" t="s">
        <v>1345</v>
      </c>
    </row>
    <row r="367" s="13" customFormat="1">
      <c r="A367" s="13"/>
      <c r="B367" s="186"/>
      <c r="C367" s="13"/>
      <c r="D367" s="187" t="s">
        <v>144</v>
      </c>
      <c r="E367" s="188" t="s">
        <v>3</v>
      </c>
      <c r="F367" s="189" t="s">
        <v>295</v>
      </c>
      <c r="G367" s="13"/>
      <c r="H367" s="188" t="s">
        <v>3</v>
      </c>
      <c r="I367" s="190"/>
      <c r="J367" s="13"/>
      <c r="K367" s="13"/>
      <c r="L367" s="186"/>
      <c r="M367" s="191"/>
      <c r="N367" s="192"/>
      <c r="O367" s="192"/>
      <c r="P367" s="192"/>
      <c r="Q367" s="192"/>
      <c r="R367" s="192"/>
      <c r="S367" s="192"/>
      <c r="T367" s="19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88" t="s">
        <v>144</v>
      </c>
      <c r="AU367" s="188" t="s">
        <v>85</v>
      </c>
      <c r="AV367" s="13" t="s">
        <v>83</v>
      </c>
      <c r="AW367" s="13" t="s">
        <v>39</v>
      </c>
      <c r="AX367" s="13" t="s">
        <v>77</v>
      </c>
      <c r="AY367" s="188" t="s">
        <v>134</v>
      </c>
    </row>
    <row r="368" s="14" customFormat="1">
      <c r="A368" s="14"/>
      <c r="B368" s="194"/>
      <c r="C368" s="14"/>
      <c r="D368" s="187" t="s">
        <v>144</v>
      </c>
      <c r="E368" s="195" t="s">
        <v>3</v>
      </c>
      <c r="F368" s="196" t="s">
        <v>404</v>
      </c>
      <c r="G368" s="14"/>
      <c r="H368" s="197">
        <v>1</v>
      </c>
      <c r="I368" s="198"/>
      <c r="J368" s="14"/>
      <c r="K368" s="14"/>
      <c r="L368" s="194"/>
      <c r="M368" s="199"/>
      <c r="N368" s="200"/>
      <c r="O368" s="200"/>
      <c r="P368" s="200"/>
      <c r="Q368" s="200"/>
      <c r="R368" s="200"/>
      <c r="S368" s="200"/>
      <c r="T368" s="20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195" t="s">
        <v>144</v>
      </c>
      <c r="AU368" s="195" t="s">
        <v>85</v>
      </c>
      <c r="AV368" s="14" t="s">
        <v>85</v>
      </c>
      <c r="AW368" s="14" t="s">
        <v>39</v>
      </c>
      <c r="AX368" s="14" t="s">
        <v>77</v>
      </c>
      <c r="AY368" s="195" t="s">
        <v>134</v>
      </c>
    </row>
    <row r="369" s="14" customFormat="1">
      <c r="A369" s="14"/>
      <c r="B369" s="194"/>
      <c r="C369" s="14"/>
      <c r="D369" s="187" t="s">
        <v>144</v>
      </c>
      <c r="E369" s="195" t="s">
        <v>3</v>
      </c>
      <c r="F369" s="196" t="s">
        <v>253</v>
      </c>
      <c r="G369" s="14"/>
      <c r="H369" s="197">
        <v>2</v>
      </c>
      <c r="I369" s="198"/>
      <c r="J369" s="14"/>
      <c r="K369" s="14"/>
      <c r="L369" s="194"/>
      <c r="M369" s="199"/>
      <c r="N369" s="200"/>
      <c r="O369" s="200"/>
      <c r="P369" s="200"/>
      <c r="Q369" s="200"/>
      <c r="R369" s="200"/>
      <c r="S369" s="200"/>
      <c r="T369" s="201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195" t="s">
        <v>144</v>
      </c>
      <c r="AU369" s="195" t="s">
        <v>85</v>
      </c>
      <c r="AV369" s="14" t="s">
        <v>85</v>
      </c>
      <c r="AW369" s="14" t="s">
        <v>39</v>
      </c>
      <c r="AX369" s="14" t="s">
        <v>77</v>
      </c>
      <c r="AY369" s="195" t="s">
        <v>134</v>
      </c>
    </row>
    <row r="370" s="14" customFormat="1">
      <c r="A370" s="14"/>
      <c r="B370" s="194"/>
      <c r="C370" s="14"/>
      <c r="D370" s="187" t="s">
        <v>144</v>
      </c>
      <c r="E370" s="195" t="s">
        <v>3</v>
      </c>
      <c r="F370" s="196" t="s">
        <v>930</v>
      </c>
      <c r="G370" s="14"/>
      <c r="H370" s="197">
        <v>1</v>
      </c>
      <c r="I370" s="198"/>
      <c r="J370" s="14"/>
      <c r="K370" s="14"/>
      <c r="L370" s="194"/>
      <c r="M370" s="199"/>
      <c r="N370" s="200"/>
      <c r="O370" s="200"/>
      <c r="P370" s="200"/>
      <c r="Q370" s="200"/>
      <c r="R370" s="200"/>
      <c r="S370" s="200"/>
      <c r="T370" s="20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195" t="s">
        <v>144</v>
      </c>
      <c r="AU370" s="195" t="s">
        <v>85</v>
      </c>
      <c r="AV370" s="14" t="s">
        <v>85</v>
      </c>
      <c r="AW370" s="14" t="s">
        <v>39</v>
      </c>
      <c r="AX370" s="14" t="s">
        <v>77</v>
      </c>
      <c r="AY370" s="195" t="s">
        <v>134</v>
      </c>
    </row>
    <row r="371" s="14" customFormat="1">
      <c r="A371" s="14"/>
      <c r="B371" s="194"/>
      <c r="C371" s="14"/>
      <c r="D371" s="187" t="s">
        <v>144</v>
      </c>
      <c r="E371" s="195" t="s">
        <v>3</v>
      </c>
      <c r="F371" s="196" t="s">
        <v>1346</v>
      </c>
      <c r="G371" s="14"/>
      <c r="H371" s="197">
        <v>9</v>
      </c>
      <c r="I371" s="198"/>
      <c r="J371" s="14"/>
      <c r="K371" s="14"/>
      <c r="L371" s="194"/>
      <c r="M371" s="199"/>
      <c r="N371" s="200"/>
      <c r="O371" s="200"/>
      <c r="P371" s="200"/>
      <c r="Q371" s="200"/>
      <c r="R371" s="200"/>
      <c r="S371" s="200"/>
      <c r="T371" s="201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195" t="s">
        <v>144</v>
      </c>
      <c r="AU371" s="195" t="s">
        <v>85</v>
      </c>
      <c r="AV371" s="14" t="s">
        <v>85</v>
      </c>
      <c r="AW371" s="14" t="s">
        <v>39</v>
      </c>
      <c r="AX371" s="14" t="s">
        <v>77</v>
      </c>
      <c r="AY371" s="195" t="s">
        <v>134</v>
      </c>
    </row>
    <row r="372" s="15" customFormat="1">
      <c r="A372" s="15"/>
      <c r="B372" s="202"/>
      <c r="C372" s="15"/>
      <c r="D372" s="187" t="s">
        <v>144</v>
      </c>
      <c r="E372" s="203" t="s">
        <v>3</v>
      </c>
      <c r="F372" s="204" t="s">
        <v>180</v>
      </c>
      <c r="G372" s="15"/>
      <c r="H372" s="205">
        <v>13</v>
      </c>
      <c r="I372" s="206"/>
      <c r="J372" s="15"/>
      <c r="K372" s="15"/>
      <c r="L372" s="202"/>
      <c r="M372" s="207"/>
      <c r="N372" s="208"/>
      <c r="O372" s="208"/>
      <c r="P372" s="208"/>
      <c r="Q372" s="208"/>
      <c r="R372" s="208"/>
      <c r="S372" s="208"/>
      <c r="T372" s="209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03" t="s">
        <v>144</v>
      </c>
      <c r="AU372" s="203" t="s">
        <v>85</v>
      </c>
      <c r="AV372" s="15" t="s">
        <v>133</v>
      </c>
      <c r="AW372" s="15" t="s">
        <v>39</v>
      </c>
      <c r="AX372" s="15" t="s">
        <v>83</v>
      </c>
      <c r="AY372" s="203" t="s">
        <v>134</v>
      </c>
    </row>
    <row r="373" s="2" customFormat="1" ht="33" customHeight="1">
      <c r="A373" s="38"/>
      <c r="B373" s="172"/>
      <c r="C373" s="173" t="s">
        <v>664</v>
      </c>
      <c r="D373" s="173" t="s">
        <v>137</v>
      </c>
      <c r="E373" s="174" t="s">
        <v>925</v>
      </c>
      <c r="F373" s="175" t="s">
        <v>926</v>
      </c>
      <c r="G373" s="176" t="s">
        <v>140</v>
      </c>
      <c r="H373" s="177">
        <v>4</v>
      </c>
      <c r="I373" s="178"/>
      <c r="J373" s="179">
        <f>ROUND(I373*H373,2)</f>
        <v>0</v>
      </c>
      <c r="K373" s="175" t="s">
        <v>141</v>
      </c>
      <c r="L373" s="39"/>
      <c r="M373" s="180" t="s">
        <v>3</v>
      </c>
      <c r="N373" s="181" t="s">
        <v>48</v>
      </c>
      <c r="O373" s="72"/>
      <c r="P373" s="182">
        <f>O373*H373</f>
        <v>0</v>
      </c>
      <c r="Q373" s="182">
        <v>0</v>
      </c>
      <c r="R373" s="182">
        <f>Q373*H373</f>
        <v>0</v>
      </c>
      <c r="S373" s="182">
        <v>0</v>
      </c>
      <c r="T373" s="183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184" t="s">
        <v>142</v>
      </c>
      <c r="AT373" s="184" t="s">
        <v>137</v>
      </c>
      <c r="AU373" s="184" t="s">
        <v>85</v>
      </c>
      <c r="AY373" s="18" t="s">
        <v>134</v>
      </c>
      <c r="BE373" s="185">
        <f>IF(N373="základní",J373,0)</f>
        <v>0</v>
      </c>
      <c r="BF373" s="185">
        <f>IF(N373="snížená",J373,0)</f>
        <v>0</v>
      </c>
      <c r="BG373" s="185">
        <f>IF(N373="zákl. přenesená",J373,0)</f>
        <v>0</v>
      </c>
      <c r="BH373" s="185">
        <f>IF(N373="sníž. přenesená",J373,0)</f>
        <v>0</v>
      </c>
      <c r="BI373" s="185">
        <f>IF(N373="nulová",J373,0)</f>
        <v>0</v>
      </c>
      <c r="BJ373" s="18" t="s">
        <v>83</v>
      </c>
      <c r="BK373" s="185">
        <f>ROUND(I373*H373,2)</f>
        <v>0</v>
      </c>
      <c r="BL373" s="18" t="s">
        <v>142</v>
      </c>
      <c r="BM373" s="184" t="s">
        <v>1347</v>
      </c>
    </row>
    <row r="374" s="13" customFormat="1">
      <c r="A374" s="13"/>
      <c r="B374" s="186"/>
      <c r="C374" s="13"/>
      <c r="D374" s="187" t="s">
        <v>144</v>
      </c>
      <c r="E374" s="188" t="s">
        <v>3</v>
      </c>
      <c r="F374" s="189" t="s">
        <v>295</v>
      </c>
      <c r="G374" s="13"/>
      <c r="H374" s="188" t="s">
        <v>3</v>
      </c>
      <c r="I374" s="190"/>
      <c r="J374" s="13"/>
      <c r="K374" s="13"/>
      <c r="L374" s="186"/>
      <c r="M374" s="191"/>
      <c r="N374" s="192"/>
      <c r="O374" s="192"/>
      <c r="P374" s="192"/>
      <c r="Q374" s="192"/>
      <c r="R374" s="192"/>
      <c r="S374" s="192"/>
      <c r="T374" s="19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88" t="s">
        <v>144</v>
      </c>
      <c r="AU374" s="188" t="s">
        <v>85</v>
      </c>
      <c r="AV374" s="13" t="s">
        <v>83</v>
      </c>
      <c r="AW374" s="13" t="s">
        <v>39</v>
      </c>
      <c r="AX374" s="13" t="s">
        <v>77</v>
      </c>
      <c r="AY374" s="188" t="s">
        <v>134</v>
      </c>
    </row>
    <row r="375" s="14" customFormat="1">
      <c r="A375" s="14"/>
      <c r="B375" s="194"/>
      <c r="C375" s="14"/>
      <c r="D375" s="187" t="s">
        <v>144</v>
      </c>
      <c r="E375" s="195" t="s">
        <v>3</v>
      </c>
      <c r="F375" s="196" t="s">
        <v>404</v>
      </c>
      <c r="G375" s="14"/>
      <c r="H375" s="197">
        <v>1</v>
      </c>
      <c r="I375" s="198"/>
      <c r="J375" s="14"/>
      <c r="K375" s="14"/>
      <c r="L375" s="194"/>
      <c r="M375" s="199"/>
      <c r="N375" s="200"/>
      <c r="O375" s="200"/>
      <c r="P375" s="200"/>
      <c r="Q375" s="200"/>
      <c r="R375" s="200"/>
      <c r="S375" s="200"/>
      <c r="T375" s="20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195" t="s">
        <v>144</v>
      </c>
      <c r="AU375" s="195" t="s">
        <v>85</v>
      </c>
      <c r="AV375" s="14" t="s">
        <v>85</v>
      </c>
      <c r="AW375" s="14" t="s">
        <v>39</v>
      </c>
      <c r="AX375" s="14" t="s">
        <v>77</v>
      </c>
      <c r="AY375" s="195" t="s">
        <v>134</v>
      </c>
    </row>
    <row r="376" s="14" customFormat="1">
      <c r="A376" s="14"/>
      <c r="B376" s="194"/>
      <c r="C376" s="14"/>
      <c r="D376" s="187" t="s">
        <v>144</v>
      </c>
      <c r="E376" s="195" t="s">
        <v>3</v>
      </c>
      <c r="F376" s="196" t="s">
        <v>407</v>
      </c>
      <c r="G376" s="14"/>
      <c r="H376" s="197">
        <v>1</v>
      </c>
      <c r="I376" s="198"/>
      <c r="J376" s="14"/>
      <c r="K376" s="14"/>
      <c r="L376" s="194"/>
      <c r="M376" s="199"/>
      <c r="N376" s="200"/>
      <c r="O376" s="200"/>
      <c r="P376" s="200"/>
      <c r="Q376" s="200"/>
      <c r="R376" s="200"/>
      <c r="S376" s="200"/>
      <c r="T376" s="20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195" t="s">
        <v>144</v>
      </c>
      <c r="AU376" s="195" t="s">
        <v>85</v>
      </c>
      <c r="AV376" s="14" t="s">
        <v>85</v>
      </c>
      <c r="AW376" s="14" t="s">
        <v>39</v>
      </c>
      <c r="AX376" s="14" t="s">
        <v>77</v>
      </c>
      <c r="AY376" s="195" t="s">
        <v>134</v>
      </c>
    </row>
    <row r="377" s="14" customFormat="1">
      <c r="A377" s="14"/>
      <c r="B377" s="194"/>
      <c r="C377" s="14"/>
      <c r="D377" s="187" t="s">
        <v>144</v>
      </c>
      <c r="E377" s="195" t="s">
        <v>3</v>
      </c>
      <c r="F377" s="196" t="s">
        <v>1344</v>
      </c>
      <c r="G377" s="14"/>
      <c r="H377" s="197">
        <v>2</v>
      </c>
      <c r="I377" s="198"/>
      <c r="J377" s="14"/>
      <c r="K377" s="14"/>
      <c r="L377" s="194"/>
      <c r="M377" s="199"/>
      <c r="N377" s="200"/>
      <c r="O377" s="200"/>
      <c r="P377" s="200"/>
      <c r="Q377" s="200"/>
      <c r="R377" s="200"/>
      <c r="S377" s="200"/>
      <c r="T377" s="20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195" t="s">
        <v>144</v>
      </c>
      <c r="AU377" s="195" t="s">
        <v>85</v>
      </c>
      <c r="AV377" s="14" t="s">
        <v>85</v>
      </c>
      <c r="AW377" s="14" t="s">
        <v>39</v>
      </c>
      <c r="AX377" s="14" t="s">
        <v>77</v>
      </c>
      <c r="AY377" s="195" t="s">
        <v>134</v>
      </c>
    </row>
    <row r="378" s="15" customFormat="1">
      <c r="A378" s="15"/>
      <c r="B378" s="202"/>
      <c r="C378" s="15"/>
      <c r="D378" s="187" t="s">
        <v>144</v>
      </c>
      <c r="E378" s="203" t="s">
        <v>3</v>
      </c>
      <c r="F378" s="204" t="s">
        <v>180</v>
      </c>
      <c r="G378" s="15"/>
      <c r="H378" s="205">
        <v>4</v>
      </c>
      <c r="I378" s="206"/>
      <c r="J378" s="15"/>
      <c r="K378" s="15"/>
      <c r="L378" s="202"/>
      <c r="M378" s="207"/>
      <c r="N378" s="208"/>
      <c r="O378" s="208"/>
      <c r="P378" s="208"/>
      <c r="Q378" s="208"/>
      <c r="R378" s="208"/>
      <c r="S378" s="208"/>
      <c r="T378" s="209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03" t="s">
        <v>144</v>
      </c>
      <c r="AU378" s="203" t="s">
        <v>85</v>
      </c>
      <c r="AV378" s="15" t="s">
        <v>133</v>
      </c>
      <c r="AW378" s="15" t="s">
        <v>39</v>
      </c>
      <c r="AX378" s="15" t="s">
        <v>83</v>
      </c>
      <c r="AY378" s="203" t="s">
        <v>134</v>
      </c>
    </row>
    <row r="379" s="2" customFormat="1" ht="33" customHeight="1">
      <c r="A379" s="38"/>
      <c r="B379" s="172"/>
      <c r="C379" s="173" t="s">
        <v>669</v>
      </c>
      <c r="D379" s="173" t="s">
        <v>137</v>
      </c>
      <c r="E379" s="174" t="s">
        <v>931</v>
      </c>
      <c r="F379" s="175" t="s">
        <v>932</v>
      </c>
      <c r="G379" s="176" t="s">
        <v>140</v>
      </c>
      <c r="H379" s="177">
        <v>3</v>
      </c>
      <c r="I379" s="178"/>
      <c r="J379" s="179">
        <f>ROUND(I379*H379,2)</f>
        <v>0</v>
      </c>
      <c r="K379" s="175" t="s">
        <v>141</v>
      </c>
      <c r="L379" s="39"/>
      <c r="M379" s="180" t="s">
        <v>3</v>
      </c>
      <c r="N379" s="181" t="s">
        <v>48</v>
      </c>
      <c r="O379" s="72"/>
      <c r="P379" s="182">
        <f>O379*H379</f>
        <v>0</v>
      </c>
      <c r="Q379" s="182">
        <v>0</v>
      </c>
      <c r="R379" s="182">
        <f>Q379*H379</f>
        <v>0</v>
      </c>
      <c r="S379" s="182">
        <v>0</v>
      </c>
      <c r="T379" s="183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184" t="s">
        <v>142</v>
      </c>
      <c r="AT379" s="184" t="s">
        <v>137</v>
      </c>
      <c r="AU379" s="184" t="s">
        <v>85</v>
      </c>
      <c r="AY379" s="18" t="s">
        <v>134</v>
      </c>
      <c r="BE379" s="185">
        <f>IF(N379="základní",J379,0)</f>
        <v>0</v>
      </c>
      <c r="BF379" s="185">
        <f>IF(N379="snížená",J379,0)</f>
        <v>0</v>
      </c>
      <c r="BG379" s="185">
        <f>IF(N379="zákl. přenesená",J379,0)</f>
        <v>0</v>
      </c>
      <c r="BH379" s="185">
        <f>IF(N379="sníž. přenesená",J379,0)</f>
        <v>0</v>
      </c>
      <c r="BI379" s="185">
        <f>IF(N379="nulová",J379,0)</f>
        <v>0</v>
      </c>
      <c r="BJ379" s="18" t="s">
        <v>83</v>
      </c>
      <c r="BK379" s="185">
        <f>ROUND(I379*H379,2)</f>
        <v>0</v>
      </c>
      <c r="BL379" s="18" t="s">
        <v>142</v>
      </c>
      <c r="BM379" s="184" t="s">
        <v>1348</v>
      </c>
    </row>
    <row r="380" s="13" customFormat="1">
      <c r="A380" s="13"/>
      <c r="B380" s="186"/>
      <c r="C380" s="13"/>
      <c r="D380" s="187" t="s">
        <v>144</v>
      </c>
      <c r="E380" s="188" t="s">
        <v>3</v>
      </c>
      <c r="F380" s="189" t="s">
        <v>295</v>
      </c>
      <c r="G380" s="13"/>
      <c r="H380" s="188" t="s">
        <v>3</v>
      </c>
      <c r="I380" s="190"/>
      <c r="J380" s="13"/>
      <c r="K380" s="13"/>
      <c r="L380" s="186"/>
      <c r="M380" s="191"/>
      <c r="N380" s="192"/>
      <c r="O380" s="192"/>
      <c r="P380" s="192"/>
      <c r="Q380" s="192"/>
      <c r="R380" s="192"/>
      <c r="S380" s="192"/>
      <c r="T380" s="19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88" t="s">
        <v>144</v>
      </c>
      <c r="AU380" s="188" t="s">
        <v>85</v>
      </c>
      <c r="AV380" s="13" t="s">
        <v>83</v>
      </c>
      <c r="AW380" s="13" t="s">
        <v>39</v>
      </c>
      <c r="AX380" s="13" t="s">
        <v>77</v>
      </c>
      <c r="AY380" s="188" t="s">
        <v>134</v>
      </c>
    </row>
    <row r="381" s="14" customFormat="1">
      <c r="A381" s="14"/>
      <c r="B381" s="194"/>
      <c r="C381" s="14"/>
      <c r="D381" s="187" t="s">
        <v>144</v>
      </c>
      <c r="E381" s="195" t="s">
        <v>3</v>
      </c>
      <c r="F381" s="196" t="s">
        <v>407</v>
      </c>
      <c r="G381" s="14"/>
      <c r="H381" s="197">
        <v>1</v>
      </c>
      <c r="I381" s="198"/>
      <c r="J381" s="14"/>
      <c r="K381" s="14"/>
      <c r="L381" s="194"/>
      <c r="M381" s="199"/>
      <c r="N381" s="200"/>
      <c r="O381" s="200"/>
      <c r="P381" s="200"/>
      <c r="Q381" s="200"/>
      <c r="R381" s="200"/>
      <c r="S381" s="200"/>
      <c r="T381" s="201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195" t="s">
        <v>144</v>
      </c>
      <c r="AU381" s="195" t="s">
        <v>85</v>
      </c>
      <c r="AV381" s="14" t="s">
        <v>85</v>
      </c>
      <c r="AW381" s="14" t="s">
        <v>39</v>
      </c>
      <c r="AX381" s="14" t="s">
        <v>77</v>
      </c>
      <c r="AY381" s="195" t="s">
        <v>134</v>
      </c>
    </row>
    <row r="382" s="14" customFormat="1">
      <c r="A382" s="14"/>
      <c r="B382" s="194"/>
      <c r="C382" s="14"/>
      <c r="D382" s="187" t="s">
        <v>144</v>
      </c>
      <c r="E382" s="195" t="s">
        <v>3</v>
      </c>
      <c r="F382" s="196" t="s">
        <v>1344</v>
      </c>
      <c r="G382" s="14"/>
      <c r="H382" s="197">
        <v>2</v>
      </c>
      <c r="I382" s="198"/>
      <c r="J382" s="14"/>
      <c r="K382" s="14"/>
      <c r="L382" s="194"/>
      <c r="M382" s="199"/>
      <c r="N382" s="200"/>
      <c r="O382" s="200"/>
      <c r="P382" s="200"/>
      <c r="Q382" s="200"/>
      <c r="R382" s="200"/>
      <c r="S382" s="200"/>
      <c r="T382" s="201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195" t="s">
        <v>144</v>
      </c>
      <c r="AU382" s="195" t="s">
        <v>85</v>
      </c>
      <c r="AV382" s="14" t="s">
        <v>85</v>
      </c>
      <c r="AW382" s="14" t="s">
        <v>39</v>
      </c>
      <c r="AX382" s="14" t="s">
        <v>77</v>
      </c>
      <c r="AY382" s="195" t="s">
        <v>134</v>
      </c>
    </row>
    <row r="383" s="15" customFormat="1">
      <c r="A383" s="15"/>
      <c r="B383" s="202"/>
      <c r="C383" s="15"/>
      <c r="D383" s="187" t="s">
        <v>144</v>
      </c>
      <c r="E383" s="203" t="s">
        <v>3</v>
      </c>
      <c r="F383" s="204" t="s">
        <v>180</v>
      </c>
      <c r="G383" s="15"/>
      <c r="H383" s="205">
        <v>3</v>
      </c>
      <c r="I383" s="206"/>
      <c r="J383" s="15"/>
      <c r="K383" s="15"/>
      <c r="L383" s="202"/>
      <c r="M383" s="207"/>
      <c r="N383" s="208"/>
      <c r="O383" s="208"/>
      <c r="P383" s="208"/>
      <c r="Q383" s="208"/>
      <c r="R383" s="208"/>
      <c r="S383" s="208"/>
      <c r="T383" s="209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03" t="s">
        <v>144</v>
      </c>
      <c r="AU383" s="203" t="s">
        <v>85</v>
      </c>
      <c r="AV383" s="15" t="s">
        <v>133</v>
      </c>
      <c r="AW383" s="15" t="s">
        <v>39</v>
      </c>
      <c r="AX383" s="15" t="s">
        <v>83</v>
      </c>
      <c r="AY383" s="203" t="s">
        <v>134</v>
      </c>
    </row>
    <row r="384" s="2" customFormat="1" ht="33" customHeight="1">
      <c r="A384" s="38"/>
      <c r="B384" s="172"/>
      <c r="C384" s="173" t="s">
        <v>674</v>
      </c>
      <c r="D384" s="173" t="s">
        <v>137</v>
      </c>
      <c r="E384" s="174" t="s">
        <v>934</v>
      </c>
      <c r="F384" s="175" t="s">
        <v>935</v>
      </c>
      <c r="G384" s="176" t="s">
        <v>140</v>
      </c>
      <c r="H384" s="177">
        <v>1</v>
      </c>
      <c r="I384" s="178"/>
      <c r="J384" s="179">
        <f>ROUND(I384*H384,2)</f>
        <v>0</v>
      </c>
      <c r="K384" s="175" t="s">
        <v>3</v>
      </c>
      <c r="L384" s="39"/>
      <c r="M384" s="180" t="s">
        <v>3</v>
      </c>
      <c r="N384" s="181" t="s">
        <v>48</v>
      </c>
      <c r="O384" s="72"/>
      <c r="P384" s="182">
        <f>O384*H384</f>
        <v>0</v>
      </c>
      <c r="Q384" s="182">
        <v>0</v>
      </c>
      <c r="R384" s="182">
        <f>Q384*H384</f>
        <v>0</v>
      </c>
      <c r="S384" s="182">
        <v>0</v>
      </c>
      <c r="T384" s="183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184" t="s">
        <v>142</v>
      </c>
      <c r="AT384" s="184" t="s">
        <v>137</v>
      </c>
      <c r="AU384" s="184" t="s">
        <v>85</v>
      </c>
      <c r="AY384" s="18" t="s">
        <v>134</v>
      </c>
      <c r="BE384" s="185">
        <f>IF(N384="základní",J384,0)</f>
        <v>0</v>
      </c>
      <c r="BF384" s="185">
        <f>IF(N384="snížená",J384,0)</f>
        <v>0</v>
      </c>
      <c r="BG384" s="185">
        <f>IF(N384="zákl. přenesená",J384,0)</f>
        <v>0</v>
      </c>
      <c r="BH384" s="185">
        <f>IF(N384="sníž. přenesená",J384,0)</f>
        <v>0</v>
      </c>
      <c r="BI384" s="185">
        <f>IF(N384="nulová",J384,0)</f>
        <v>0</v>
      </c>
      <c r="BJ384" s="18" t="s">
        <v>83</v>
      </c>
      <c r="BK384" s="185">
        <f>ROUND(I384*H384,2)</f>
        <v>0</v>
      </c>
      <c r="BL384" s="18" t="s">
        <v>142</v>
      </c>
      <c r="BM384" s="184" t="s">
        <v>1349</v>
      </c>
    </row>
    <row r="385" s="13" customFormat="1">
      <c r="A385" s="13"/>
      <c r="B385" s="186"/>
      <c r="C385" s="13"/>
      <c r="D385" s="187" t="s">
        <v>144</v>
      </c>
      <c r="E385" s="188" t="s">
        <v>3</v>
      </c>
      <c r="F385" s="189" t="s">
        <v>295</v>
      </c>
      <c r="G385" s="13"/>
      <c r="H385" s="188" t="s">
        <v>3</v>
      </c>
      <c r="I385" s="190"/>
      <c r="J385" s="13"/>
      <c r="K385" s="13"/>
      <c r="L385" s="186"/>
      <c r="M385" s="191"/>
      <c r="N385" s="192"/>
      <c r="O385" s="192"/>
      <c r="P385" s="192"/>
      <c r="Q385" s="192"/>
      <c r="R385" s="192"/>
      <c r="S385" s="192"/>
      <c r="T385" s="19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88" t="s">
        <v>144</v>
      </c>
      <c r="AU385" s="188" t="s">
        <v>85</v>
      </c>
      <c r="AV385" s="13" t="s">
        <v>83</v>
      </c>
      <c r="AW385" s="13" t="s">
        <v>39</v>
      </c>
      <c r="AX385" s="13" t="s">
        <v>77</v>
      </c>
      <c r="AY385" s="188" t="s">
        <v>134</v>
      </c>
    </row>
    <row r="386" s="14" customFormat="1">
      <c r="A386" s="14"/>
      <c r="B386" s="194"/>
      <c r="C386" s="14"/>
      <c r="D386" s="187" t="s">
        <v>144</v>
      </c>
      <c r="E386" s="195" t="s">
        <v>3</v>
      </c>
      <c r="F386" s="196" t="s">
        <v>937</v>
      </c>
      <c r="G386" s="14"/>
      <c r="H386" s="197">
        <v>1</v>
      </c>
      <c r="I386" s="198"/>
      <c r="J386" s="14"/>
      <c r="K386" s="14"/>
      <c r="L386" s="194"/>
      <c r="M386" s="199"/>
      <c r="N386" s="200"/>
      <c r="O386" s="200"/>
      <c r="P386" s="200"/>
      <c r="Q386" s="200"/>
      <c r="R386" s="200"/>
      <c r="S386" s="200"/>
      <c r="T386" s="20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195" t="s">
        <v>144</v>
      </c>
      <c r="AU386" s="195" t="s">
        <v>85</v>
      </c>
      <c r="AV386" s="14" t="s">
        <v>85</v>
      </c>
      <c r="AW386" s="14" t="s">
        <v>39</v>
      </c>
      <c r="AX386" s="14" t="s">
        <v>83</v>
      </c>
      <c r="AY386" s="195" t="s">
        <v>134</v>
      </c>
    </row>
    <row r="387" s="2" customFormat="1" ht="33" customHeight="1">
      <c r="A387" s="38"/>
      <c r="B387" s="172"/>
      <c r="C387" s="173" t="s">
        <v>679</v>
      </c>
      <c r="D387" s="173" t="s">
        <v>137</v>
      </c>
      <c r="E387" s="174" t="s">
        <v>410</v>
      </c>
      <c r="F387" s="175" t="s">
        <v>411</v>
      </c>
      <c r="G387" s="176" t="s">
        <v>140</v>
      </c>
      <c r="H387" s="177">
        <v>1</v>
      </c>
      <c r="I387" s="178"/>
      <c r="J387" s="179">
        <f>ROUND(I387*H387,2)</f>
        <v>0</v>
      </c>
      <c r="K387" s="175" t="s">
        <v>141</v>
      </c>
      <c r="L387" s="39"/>
      <c r="M387" s="180" t="s">
        <v>3</v>
      </c>
      <c r="N387" s="181" t="s">
        <v>48</v>
      </c>
      <c r="O387" s="72"/>
      <c r="P387" s="182">
        <f>O387*H387</f>
        <v>0</v>
      </c>
      <c r="Q387" s="182">
        <v>0</v>
      </c>
      <c r="R387" s="182">
        <f>Q387*H387</f>
        <v>0</v>
      </c>
      <c r="S387" s="182">
        <v>0</v>
      </c>
      <c r="T387" s="183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184" t="s">
        <v>142</v>
      </c>
      <c r="AT387" s="184" t="s">
        <v>137</v>
      </c>
      <c r="AU387" s="184" t="s">
        <v>85</v>
      </c>
      <c r="AY387" s="18" t="s">
        <v>134</v>
      </c>
      <c r="BE387" s="185">
        <f>IF(N387="základní",J387,0)</f>
        <v>0</v>
      </c>
      <c r="BF387" s="185">
        <f>IF(N387="snížená",J387,0)</f>
        <v>0</v>
      </c>
      <c r="BG387" s="185">
        <f>IF(N387="zákl. přenesená",J387,0)</f>
        <v>0</v>
      </c>
      <c r="BH387" s="185">
        <f>IF(N387="sníž. přenesená",J387,0)</f>
        <v>0</v>
      </c>
      <c r="BI387" s="185">
        <f>IF(N387="nulová",J387,0)</f>
        <v>0</v>
      </c>
      <c r="BJ387" s="18" t="s">
        <v>83</v>
      </c>
      <c r="BK387" s="185">
        <f>ROUND(I387*H387,2)</f>
        <v>0</v>
      </c>
      <c r="BL387" s="18" t="s">
        <v>142</v>
      </c>
      <c r="BM387" s="184" t="s">
        <v>1350</v>
      </c>
    </row>
    <row r="388" s="13" customFormat="1">
      <c r="A388" s="13"/>
      <c r="B388" s="186"/>
      <c r="C388" s="13"/>
      <c r="D388" s="187" t="s">
        <v>144</v>
      </c>
      <c r="E388" s="188" t="s">
        <v>3</v>
      </c>
      <c r="F388" s="189" t="s">
        <v>295</v>
      </c>
      <c r="G388" s="13"/>
      <c r="H388" s="188" t="s">
        <v>3</v>
      </c>
      <c r="I388" s="190"/>
      <c r="J388" s="13"/>
      <c r="K388" s="13"/>
      <c r="L388" s="186"/>
      <c r="M388" s="191"/>
      <c r="N388" s="192"/>
      <c r="O388" s="192"/>
      <c r="P388" s="192"/>
      <c r="Q388" s="192"/>
      <c r="R388" s="192"/>
      <c r="S388" s="192"/>
      <c r="T388" s="19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88" t="s">
        <v>144</v>
      </c>
      <c r="AU388" s="188" t="s">
        <v>85</v>
      </c>
      <c r="AV388" s="13" t="s">
        <v>83</v>
      </c>
      <c r="AW388" s="13" t="s">
        <v>39</v>
      </c>
      <c r="AX388" s="13" t="s">
        <v>77</v>
      </c>
      <c r="AY388" s="188" t="s">
        <v>134</v>
      </c>
    </row>
    <row r="389" s="14" customFormat="1">
      <c r="A389" s="14"/>
      <c r="B389" s="194"/>
      <c r="C389" s="14"/>
      <c r="D389" s="187" t="s">
        <v>144</v>
      </c>
      <c r="E389" s="195" t="s">
        <v>3</v>
      </c>
      <c r="F389" s="196" t="s">
        <v>413</v>
      </c>
      <c r="G389" s="14"/>
      <c r="H389" s="197">
        <v>1</v>
      </c>
      <c r="I389" s="198"/>
      <c r="J389" s="14"/>
      <c r="K389" s="14"/>
      <c r="L389" s="194"/>
      <c r="M389" s="199"/>
      <c r="N389" s="200"/>
      <c r="O389" s="200"/>
      <c r="P389" s="200"/>
      <c r="Q389" s="200"/>
      <c r="R389" s="200"/>
      <c r="S389" s="200"/>
      <c r="T389" s="20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195" t="s">
        <v>144</v>
      </c>
      <c r="AU389" s="195" t="s">
        <v>85</v>
      </c>
      <c r="AV389" s="14" t="s">
        <v>85</v>
      </c>
      <c r="AW389" s="14" t="s">
        <v>39</v>
      </c>
      <c r="AX389" s="14" t="s">
        <v>83</v>
      </c>
      <c r="AY389" s="195" t="s">
        <v>134</v>
      </c>
    </row>
    <row r="390" s="2" customFormat="1" ht="24.15" customHeight="1">
      <c r="A390" s="38"/>
      <c r="B390" s="172"/>
      <c r="C390" s="173" t="s">
        <v>684</v>
      </c>
      <c r="D390" s="173" t="s">
        <v>137</v>
      </c>
      <c r="E390" s="174" t="s">
        <v>939</v>
      </c>
      <c r="F390" s="175" t="s">
        <v>940</v>
      </c>
      <c r="G390" s="176" t="s">
        <v>140</v>
      </c>
      <c r="H390" s="177">
        <v>10</v>
      </c>
      <c r="I390" s="178"/>
      <c r="J390" s="179">
        <f>ROUND(I390*H390,2)</f>
        <v>0</v>
      </c>
      <c r="K390" s="175" t="s">
        <v>141</v>
      </c>
      <c r="L390" s="39"/>
      <c r="M390" s="180" t="s">
        <v>3</v>
      </c>
      <c r="N390" s="181" t="s">
        <v>48</v>
      </c>
      <c r="O390" s="72"/>
      <c r="P390" s="182">
        <f>O390*H390</f>
        <v>0</v>
      </c>
      <c r="Q390" s="182">
        <v>0</v>
      </c>
      <c r="R390" s="182">
        <f>Q390*H390</f>
        <v>0</v>
      </c>
      <c r="S390" s="182">
        <v>0</v>
      </c>
      <c r="T390" s="183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184" t="s">
        <v>142</v>
      </c>
      <c r="AT390" s="184" t="s">
        <v>137</v>
      </c>
      <c r="AU390" s="184" t="s">
        <v>85</v>
      </c>
      <c r="AY390" s="18" t="s">
        <v>134</v>
      </c>
      <c r="BE390" s="185">
        <f>IF(N390="základní",J390,0)</f>
        <v>0</v>
      </c>
      <c r="BF390" s="185">
        <f>IF(N390="snížená",J390,0)</f>
        <v>0</v>
      </c>
      <c r="BG390" s="185">
        <f>IF(N390="zákl. přenesená",J390,0)</f>
        <v>0</v>
      </c>
      <c r="BH390" s="185">
        <f>IF(N390="sníž. přenesená",J390,0)</f>
        <v>0</v>
      </c>
      <c r="BI390" s="185">
        <f>IF(N390="nulová",J390,0)</f>
        <v>0</v>
      </c>
      <c r="BJ390" s="18" t="s">
        <v>83</v>
      </c>
      <c r="BK390" s="185">
        <f>ROUND(I390*H390,2)</f>
        <v>0</v>
      </c>
      <c r="BL390" s="18" t="s">
        <v>142</v>
      </c>
      <c r="BM390" s="184" t="s">
        <v>1351</v>
      </c>
    </row>
    <row r="391" s="13" customFormat="1">
      <c r="A391" s="13"/>
      <c r="B391" s="186"/>
      <c r="C391" s="13"/>
      <c r="D391" s="187" t="s">
        <v>144</v>
      </c>
      <c r="E391" s="188" t="s">
        <v>3</v>
      </c>
      <c r="F391" s="189" t="s">
        <v>295</v>
      </c>
      <c r="G391" s="13"/>
      <c r="H391" s="188" t="s">
        <v>3</v>
      </c>
      <c r="I391" s="190"/>
      <c r="J391" s="13"/>
      <c r="K391" s="13"/>
      <c r="L391" s="186"/>
      <c r="M391" s="191"/>
      <c r="N391" s="192"/>
      <c r="O391" s="192"/>
      <c r="P391" s="192"/>
      <c r="Q391" s="192"/>
      <c r="R391" s="192"/>
      <c r="S391" s="192"/>
      <c r="T391" s="19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88" t="s">
        <v>144</v>
      </c>
      <c r="AU391" s="188" t="s">
        <v>85</v>
      </c>
      <c r="AV391" s="13" t="s">
        <v>83</v>
      </c>
      <c r="AW391" s="13" t="s">
        <v>39</v>
      </c>
      <c r="AX391" s="13" t="s">
        <v>77</v>
      </c>
      <c r="AY391" s="188" t="s">
        <v>134</v>
      </c>
    </row>
    <row r="392" s="14" customFormat="1">
      <c r="A392" s="14"/>
      <c r="B392" s="194"/>
      <c r="C392" s="14"/>
      <c r="D392" s="187" t="s">
        <v>144</v>
      </c>
      <c r="E392" s="195" t="s">
        <v>3</v>
      </c>
      <c r="F392" s="196" t="s">
        <v>942</v>
      </c>
      <c r="G392" s="14"/>
      <c r="H392" s="197">
        <v>5</v>
      </c>
      <c r="I392" s="198"/>
      <c r="J392" s="14"/>
      <c r="K392" s="14"/>
      <c r="L392" s="194"/>
      <c r="M392" s="199"/>
      <c r="N392" s="200"/>
      <c r="O392" s="200"/>
      <c r="P392" s="200"/>
      <c r="Q392" s="200"/>
      <c r="R392" s="200"/>
      <c r="S392" s="200"/>
      <c r="T392" s="201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195" t="s">
        <v>144</v>
      </c>
      <c r="AU392" s="195" t="s">
        <v>85</v>
      </c>
      <c r="AV392" s="14" t="s">
        <v>85</v>
      </c>
      <c r="AW392" s="14" t="s">
        <v>39</v>
      </c>
      <c r="AX392" s="14" t="s">
        <v>77</v>
      </c>
      <c r="AY392" s="195" t="s">
        <v>134</v>
      </c>
    </row>
    <row r="393" s="14" customFormat="1">
      <c r="A393" s="14"/>
      <c r="B393" s="194"/>
      <c r="C393" s="14"/>
      <c r="D393" s="187" t="s">
        <v>144</v>
      </c>
      <c r="E393" s="195" t="s">
        <v>3</v>
      </c>
      <c r="F393" s="196" t="s">
        <v>943</v>
      </c>
      <c r="G393" s="14"/>
      <c r="H393" s="197">
        <v>5</v>
      </c>
      <c r="I393" s="198"/>
      <c r="J393" s="14"/>
      <c r="K393" s="14"/>
      <c r="L393" s="194"/>
      <c r="M393" s="199"/>
      <c r="N393" s="200"/>
      <c r="O393" s="200"/>
      <c r="P393" s="200"/>
      <c r="Q393" s="200"/>
      <c r="R393" s="200"/>
      <c r="S393" s="200"/>
      <c r="T393" s="201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195" t="s">
        <v>144</v>
      </c>
      <c r="AU393" s="195" t="s">
        <v>85</v>
      </c>
      <c r="AV393" s="14" t="s">
        <v>85</v>
      </c>
      <c r="AW393" s="14" t="s">
        <v>39</v>
      </c>
      <c r="AX393" s="14" t="s">
        <v>77</v>
      </c>
      <c r="AY393" s="195" t="s">
        <v>134</v>
      </c>
    </row>
    <row r="394" s="15" customFormat="1">
      <c r="A394" s="15"/>
      <c r="B394" s="202"/>
      <c r="C394" s="15"/>
      <c r="D394" s="187" t="s">
        <v>144</v>
      </c>
      <c r="E394" s="203" t="s">
        <v>3</v>
      </c>
      <c r="F394" s="204" t="s">
        <v>180</v>
      </c>
      <c r="G394" s="15"/>
      <c r="H394" s="205">
        <v>10</v>
      </c>
      <c r="I394" s="206"/>
      <c r="J394" s="15"/>
      <c r="K394" s="15"/>
      <c r="L394" s="202"/>
      <c r="M394" s="207"/>
      <c r="N394" s="208"/>
      <c r="O394" s="208"/>
      <c r="P394" s="208"/>
      <c r="Q394" s="208"/>
      <c r="R394" s="208"/>
      <c r="S394" s="208"/>
      <c r="T394" s="209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03" t="s">
        <v>144</v>
      </c>
      <c r="AU394" s="203" t="s">
        <v>85</v>
      </c>
      <c r="AV394" s="15" t="s">
        <v>133</v>
      </c>
      <c r="AW394" s="15" t="s">
        <v>39</v>
      </c>
      <c r="AX394" s="15" t="s">
        <v>83</v>
      </c>
      <c r="AY394" s="203" t="s">
        <v>134</v>
      </c>
    </row>
    <row r="395" s="12" customFormat="1" ht="22.8" customHeight="1">
      <c r="A395" s="12"/>
      <c r="B395" s="159"/>
      <c r="C395" s="12"/>
      <c r="D395" s="160" t="s">
        <v>76</v>
      </c>
      <c r="E395" s="170" t="s">
        <v>255</v>
      </c>
      <c r="F395" s="170" t="s">
        <v>255</v>
      </c>
      <c r="G395" s="12"/>
      <c r="H395" s="12"/>
      <c r="I395" s="162"/>
      <c r="J395" s="171">
        <f>BK395</f>
        <v>0</v>
      </c>
      <c r="K395" s="12"/>
      <c r="L395" s="159"/>
      <c r="M395" s="164"/>
      <c r="N395" s="165"/>
      <c r="O395" s="165"/>
      <c r="P395" s="166">
        <f>SUM(P396:P496)</f>
        <v>0</v>
      </c>
      <c r="Q395" s="165"/>
      <c r="R395" s="166">
        <f>SUM(R396:R496)</f>
        <v>0</v>
      </c>
      <c r="S395" s="165"/>
      <c r="T395" s="167">
        <f>SUM(T396:T496)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160" t="s">
        <v>133</v>
      </c>
      <c r="AT395" s="168" t="s">
        <v>76</v>
      </c>
      <c r="AU395" s="168" t="s">
        <v>83</v>
      </c>
      <c r="AY395" s="160" t="s">
        <v>134</v>
      </c>
      <c r="BK395" s="169">
        <f>SUM(BK396:BK496)</f>
        <v>0</v>
      </c>
    </row>
    <row r="396" s="2" customFormat="1" ht="49.05" customHeight="1">
      <c r="A396" s="38"/>
      <c r="B396" s="172"/>
      <c r="C396" s="173" t="s">
        <v>689</v>
      </c>
      <c r="D396" s="173" t="s">
        <v>137</v>
      </c>
      <c r="E396" s="174" t="s">
        <v>257</v>
      </c>
      <c r="F396" s="175" t="s">
        <v>258</v>
      </c>
      <c r="G396" s="176" t="s">
        <v>140</v>
      </c>
      <c r="H396" s="177">
        <v>2</v>
      </c>
      <c r="I396" s="178"/>
      <c r="J396" s="179">
        <f>ROUND(I396*H396,2)</f>
        <v>0</v>
      </c>
      <c r="K396" s="175" t="s">
        <v>141</v>
      </c>
      <c r="L396" s="39"/>
      <c r="M396" s="180" t="s">
        <v>3</v>
      </c>
      <c r="N396" s="181" t="s">
        <v>48</v>
      </c>
      <c r="O396" s="72"/>
      <c r="P396" s="182">
        <f>O396*H396</f>
        <v>0</v>
      </c>
      <c r="Q396" s="182">
        <v>0</v>
      </c>
      <c r="R396" s="182">
        <f>Q396*H396</f>
        <v>0</v>
      </c>
      <c r="S396" s="182">
        <v>0</v>
      </c>
      <c r="T396" s="183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184" t="s">
        <v>142</v>
      </c>
      <c r="AT396" s="184" t="s">
        <v>137</v>
      </c>
      <c r="AU396" s="184" t="s">
        <v>85</v>
      </c>
      <c r="AY396" s="18" t="s">
        <v>134</v>
      </c>
      <c r="BE396" s="185">
        <f>IF(N396="základní",J396,0)</f>
        <v>0</v>
      </c>
      <c r="BF396" s="185">
        <f>IF(N396="snížená",J396,0)</f>
        <v>0</v>
      </c>
      <c r="BG396" s="185">
        <f>IF(N396="zákl. přenesená",J396,0)</f>
        <v>0</v>
      </c>
      <c r="BH396" s="185">
        <f>IF(N396="sníž. přenesená",J396,0)</f>
        <v>0</v>
      </c>
      <c r="BI396" s="185">
        <f>IF(N396="nulová",J396,0)</f>
        <v>0</v>
      </c>
      <c r="BJ396" s="18" t="s">
        <v>83</v>
      </c>
      <c r="BK396" s="185">
        <f>ROUND(I396*H396,2)</f>
        <v>0</v>
      </c>
      <c r="BL396" s="18" t="s">
        <v>142</v>
      </c>
      <c r="BM396" s="184" t="s">
        <v>1352</v>
      </c>
    </row>
    <row r="397" s="13" customFormat="1">
      <c r="A397" s="13"/>
      <c r="B397" s="186"/>
      <c r="C397" s="13"/>
      <c r="D397" s="187" t="s">
        <v>144</v>
      </c>
      <c r="E397" s="188" t="s">
        <v>3</v>
      </c>
      <c r="F397" s="189" t="s">
        <v>295</v>
      </c>
      <c r="G397" s="13"/>
      <c r="H397" s="188" t="s">
        <v>3</v>
      </c>
      <c r="I397" s="190"/>
      <c r="J397" s="13"/>
      <c r="K397" s="13"/>
      <c r="L397" s="186"/>
      <c r="M397" s="191"/>
      <c r="N397" s="192"/>
      <c r="O397" s="192"/>
      <c r="P397" s="192"/>
      <c r="Q397" s="192"/>
      <c r="R397" s="192"/>
      <c r="S397" s="192"/>
      <c r="T397" s="19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88" t="s">
        <v>144</v>
      </c>
      <c r="AU397" s="188" t="s">
        <v>85</v>
      </c>
      <c r="AV397" s="13" t="s">
        <v>83</v>
      </c>
      <c r="AW397" s="13" t="s">
        <v>39</v>
      </c>
      <c r="AX397" s="13" t="s">
        <v>77</v>
      </c>
      <c r="AY397" s="188" t="s">
        <v>134</v>
      </c>
    </row>
    <row r="398" s="14" customFormat="1">
      <c r="A398" s="14"/>
      <c r="B398" s="194"/>
      <c r="C398" s="14"/>
      <c r="D398" s="187" t="s">
        <v>144</v>
      </c>
      <c r="E398" s="195" t="s">
        <v>3</v>
      </c>
      <c r="F398" s="196" t="s">
        <v>945</v>
      </c>
      <c r="G398" s="14"/>
      <c r="H398" s="197">
        <v>1</v>
      </c>
      <c r="I398" s="198"/>
      <c r="J398" s="14"/>
      <c r="K398" s="14"/>
      <c r="L398" s="194"/>
      <c r="M398" s="199"/>
      <c r="N398" s="200"/>
      <c r="O398" s="200"/>
      <c r="P398" s="200"/>
      <c r="Q398" s="200"/>
      <c r="R398" s="200"/>
      <c r="S398" s="200"/>
      <c r="T398" s="20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195" t="s">
        <v>144</v>
      </c>
      <c r="AU398" s="195" t="s">
        <v>85</v>
      </c>
      <c r="AV398" s="14" t="s">
        <v>85</v>
      </c>
      <c r="AW398" s="14" t="s">
        <v>39</v>
      </c>
      <c r="AX398" s="14" t="s">
        <v>77</v>
      </c>
      <c r="AY398" s="195" t="s">
        <v>134</v>
      </c>
    </row>
    <row r="399" s="14" customFormat="1">
      <c r="A399" s="14"/>
      <c r="B399" s="194"/>
      <c r="C399" s="14"/>
      <c r="D399" s="187" t="s">
        <v>144</v>
      </c>
      <c r="E399" s="195" t="s">
        <v>3</v>
      </c>
      <c r="F399" s="196" t="s">
        <v>261</v>
      </c>
      <c r="G399" s="14"/>
      <c r="H399" s="197">
        <v>1</v>
      </c>
      <c r="I399" s="198"/>
      <c r="J399" s="14"/>
      <c r="K399" s="14"/>
      <c r="L399" s="194"/>
      <c r="M399" s="199"/>
      <c r="N399" s="200"/>
      <c r="O399" s="200"/>
      <c r="P399" s="200"/>
      <c r="Q399" s="200"/>
      <c r="R399" s="200"/>
      <c r="S399" s="200"/>
      <c r="T399" s="20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195" t="s">
        <v>144</v>
      </c>
      <c r="AU399" s="195" t="s">
        <v>85</v>
      </c>
      <c r="AV399" s="14" t="s">
        <v>85</v>
      </c>
      <c r="AW399" s="14" t="s">
        <v>39</v>
      </c>
      <c r="AX399" s="14" t="s">
        <v>77</v>
      </c>
      <c r="AY399" s="195" t="s">
        <v>134</v>
      </c>
    </row>
    <row r="400" s="15" customFormat="1">
      <c r="A400" s="15"/>
      <c r="B400" s="202"/>
      <c r="C400" s="15"/>
      <c r="D400" s="187" t="s">
        <v>144</v>
      </c>
      <c r="E400" s="203" t="s">
        <v>3</v>
      </c>
      <c r="F400" s="204" t="s">
        <v>180</v>
      </c>
      <c r="G400" s="15"/>
      <c r="H400" s="205">
        <v>2</v>
      </c>
      <c r="I400" s="206"/>
      <c r="J400" s="15"/>
      <c r="K400" s="15"/>
      <c r="L400" s="202"/>
      <c r="M400" s="207"/>
      <c r="N400" s="208"/>
      <c r="O400" s="208"/>
      <c r="P400" s="208"/>
      <c r="Q400" s="208"/>
      <c r="R400" s="208"/>
      <c r="S400" s="208"/>
      <c r="T400" s="209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03" t="s">
        <v>144</v>
      </c>
      <c r="AU400" s="203" t="s">
        <v>85</v>
      </c>
      <c r="AV400" s="15" t="s">
        <v>133</v>
      </c>
      <c r="AW400" s="15" t="s">
        <v>39</v>
      </c>
      <c r="AX400" s="15" t="s">
        <v>83</v>
      </c>
      <c r="AY400" s="203" t="s">
        <v>134</v>
      </c>
    </row>
    <row r="401" s="2" customFormat="1" ht="49.05" customHeight="1">
      <c r="A401" s="38"/>
      <c r="B401" s="172"/>
      <c r="C401" s="173" t="s">
        <v>694</v>
      </c>
      <c r="D401" s="173" t="s">
        <v>137</v>
      </c>
      <c r="E401" s="174" t="s">
        <v>263</v>
      </c>
      <c r="F401" s="175" t="s">
        <v>264</v>
      </c>
      <c r="G401" s="176" t="s">
        <v>140</v>
      </c>
      <c r="H401" s="177">
        <v>1</v>
      </c>
      <c r="I401" s="178"/>
      <c r="J401" s="179">
        <f>ROUND(I401*H401,2)</f>
        <v>0</v>
      </c>
      <c r="K401" s="175" t="s">
        <v>141</v>
      </c>
      <c r="L401" s="39"/>
      <c r="M401" s="180" t="s">
        <v>3</v>
      </c>
      <c r="N401" s="181" t="s">
        <v>48</v>
      </c>
      <c r="O401" s="72"/>
      <c r="P401" s="182">
        <f>O401*H401</f>
        <v>0</v>
      </c>
      <c r="Q401" s="182">
        <v>0</v>
      </c>
      <c r="R401" s="182">
        <f>Q401*H401</f>
        <v>0</v>
      </c>
      <c r="S401" s="182">
        <v>0</v>
      </c>
      <c r="T401" s="183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184" t="s">
        <v>142</v>
      </c>
      <c r="AT401" s="184" t="s">
        <v>137</v>
      </c>
      <c r="AU401" s="184" t="s">
        <v>85</v>
      </c>
      <c r="AY401" s="18" t="s">
        <v>134</v>
      </c>
      <c r="BE401" s="185">
        <f>IF(N401="základní",J401,0)</f>
        <v>0</v>
      </c>
      <c r="BF401" s="185">
        <f>IF(N401="snížená",J401,0)</f>
        <v>0</v>
      </c>
      <c r="BG401" s="185">
        <f>IF(N401="zákl. přenesená",J401,0)</f>
        <v>0</v>
      </c>
      <c r="BH401" s="185">
        <f>IF(N401="sníž. přenesená",J401,0)</f>
        <v>0</v>
      </c>
      <c r="BI401" s="185">
        <f>IF(N401="nulová",J401,0)</f>
        <v>0</v>
      </c>
      <c r="BJ401" s="18" t="s">
        <v>83</v>
      </c>
      <c r="BK401" s="185">
        <f>ROUND(I401*H401,2)</f>
        <v>0</v>
      </c>
      <c r="BL401" s="18" t="s">
        <v>142</v>
      </c>
      <c r="BM401" s="184" t="s">
        <v>1353</v>
      </c>
    </row>
    <row r="402" s="13" customFormat="1">
      <c r="A402" s="13"/>
      <c r="B402" s="186"/>
      <c r="C402" s="13"/>
      <c r="D402" s="187" t="s">
        <v>144</v>
      </c>
      <c r="E402" s="188" t="s">
        <v>3</v>
      </c>
      <c r="F402" s="189" t="s">
        <v>295</v>
      </c>
      <c r="G402" s="13"/>
      <c r="H402" s="188" t="s">
        <v>3</v>
      </c>
      <c r="I402" s="190"/>
      <c r="J402" s="13"/>
      <c r="K402" s="13"/>
      <c r="L402" s="186"/>
      <c r="M402" s="191"/>
      <c r="N402" s="192"/>
      <c r="O402" s="192"/>
      <c r="P402" s="192"/>
      <c r="Q402" s="192"/>
      <c r="R402" s="192"/>
      <c r="S402" s="192"/>
      <c r="T402" s="19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88" t="s">
        <v>144</v>
      </c>
      <c r="AU402" s="188" t="s">
        <v>85</v>
      </c>
      <c r="AV402" s="13" t="s">
        <v>83</v>
      </c>
      <c r="AW402" s="13" t="s">
        <v>39</v>
      </c>
      <c r="AX402" s="13" t="s">
        <v>77</v>
      </c>
      <c r="AY402" s="188" t="s">
        <v>134</v>
      </c>
    </row>
    <row r="403" s="14" customFormat="1">
      <c r="A403" s="14"/>
      <c r="B403" s="194"/>
      <c r="C403" s="14"/>
      <c r="D403" s="187" t="s">
        <v>144</v>
      </c>
      <c r="E403" s="195" t="s">
        <v>3</v>
      </c>
      <c r="F403" s="196" t="s">
        <v>266</v>
      </c>
      <c r="G403" s="14"/>
      <c r="H403" s="197">
        <v>1</v>
      </c>
      <c r="I403" s="198"/>
      <c r="J403" s="14"/>
      <c r="K403" s="14"/>
      <c r="L403" s="194"/>
      <c r="M403" s="199"/>
      <c r="N403" s="200"/>
      <c r="O403" s="200"/>
      <c r="P403" s="200"/>
      <c r="Q403" s="200"/>
      <c r="R403" s="200"/>
      <c r="S403" s="200"/>
      <c r="T403" s="201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195" t="s">
        <v>144</v>
      </c>
      <c r="AU403" s="195" t="s">
        <v>85</v>
      </c>
      <c r="AV403" s="14" t="s">
        <v>85</v>
      </c>
      <c r="AW403" s="14" t="s">
        <v>39</v>
      </c>
      <c r="AX403" s="14" t="s">
        <v>83</v>
      </c>
      <c r="AY403" s="195" t="s">
        <v>134</v>
      </c>
    </row>
    <row r="404" s="2" customFormat="1" ht="24.15" customHeight="1">
      <c r="A404" s="38"/>
      <c r="B404" s="172"/>
      <c r="C404" s="173" t="s">
        <v>699</v>
      </c>
      <c r="D404" s="173" t="s">
        <v>137</v>
      </c>
      <c r="E404" s="174" t="s">
        <v>622</v>
      </c>
      <c r="F404" s="175" t="s">
        <v>623</v>
      </c>
      <c r="G404" s="176" t="s">
        <v>140</v>
      </c>
      <c r="H404" s="177">
        <v>3</v>
      </c>
      <c r="I404" s="178"/>
      <c r="J404" s="179">
        <f>ROUND(I404*H404,2)</f>
        <v>0</v>
      </c>
      <c r="K404" s="175" t="s">
        <v>141</v>
      </c>
      <c r="L404" s="39"/>
      <c r="M404" s="180" t="s">
        <v>3</v>
      </c>
      <c r="N404" s="181" t="s">
        <v>48</v>
      </c>
      <c r="O404" s="72"/>
      <c r="P404" s="182">
        <f>O404*H404</f>
        <v>0</v>
      </c>
      <c r="Q404" s="182">
        <v>0</v>
      </c>
      <c r="R404" s="182">
        <f>Q404*H404</f>
        <v>0</v>
      </c>
      <c r="S404" s="182">
        <v>0</v>
      </c>
      <c r="T404" s="183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184" t="s">
        <v>142</v>
      </c>
      <c r="AT404" s="184" t="s">
        <v>137</v>
      </c>
      <c r="AU404" s="184" t="s">
        <v>85</v>
      </c>
      <c r="AY404" s="18" t="s">
        <v>134</v>
      </c>
      <c r="BE404" s="185">
        <f>IF(N404="základní",J404,0)</f>
        <v>0</v>
      </c>
      <c r="BF404" s="185">
        <f>IF(N404="snížená",J404,0)</f>
        <v>0</v>
      </c>
      <c r="BG404" s="185">
        <f>IF(N404="zákl. přenesená",J404,0)</f>
        <v>0</v>
      </c>
      <c r="BH404" s="185">
        <f>IF(N404="sníž. přenesená",J404,0)</f>
        <v>0</v>
      </c>
      <c r="BI404" s="185">
        <f>IF(N404="nulová",J404,0)</f>
        <v>0</v>
      </c>
      <c r="BJ404" s="18" t="s">
        <v>83</v>
      </c>
      <c r="BK404" s="185">
        <f>ROUND(I404*H404,2)</f>
        <v>0</v>
      </c>
      <c r="BL404" s="18" t="s">
        <v>142</v>
      </c>
      <c r="BM404" s="184" t="s">
        <v>1354</v>
      </c>
    </row>
    <row r="405" s="13" customFormat="1">
      <c r="A405" s="13"/>
      <c r="B405" s="186"/>
      <c r="C405" s="13"/>
      <c r="D405" s="187" t="s">
        <v>144</v>
      </c>
      <c r="E405" s="188" t="s">
        <v>3</v>
      </c>
      <c r="F405" s="189" t="s">
        <v>295</v>
      </c>
      <c r="G405" s="13"/>
      <c r="H405" s="188" t="s">
        <v>3</v>
      </c>
      <c r="I405" s="190"/>
      <c r="J405" s="13"/>
      <c r="K405" s="13"/>
      <c r="L405" s="186"/>
      <c r="M405" s="191"/>
      <c r="N405" s="192"/>
      <c r="O405" s="192"/>
      <c r="P405" s="192"/>
      <c r="Q405" s="192"/>
      <c r="R405" s="192"/>
      <c r="S405" s="192"/>
      <c r="T405" s="19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88" t="s">
        <v>144</v>
      </c>
      <c r="AU405" s="188" t="s">
        <v>85</v>
      </c>
      <c r="AV405" s="13" t="s">
        <v>83</v>
      </c>
      <c r="AW405" s="13" t="s">
        <v>39</v>
      </c>
      <c r="AX405" s="13" t="s">
        <v>77</v>
      </c>
      <c r="AY405" s="188" t="s">
        <v>134</v>
      </c>
    </row>
    <row r="406" s="14" customFormat="1">
      <c r="A406" s="14"/>
      <c r="B406" s="194"/>
      <c r="C406" s="14"/>
      <c r="D406" s="187" t="s">
        <v>144</v>
      </c>
      <c r="E406" s="195" t="s">
        <v>3</v>
      </c>
      <c r="F406" s="196" t="s">
        <v>1355</v>
      </c>
      <c r="G406" s="14"/>
      <c r="H406" s="197">
        <v>1</v>
      </c>
      <c r="I406" s="198"/>
      <c r="J406" s="14"/>
      <c r="K406" s="14"/>
      <c r="L406" s="194"/>
      <c r="M406" s="199"/>
      <c r="N406" s="200"/>
      <c r="O406" s="200"/>
      <c r="P406" s="200"/>
      <c r="Q406" s="200"/>
      <c r="R406" s="200"/>
      <c r="S406" s="200"/>
      <c r="T406" s="201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195" t="s">
        <v>144</v>
      </c>
      <c r="AU406" s="195" t="s">
        <v>85</v>
      </c>
      <c r="AV406" s="14" t="s">
        <v>85</v>
      </c>
      <c r="AW406" s="14" t="s">
        <v>39</v>
      </c>
      <c r="AX406" s="14" t="s">
        <v>77</v>
      </c>
      <c r="AY406" s="195" t="s">
        <v>134</v>
      </c>
    </row>
    <row r="407" s="14" customFormat="1">
      <c r="A407" s="14"/>
      <c r="B407" s="194"/>
      <c r="C407" s="14"/>
      <c r="D407" s="187" t="s">
        <v>144</v>
      </c>
      <c r="E407" s="195" t="s">
        <v>3</v>
      </c>
      <c r="F407" s="196" t="s">
        <v>1356</v>
      </c>
      <c r="G407" s="14"/>
      <c r="H407" s="197">
        <v>1</v>
      </c>
      <c r="I407" s="198"/>
      <c r="J407" s="14"/>
      <c r="K407" s="14"/>
      <c r="L407" s="194"/>
      <c r="M407" s="199"/>
      <c r="N407" s="200"/>
      <c r="O407" s="200"/>
      <c r="P407" s="200"/>
      <c r="Q407" s="200"/>
      <c r="R407" s="200"/>
      <c r="S407" s="200"/>
      <c r="T407" s="20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195" t="s">
        <v>144</v>
      </c>
      <c r="AU407" s="195" t="s">
        <v>85</v>
      </c>
      <c r="AV407" s="14" t="s">
        <v>85</v>
      </c>
      <c r="AW407" s="14" t="s">
        <v>39</v>
      </c>
      <c r="AX407" s="14" t="s">
        <v>77</v>
      </c>
      <c r="AY407" s="195" t="s">
        <v>134</v>
      </c>
    </row>
    <row r="408" s="14" customFormat="1">
      <c r="A408" s="14"/>
      <c r="B408" s="194"/>
      <c r="C408" s="14"/>
      <c r="D408" s="187" t="s">
        <v>144</v>
      </c>
      <c r="E408" s="195" t="s">
        <v>3</v>
      </c>
      <c r="F408" s="196" t="s">
        <v>1357</v>
      </c>
      <c r="G408" s="14"/>
      <c r="H408" s="197">
        <v>1</v>
      </c>
      <c r="I408" s="198"/>
      <c r="J408" s="14"/>
      <c r="K408" s="14"/>
      <c r="L408" s="194"/>
      <c r="M408" s="199"/>
      <c r="N408" s="200"/>
      <c r="O408" s="200"/>
      <c r="P408" s="200"/>
      <c r="Q408" s="200"/>
      <c r="R408" s="200"/>
      <c r="S408" s="200"/>
      <c r="T408" s="201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195" t="s">
        <v>144</v>
      </c>
      <c r="AU408" s="195" t="s">
        <v>85</v>
      </c>
      <c r="AV408" s="14" t="s">
        <v>85</v>
      </c>
      <c r="AW408" s="14" t="s">
        <v>39</v>
      </c>
      <c r="AX408" s="14" t="s">
        <v>77</v>
      </c>
      <c r="AY408" s="195" t="s">
        <v>134</v>
      </c>
    </row>
    <row r="409" s="15" customFormat="1">
      <c r="A409" s="15"/>
      <c r="B409" s="202"/>
      <c r="C409" s="15"/>
      <c r="D409" s="187" t="s">
        <v>144</v>
      </c>
      <c r="E409" s="203" t="s">
        <v>3</v>
      </c>
      <c r="F409" s="204" t="s">
        <v>180</v>
      </c>
      <c r="G409" s="15"/>
      <c r="H409" s="205">
        <v>3</v>
      </c>
      <c r="I409" s="206"/>
      <c r="J409" s="15"/>
      <c r="K409" s="15"/>
      <c r="L409" s="202"/>
      <c r="M409" s="207"/>
      <c r="N409" s="208"/>
      <c r="O409" s="208"/>
      <c r="P409" s="208"/>
      <c r="Q409" s="208"/>
      <c r="R409" s="208"/>
      <c r="S409" s="208"/>
      <c r="T409" s="209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03" t="s">
        <v>144</v>
      </c>
      <c r="AU409" s="203" t="s">
        <v>85</v>
      </c>
      <c r="AV409" s="15" t="s">
        <v>133</v>
      </c>
      <c r="AW409" s="15" t="s">
        <v>39</v>
      </c>
      <c r="AX409" s="15" t="s">
        <v>83</v>
      </c>
      <c r="AY409" s="203" t="s">
        <v>134</v>
      </c>
    </row>
    <row r="410" s="2" customFormat="1" ht="24.15" customHeight="1">
      <c r="A410" s="38"/>
      <c r="B410" s="172"/>
      <c r="C410" s="173" t="s">
        <v>704</v>
      </c>
      <c r="D410" s="173" t="s">
        <v>137</v>
      </c>
      <c r="E410" s="174" t="s">
        <v>627</v>
      </c>
      <c r="F410" s="175" t="s">
        <v>628</v>
      </c>
      <c r="G410" s="176" t="s">
        <v>140</v>
      </c>
      <c r="H410" s="177">
        <v>1</v>
      </c>
      <c r="I410" s="178"/>
      <c r="J410" s="179">
        <f>ROUND(I410*H410,2)</f>
        <v>0</v>
      </c>
      <c r="K410" s="175" t="s">
        <v>141</v>
      </c>
      <c r="L410" s="39"/>
      <c r="M410" s="180" t="s">
        <v>3</v>
      </c>
      <c r="N410" s="181" t="s">
        <v>48</v>
      </c>
      <c r="O410" s="72"/>
      <c r="P410" s="182">
        <f>O410*H410</f>
        <v>0</v>
      </c>
      <c r="Q410" s="182">
        <v>0</v>
      </c>
      <c r="R410" s="182">
        <f>Q410*H410</f>
        <v>0</v>
      </c>
      <c r="S410" s="182">
        <v>0</v>
      </c>
      <c r="T410" s="183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184" t="s">
        <v>142</v>
      </c>
      <c r="AT410" s="184" t="s">
        <v>137</v>
      </c>
      <c r="AU410" s="184" t="s">
        <v>85</v>
      </c>
      <c r="AY410" s="18" t="s">
        <v>134</v>
      </c>
      <c r="BE410" s="185">
        <f>IF(N410="základní",J410,0)</f>
        <v>0</v>
      </c>
      <c r="BF410" s="185">
        <f>IF(N410="snížená",J410,0)</f>
        <v>0</v>
      </c>
      <c r="BG410" s="185">
        <f>IF(N410="zákl. přenesená",J410,0)</f>
        <v>0</v>
      </c>
      <c r="BH410" s="185">
        <f>IF(N410="sníž. přenesená",J410,0)</f>
        <v>0</v>
      </c>
      <c r="BI410" s="185">
        <f>IF(N410="nulová",J410,0)</f>
        <v>0</v>
      </c>
      <c r="BJ410" s="18" t="s">
        <v>83</v>
      </c>
      <c r="BK410" s="185">
        <f>ROUND(I410*H410,2)</f>
        <v>0</v>
      </c>
      <c r="BL410" s="18" t="s">
        <v>142</v>
      </c>
      <c r="BM410" s="184" t="s">
        <v>1358</v>
      </c>
    </row>
    <row r="411" s="13" customFormat="1">
      <c r="A411" s="13"/>
      <c r="B411" s="186"/>
      <c r="C411" s="13"/>
      <c r="D411" s="187" t="s">
        <v>144</v>
      </c>
      <c r="E411" s="188" t="s">
        <v>3</v>
      </c>
      <c r="F411" s="189" t="s">
        <v>295</v>
      </c>
      <c r="G411" s="13"/>
      <c r="H411" s="188" t="s">
        <v>3</v>
      </c>
      <c r="I411" s="190"/>
      <c r="J411" s="13"/>
      <c r="K411" s="13"/>
      <c r="L411" s="186"/>
      <c r="M411" s="191"/>
      <c r="N411" s="192"/>
      <c r="O411" s="192"/>
      <c r="P411" s="192"/>
      <c r="Q411" s="192"/>
      <c r="R411" s="192"/>
      <c r="S411" s="192"/>
      <c r="T411" s="19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88" t="s">
        <v>144</v>
      </c>
      <c r="AU411" s="188" t="s">
        <v>85</v>
      </c>
      <c r="AV411" s="13" t="s">
        <v>83</v>
      </c>
      <c r="AW411" s="13" t="s">
        <v>39</v>
      </c>
      <c r="AX411" s="13" t="s">
        <v>77</v>
      </c>
      <c r="AY411" s="188" t="s">
        <v>134</v>
      </c>
    </row>
    <row r="412" s="14" customFormat="1">
      <c r="A412" s="14"/>
      <c r="B412" s="194"/>
      <c r="C412" s="14"/>
      <c r="D412" s="187" t="s">
        <v>144</v>
      </c>
      <c r="E412" s="195" t="s">
        <v>3</v>
      </c>
      <c r="F412" s="196" t="s">
        <v>1359</v>
      </c>
      <c r="G412" s="14"/>
      <c r="H412" s="197">
        <v>1</v>
      </c>
      <c r="I412" s="198"/>
      <c r="J412" s="14"/>
      <c r="K412" s="14"/>
      <c r="L412" s="194"/>
      <c r="M412" s="199"/>
      <c r="N412" s="200"/>
      <c r="O412" s="200"/>
      <c r="P412" s="200"/>
      <c r="Q412" s="200"/>
      <c r="R412" s="200"/>
      <c r="S412" s="200"/>
      <c r="T412" s="20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195" t="s">
        <v>144</v>
      </c>
      <c r="AU412" s="195" t="s">
        <v>85</v>
      </c>
      <c r="AV412" s="14" t="s">
        <v>85</v>
      </c>
      <c r="AW412" s="14" t="s">
        <v>39</v>
      </c>
      <c r="AX412" s="14" t="s">
        <v>83</v>
      </c>
      <c r="AY412" s="195" t="s">
        <v>134</v>
      </c>
    </row>
    <row r="413" s="2" customFormat="1" ht="24.15" customHeight="1">
      <c r="A413" s="38"/>
      <c r="B413" s="172"/>
      <c r="C413" s="173" t="s">
        <v>709</v>
      </c>
      <c r="D413" s="173" t="s">
        <v>137</v>
      </c>
      <c r="E413" s="174" t="s">
        <v>631</v>
      </c>
      <c r="F413" s="175" t="s">
        <v>632</v>
      </c>
      <c r="G413" s="176" t="s">
        <v>140</v>
      </c>
      <c r="H413" s="177">
        <v>1</v>
      </c>
      <c r="I413" s="178"/>
      <c r="J413" s="179">
        <f>ROUND(I413*H413,2)</f>
        <v>0</v>
      </c>
      <c r="K413" s="175" t="s">
        <v>141</v>
      </c>
      <c r="L413" s="39"/>
      <c r="M413" s="180" t="s">
        <v>3</v>
      </c>
      <c r="N413" s="181" t="s">
        <v>48</v>
      </c>
      <c r="O413" s="72"/>
      <c r="P413" s="182">
        <f>O413*H413</f>
        <v>0</v>
      </c>
      <c r="Q413" s="182">
        <v>0</v>
      </c>
      <c r="R413" s="182">
        <f>Q413*H413</f>
        <v>0</v>
      </c>
      <c r="S413" s="182">
        <v>0</v>
      </c>
      <c r="T413" s="183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184" t="s">
        <v>142</v>
      </c>
      <c r="AT413" s="184" t="s">
        <v>137</v>
      </c>
      <c r="AU413" s="184" t="s">
        <v>85</v>
      </c>
      <c r="AY413" s="18" t="s">
        <v>134</v>
      </c>
      <c r="BE413" s="185">
        <f>IF(N413="základní",J413,0)</f>
        <v>0</v>
      </c>
      <c r="BF413" s="185">
        <f>IF(N413="snížená",J413,0)</f>
        <v>0</v>
      </c>
      <c r="BG413" s="185">
        <f>IF(N413="zákl. přenesená",J413,0)</f>
        <v>0</v>
      </c>
      <c r="BH413" s="185">
        <f>IF(N413="sníž. přenesená",J413,0)</f>
        <v>0</v>
      </c>
      <c r="BI413" s="185">
        <f>IF(N413="nulová",J413,0)</f>
        <v>0</v>
      </c>
      <c r="BJ413" s="18" t="s">
        <v>83</v>
      </c>
      <c r="BK413" s="185">
        <f>ROUND(I413*H413,2)</f>
        <v>0</v>
      </c>
      <c r="BL413" s="18" t="s">
        <v>142</v>
      </c>
      <c r="BM413" s="184" t="s">
        <v>1360</v>
      </c>
    </row>
    <row r="414" s="13" customFormat="1">
      <c r="A414" s="13"/>
      <c r="B414" s="186"/>
      <c r="C414" s="13"/>
      <c r="D414" s="187" t="s">
        <v>144</v>
      </c>
      <c r="E414" s="188" t="s">
        <v>3</v>
      </c>
      <c r="F414" s="189" t="s">
        <v>295</v>
      </c>
      <c r="G414" s="13"/>
      <c r="H414" s="188" t="s">
        <v>3</v>
      </c>
      <c r="I414" s="190"/>
      <c r="J414" s="13"/>
      <c r="K414" s="13"/>
      <c r="L414" s="186"/>
      <c r="M414" s="191"/>
      <c r="N414" s="192"/>
      <c r="O414" s="192"/>
      <c r="P414" s="192"/>
      <c r="Q414" s="192"/>
      <c r="R414" s="192"/>
      <c r="S414" s="192"/>
      <c r="T414" s="19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88" t="s">
        <v>144</v>
      </c>
      <c r="AU414" s="188" t="s">
        <v>85</v>
      </c>
      <c r="AV414" s="13" t="s">
        <v>83</v>
      </c>
      <c r="AW414" s="13" t="s">
        <v>39</v>
      </c>
      <c r="AX414" s="13" t="s">
        <v>77</v>
      </c>
      <c r="AY414" s="188" t="s">
        <v>134</v>
      </c>
    </row>
    <row r="415" s="14" customFormat="1">
      <c r="A415" s="14"/>
      <c r="B415" s="194"/>
      <c r="C415" s="14"/>
      <c r="D415" s="187" t="s">
        <v>144</v>
      </c>
      <c r="E415" s="195" t="s">
        <v>3</v>
      </c>
      <c r="F415" s="196" t="s">
        <v>634</v>
      </c>
      <c r="G415" s="14"/>
      <c r="H415" s="197">
        <v>1</v>
      </c>
      <c r="I415" s="198"/>
      <c r="J415" s="14"/>
      <c r="K415" s="14"/>
      <c r="L415" s="194"/>
      <c r="M415" s="199"/>
      <c r="N415" s="200"/>
      <c r="O415" s="200"/>
      <c r="P415" s="200"/>
      <c r="Q415" s="200"/>
      <c r="R415" s="200"/>
      <c r="S415" s="200"/>
      <c r="T415" s="20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195" t="s">
        <v>144</v>
      </c>
      <c r="AU415" s="195" t="s">
        <v>85</v>
      </c>
      <c r="AV415" s="14" t="s">
        <v>85</v>
      </c>
      <c r="AW415" s="14" t="s">
        <v>39</v>
      </c>
      <c r="AX415" s="14" t="s">
        <v>83</v>
      </c>
      <c r="AY415" s="195" t="s">
        <v>134</v>
      </c>
    </row>
    <row r="416" s="2" customFormat="1" ht="24.15" customHeight="1">
      <c r="A416" s="38"/>
      <c r="B416" s="172"/>
      <c r="C416" s="173" t="s">
        <v>714</v>
      </c>
      <c r="D416" s="173" t="s">
        <v>137</v>
      </c>
      <c r="E416" s="174" t="s">
        <v>951</v>
      </c>
      <c r="F416" s="175" t="s">
        <v>952</v>
      </c>
      <c r="G416" s="176" t="s">
        <v>140</v>
      </c>
      <c r="H416" s="177">
        <v>1</v>
      </c>
      <c r="I416" s="178"/>
      <c r="J416" s="179">
        <f>ROUND(I416*H416,2)</f>
        <v>0</v>
      </c>
      <c r="K416" s="175" t="s">
        <v>141</v>
      </c>
      <c r="L416" s="39"/>
      <c r="M416" s="180" t="s">
        <v>3</v>
      </c>
      <c r="N416" s="181" t="s">
        <v>48</v>
      </c>
      <c r="O416" s="72"/>
      <c r="P416" s="182">
        <f>O416*H416</f>
        <v>0</v>
      </c>
      <c r="Q416" s="182">
        <v>0</v>
      </c>
      <c r="R416" s="182">
        <f>Q416*H416</f>
        <v>0</v>
      </c>
      <c r="S416" s="182">
        <v>0</v>
      </c>
      <c r="T416" s="183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184" t="s">
        <v>142</v>
      </c>
      <c r="AT416" s="184" t="s">
        <v>137</v>
      </c>
      <c r="AU416" s="184" t="s">
        <v>85</v>
      </c>
      <c r="AY416" s="18" t="s">
        <v>134</v>
      </c>
      <c r="BE416" s="185">
        <f>IF(N416="základní",J416,0)</f>
        <v>0</v>
      </c>
      <c r="BF416" s="185">
        <f>IF(N416="snížená",J416,0)</f>
        <v>0</v>
      </c>
      <c r="BG416" s="185">
        <f>IF(N416="zákl. přenesená",J416,0)</f>
        <v>0</v>
      </c>
      <c r="BH416" s="185">
        <f>IF(N416="sníž. přenesená",J416,0)</f>
        <v>0</v>
      </c>
      <c r="BI416" s="185">
        <f>IF(N416="nulová",J416,0)</f>
        <v>0</v>
      </c>
      <c r="BJ416" s="18" t="s">
        <v>83</v>
      </c>
      <c r="BK416" s="185">
        <f>ROUND(I416*H416,2)</f>
        <v>0</v>
      </c>
      <c r="BL416" s="18" t="s">
        <v>142</v>
      </c>
      <c r="BM416" s="184" t="s">
        <v>1361</v>
      </c>
    </row>
    <row r="417" s="13" customFormat="1">
      <c r="A417" s="13"/>
      <c r="B417" s="186"/>
      <c r="C417" s="13"/>
      <c r="D417" s="187" t="s">
        <v>144</v>
      </c>
      <c r="E417" s="188" t="s">
        <v>3</v>
      </c>
      <c r="F417" s="189" t="s">
        <v>295</v>
      </c>
      <c r="G417" s="13"/>
      <c r="H417" s="188" t="s">
        <v>3</v>
      </c>
      <c r="I417" s="190"/>
      <c r="J417" s="13"/>
      <c r="K417" s="13"/>
      <c r="L417" s="186"/>
      <c r="M417" s="191"/>
      <c r="N417" s="192"/>
      <c r="O417" s="192"/>
      <c r="P417" s="192"/>
      <c r="Q417" s="192"/>
      <c r="R417" s="192"/>
      <c r="S417" s="192"/>
      <c r="T417" s="19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88" t="s">
        <v>144</v>
      </c>
      <c r="AU417" s="188" t="s">
        <v>85</v>
      </c>
      <c r="AV417" s="13" t="s">
        <v>83</v>
      </c>
      <c r="AW417" s="13" t="s">
        <v>39</v>
      </c>
      <c r="AX417" s="13" t="s">
        <v>77</v>
      </c>
      <c r="AY417" s="188" t="s">
        <v>134</v>
      </c>
    </row>
    <row r="418" s="14" customFormat="1">
      <c r="A418" s="14"/>
      <c r="B418" s="194"/>
      <c r="C418" s="14"/>
      <c r="D418" s="187" t="s">
        <v>144</v>
      </c>
      <c r="E418" s="195" t="s">
        <v>3</v>
      </c>
      <c r="F418" s="196" t="s">
        <v>503</v>
      </c>
      <c r="G418" s="14"/>
      <c r="H418" s="197">
        <v>1</v>
      </c>
      <c r="I418" s="198"/>
      <c r="J418" s="14"/>
      <c r="K418" s="14"/>
      <c r="L418" s="194"/>
      <c r="M418" s="199"/>
      <c r="N418" s="200"/>
      <c r="O418" s="200"/>
      <c r="P418" s="200"/>
      <c r="Q418" s="200"/>
      <c r="R418" s="200"/>
      <c r="S418" s="200"/>
      <c r="T418" s="20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195" t="s">
        <v>144</v>
      </c>
      <c r="AU418" s="195" t="s">
        <v>85</v>
      </c>
      <c r="AV418" s="14" t="s">
        <v>85</v>
      </c>
      <c r="AW418" s="14" t="s">
        <v>39</v>
      </c>
      <c r="AX418" s="14" t="s">
        <v>83</v>
      </c>
      <c r="AY418" s="195" t="s">
        <v>134</v>
      </c>
    </row>
    <row r="419" s="2" customFormat="1" ht="24.15" customHeight="1">
      <c r="A419" s="38"/>
      <c r="B419" s="172"/>
      <c r="C419" s="173" t="s">
        <v>717</v>
      </c>
      <c r="D419" s="173" t="s">
        <v>137</v>
      </c>
      <c r="E419" s="174" t="s">
        <v>954</v>
      </c>
      <c r="F419" s="175" t="s">
        <v>955</v>
      </c>
      <c r="G419" s="176" t="s">
        <v>140</v>
      </c>
      <c r="H419" s="177">
        <v>1</v>
      </c>
      <c r="I419" s="178"/>
      <c r="J419" s="179">
        <f>ROUND(I419*H419,2)</f>
        <v>0</v>
      </c>
      <c r="K419" s="175" t="s">
        <v>141</v>
      </c>
      <c r="L419" s="39"/>
      <c r="M419" s="180" t="s">
        <v>3</v>
      </c>
      <c r="N419" s="181" t="s">
        <v>48</v>
      </c>
      <c r="O419" s="72"/>
      <c r="P419" s="182">
        <f>O419*H419</f>
        <v>0</v>
      </c>
      <c r="Q419" s="182">
        <v>0</v>
      </c>
      <c r="R419" s="182">
        <f>Q419*H419</f>
        <v>0</v>
      </c>
      <c r="S419" s="182">
        <v>0</v>
      </c>
      <c r="T419" s="183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184" t="s">
        <v>142</v>
      </c>
      <c r="AT419" s="184" t="s">
        <v>137</v>
      </c>
      <c r="AU419" s="184" t="s">
        <v>85</v>
      </c>
      <c r="AY419" s="18" t="s">
        <v>134</v>
      </c>
      <c r="BE419" s="185">
        <f>IF(N419="základní",J419,0)</f>
        <v>0</v>
      </c>
      <c r="BF419" s="185">
        <f>IF(N419="snížená",J419,0)</f>
        <v>0</v>
      </c>
      <c r="BG419" s="185">
        <f>IF(N419="zákl. přenesená",J419,0)</f>
        <v>0</v>
      </c>
      <c r="BH419" s="185">
        <f>IF(N419="sníž. přenesená",J419,0)</f>
        <v>0</v>
      </c>
      <c r="BI419" s="185">
        <f>IF(N419="nulová",J419,0)</f>
        <v>0</v>
      </c>
      <c r="BJ419" s="18" t="s">
        <v>83</v>
      </c>
      <c r="BK419" s="185">
        <f>ROUND(I419*H419,2)</f>
        <v>0</v>
      </c>
      <c r="BL419" s="18" t="s">
        <v>142</v>
      </c>
      <c r="BM419" s="184" t="s">
        <v>1362</v>
      </c>
    </row>
    <row r="420" s="13" customFormat="1">
      <c r="A420" s="13"/>
      <c r="B420" s="186"/>
      <c r="C420" s="13"/>
      <c r="D420" s="187" t="s">
        <v>144</v>
      </c>
      <c r="E420" s="188" t="s">
        <v>3</v>
      </c>
      <c r="F420" s="189" t="s">
        <v>295</v>
      </c>
      <c r="G420" s="13"/>
      <c r="H420" s="188" t="s">
        <v>3</v>
      </c>
      <c r="I420" s="190"/>
      <c r="J420" s="13"/>
      <c r="K420" s="13"/>
      <c r="L420" s="186"/>
      <c r="M420" s="191"/>
      <c r="N420" s="192"/>
      <c r="O420" s="192"/>
      <c r="P420" s="192"/>
      <c r="Q420" s="192"/>
      <c r="R420" s="192"/>
      <c r="S420" s="192"/>
      <c r="T420" s="19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88" t="s">
        <v>144</v>
      </c>
      <c r="AU420" s="188" t="s">
        <v>85</v>
      </c>
      <c r="AV420" s="13" t="s">
        <v>83</v>
      </c>
      <c r="AW420" s="13" t="s">
        <v>39</v>
      </c>
      <c r="AX420" s="13" t="s">
        <v>77</v>
      </c>
      <c r="AY420" s="188" t="s">
        <v>134</v>
      </c>
    </row>
    <row r="421" s="14" customFormat="1">
      <c r="A421" s="14"/>
      <c r="B421" s="194"/>
      <c r="C421" s="14"/>
      <c r="D421" s="187" t="s">
        <v>144</v>
      </c>
      <c r="E421" s="195" t="s">
        <v>3</v>
      </c>
      <c r="F421" s="196" t="s">
        <v>323</v>
      </c>
      <c r="G421" s="14"/>
      <c r="H421" s="197">
        <v>1</v>
      </c>
      <c r="I421" s="198"/>
      <c r="J421" s="14"/>
      <c r="K421" s="14"/>
      <c r="L421" s="194"/>
      <c r="M421" s="199"/>
      <c r="N421" s="200"/>
      <c r="O421" s="200"/>
      <c r="P421" s="200"/>
      <c r="Q421" s="200"/>
      <c r="R421" s="200"/>
      <c r="S421" s="200"/>
      <c r="T421" s="201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195" t="s">
        <v>144</v>
      </c>
      <c r="AU421" s="195" t="s">
        <v>85</v>
      </c>
      <c r="AV421" s="14" t="s">
        <v>85</v>
      </c>
      <c r="AW421" s="14" t="s">
        <v>39</v>
      </c>
      <c r="AX421" s="14" t="s">
        <v>83</v>
      </c>
      <c r="AY421" s="195" t="s">
        <v>134</v>
      </c>
    </row>
    <row r="422" s="2" customFormat="1" ht="24.15" customHeight="1">
      <c r="A422" s="38"/>
      <c r="B422" s="172"/>
      <c r="C422" s="173" t="s">
        <v>725</v>
      </c>
      <c r="D422" s="173" t="s">
        <v>137</v>
      </c>
      <c r="E422" s="174" t="s">
        <v>635</v>
      </c>
      <c r="F422" s="175" t="s">
        <v>636</v>
      </c>
      <c r="G422" s="176" t="s">
        <v>140</v>
      </c>
      <c r="H422" s="177">
        <v>1</v>
      </c>
      <c r="I422" s="178"/>
      <c r="J422" s="179">
        <f>ROUND(I422*H422,2)</f>
        <v>0</v>
      </c>
      <c r="K422" s="175" t="s">
        <v>141</v>
      </c>
      <c r="L422" s="39"/>
      <c r="M422" s="180" t="s">
        <v>3</v>
      </c>
      <c r="N422" s="181" t="s">
        <v>48</v>
      </c>
      <c r="O422" s="72"/>
      <c r="P422" s="182">
        <f>O422*H422</f>
        <v>0</v>
      </c>
      <c r="Q422" s="182">
        <v>0</v>
      </c>
      <c r="R422" s="182">
        <f>Q422*H422</f>
        <v>0</v>
      </c>
      <c r="S422" s="182">
        <v>0</v>
      </c>
      <c r="T422" s="183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184" t="s">
        <v>142</v>
      </c>
      <c r="AT422" s="184" t="s">
        <v>137</v>
      </c>
      <c r="AU422" s="184" t="s">
        <v>85</v>
      </c>
      <c r="AY422" s="18" t="s">
        <v>134</v>
      </c>
      <c r="BE422" s="185">
        <f>IF(N422="základní",J422,0)</f>
        <v>0</v>
      </c>
      <c r="BF422" s="185">
        <f>IF(N422="snížená",J422,0)</f>
        <v>0</v>
      </c>
      <c r="BG422" s="185">
        <f>IF(N422="zákl. přenesená",J422,0)</f>
        <v>0</v>
      </c>
      <c r="BH422" s="185">
        <f>IF(N422="sníž. přenesená",J422,0)</f>
        <v>0</v>
      </c>
      <c r="BI422" s="185">
        <f>IF(N422="nulová",J422,0)</f>
        <v>0</v>
      </c>
      <c r="BJ422" s="18" t="s">
        <v>83</v>
      </c>
      <c r="BK422" s="185">
        <f>ROUND(I422*H422,2)</f>
        <v>0</v>
      </c>
      <c r="BL422" s="18" t="s">
        <v>142</v>
      </c>
      <c r="BM422" s="184" t="s">
        <v>1363</v>
      </c>
    </row>
    <row r="423" s="13" customFormat="1">
      <c r="A423" s="13"/>
      <c r="B423" s="186"/>
      <c r="C423" s="13"/>
      <c r="D423" s="187" t="s">
        <v>144</v>
      </c>
      <c r="E423" s="188" t="s">
        <v>3</v>
      </c>
      <c r="F423" s="189" t="s">
        <v>295</v>
      </c>
      <c r="G423" s="13"/>
      <c r="H423" s="188" t="s">
        <v>3</v>
      </c>
      <c r="I423" s="190"/>
      <c r="J423" s="13"/>
      <c r="K423" s="13"/>
      <c r="L423" s="186"/>
      <c r="M423" s="191"/>
      <c r="N423" s="192"/>
      <c r="O423" s="192"/>
      <c r="P423" s="192"/>
      <c r="Q423" s="192"/>
      <c r="R423" s="192"/>
      <c r="S423" s="192"/>
      <c r="T423" s="19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88" t="s">
        <v>144</v>
      </c>
      <c r="AU423" s="188" t="s">
        <v>85</v>
      </c>
      <c r="AV423" s="13" t="s">
        <v>83</v>
      </c>
      <c r="AW423" s="13" t="s">
        <v>39</v>
      </c>
      <c r="AX423" s="13" t="s">
        <v>77</v>
      </c>
      <c r="AY423" s="188" t="s">
        <v>134</v>
      </c>
    </row>
    <row r="424" s="14" customFormat="1">
      <c r="A424" s="14"/>
      <c r="B424" s="194"/>
      <c r="C424" s="14"/>
      <c r="D424" s="187" t="s">
        <v>144</v>
      </c>
      <c r="E424" s="195" t="s">
        <v>3</v>
      </c>
      <c r="F424" s="196" t="s">
        <v>638</v>
      </c>
      <c r="G424" s="14"/>
      <c r="H424" s="197">
        <v>1</v>
      </c>
      <c r="I424" s="198"/>
      <c r="J424" s="14"/>
      <c r="K424" s="14"/>
      <c r="L424" s="194"/>
      <c r="M424" s="199"/>
      <c r="N424" s="200"/>
      <c r="O424" s="200"/>
      <c r="P424" s="200"/>
      <c r="Q424" s="200"/>
      <c r="R424" s="200"/>
      <c r="S424" s="200"/>
      <c r="T424" s="201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195" t="s">
        <v>144</v>
      </c>
      <c r="AU424" s="195" t="s">
        <v>85</v>
      </c>
      <c r="AV424" s="14" t="s">
        <v>85</v>
      </c>
      <c r="AW424" s="14" t="s">
        <v>39</v>
      </c>
      <c r="AX424" s="14" t="s">
        <v>83</v>
      </c>
      <c r="AY424" s="195" t="s">
        <v>134</v>
      </c>
    </row>
    <row r="425" s="2" customFormat="1" ht="24.15" customHeight="1">
      <c r="A425" s="38"/>
      <c r="B425" s="172"/>
      <c r="C425" s="173" t="s">
        <v>734</v>
      </c>
      <c r="D425" s="173" t="s">
        <v>137</v>
      </c>
      <c r="E425" s="174" t="s">
        <v>268</v>
      </c>
      <c r="F425" s="175" t="s">
        <v>269</v>
      </c>
      <c r="G425" s="176" t="s">
        <v>140</v>
      </c>
      <c r="H425" s="177">
        <v>1</v>
      </c>
      <c r="I425" s="178"/>
      <c r="J425" s="179">
        <f>ROUND(I425*H425,2)</f>
        <v>0</v>
      </c>
      <c r="K425" s="175" t="s">
        <v>141</v>
      </c>
      <c r="L425" s="39"/>
      <c r="M425" s="180" t="s">
        <v>3</v>
      </c>
      <c r="N425" s="181" t="s">
        <v>48</v>
      </c>
      <c r="O425" s="72"/>
      <c r="P425" s="182">
        <f>O425*H425</f>
        <v>0</v>
      </c>
      <c r="Q425" s="182">
        <v>0</v>
      </c>
      <c r="R425" s="182">
        <f>Q425*H425</f>
        <v>0</v>
      </c>
      <c r="S425" s="182">
        <v>0</v>
      </c>
      <c r="T425" s="183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184" t="s">
        <v>142</v>
      </c>
      <c r="AT425" s="184" t="s">
        <v>137</v>
      </c>
      <c r="AU425" s="184" t="s">
        <v>85</v>
      </c>
      <c r="AY425" s="18" t="s">
        <v>134</v>
      </c>
      <c r="BE425" s="185">
        <f>IF(N425="základní",J425,0)</f>
        <v>0</v>
      </c>
      <c r="BF425" s="185">
        <f>IF(N425="snížená",J425,0)</f>
        <v>0</v>
      </c>
      <c r="BG425" s="185">
        <f>IF(N425="zákl. přenesená",J425,0)</f>
        <v>0</v>
      </c>
      <c r="BH425" s="185">
        <f>IF(N425="sníž. přenesená",J425,0)</f>
        <v>0</v>
      </c>
      <c r="BI425" s="185">
        <f>IF(N425="nulová",J425,0)</f>
        <v>0</v>
      </c>
      <c r="BJ425" s="18" t="s">
        <v>83</v>
      </c>
      <c r="BK425" s="185">
        <f>ROUND(I425*H425,2)</f>
        <v>0</v>
      </c>
      <c r="BL425" s="18" t="s">
        <v>142</v>
      </c>
      <c r="BM425" s="184" t="s">
        <v>1364</v>
      </c>
    </row>
    <row r="426" s="13" customFormat="1">
      <c r="A426" s="13"/>
      <c r="B426" s="186"/>
      <c r="C426" s="13"/>
      <c r="D426" s="187" t="s">
        <v>144</v>
      </c>
      <c r="E426" s="188" t="s">
        <v>3</v>
      </c>
      <c r="F426" s="189" t="s">
        <v>295</v>
      </c>
      <c r="G426" s="13"/>
      <c r="H426" s="188" t="s">
        <v>3</v>
      </c>
      <c r="I426" s="190"/>
      <c r="J426" s="13"/>
      <c r="K426" s="13"/>
      <c r="L426" s="186"/>
      <c r="M426" s="191"/>
      <c r="N426" s="192"/>
      <c r="O426" s="192"/>
      <c r="P426" s="192"/>
      <c r="Q426" s="192"/>
      <c r="R426" s="192"/>
      <c r="S426" s="192"/>
      <c r="T426" s="19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88" t="s">
        <v>144</v>
      </c>
      <c r="AU426" s="188" t="s">
        <v>85</v>
      </c>
      <c r="AV426" s="13" t="s">
        <v>83</v>
      </c>
      <c r="AW426" s="13" t="s">
        <v>39</v>
      </c>
      <c r="AX426" s="13" t="s">
        <v>77</v>
      </c>
      <c r="AY426" s="188" t="s">
        <v>134</v>
      </c>
    </row>
    <row r="427" s="14" customFormat="1">
      <c r="A427" s="14"/>
      <c r="B427" s="194"/>
      <c r="C427" s="14"/>
      <c r="D427" s="187" t="s">
        <v>144</v>
      </c>
      <c r="E427" s="195" t="s">
        <v>3</v>
      </c>
      <c r="F427" s="196" t="s">
        <v>416</v>
      </c>
      <c r="G427" s="14"/>
      <c r="H427" s="197">
        <v>1</v>
      </c>
      <c r="I427" s="198"/>
      <c r="J427" s="14"/>
      <c r="K427" s="14"/>
      <c r="L427" s="194"/>
      <c r="M427" s="199"/>
      <c r="N427" s="200"/>
      <c r="O427" s="200"/>
      <c r="P427" s="200"/>
      <c r="Q427" s="200"/>
      <c r="R427" s="200"/>
      <c r="S427" s="200"/>
      <c r="T427" s="20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195" t="s">
        <v>144</v>
      </c>
      <c r="AU427" s="195" t="s">
        <v>85</v>
      </c>
      <c r="AV427" s="14" t="s">
        <v>85</v>
      </c>
      <c r="AW427" s="14" t="s">
        <v>39</v>
      </c>
      <c r="AX427" s="14" t="s">
        <v>83</v>
      </c>
      <c r="AY427" s="195" t="s">
        <v>134</v>
      </c>
    </row>
    <row r="428" s="2" customFormat="1" ht="33" customHeight="1">
      <c r="A428" s="38"/>
      <c r="B428" s="172"/>
      <c r="C428" s="173" t="s">
        <v>737</v>
      </c>
      <c r="D428" s="173" t="s">
        <v>137</v>
      </c>
      <c r="E428" s="174" t="s">
        <v>641</v>
      </c>
      <c r="F428" s="175" t="s">
        <v>642</v>
      </c>
      <c r="G428" s="176" t="s">
        <v>140</v>
      </c>
      <c r="H428" s="177">
        <v>8</v>
      </c>
      <c r="I428" s="178"/>
      <c r="J428" s="179">
        <f>ROUND(I428*H428,2)</f>
        <v>0</v>
      </c>
      <c r="K428" s="175" t="s">
        <v>141</v>
      </c>
      <c r="L428" s="39"/>
      <c r="M428" s="180" t="s">
        <v>3</v>
      </c>
      <c r="N428" s="181" t="s">
        <v>48</v>
      </c>
      <c r="O428" s="72"/>
      <c r="P428" s="182">
        <f>O428*H428</f>
        <v>0</v>
      </c>
      <c r="Q428" s="182">
        <v>0</v>
      </c>
      <c r="R428" s="182">
        <f>Q428*H428</f>
        <v>0</v>
      </c>
      <c r="S428" s="182">
        <v>0</v>
      </c>
      <c r="T428" s="183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184" t="s">
        <v>142</v>
      </c>
      <c r="AT428" s="184" t="s">
        <v>137</v>
      </c>
      <c r="AU428" s="184" t="s">
        <v>85</v>
      </c>
      <c r="AY428" s="18" t="s">
        <v>134</v>
      </c>
      <c r="BE428" s="185">
        <f>IF(N428="základní",J428,0)</f>
        <v>0</v>
      </c>
      <c r="BF428" s="185">
        <f>IF(N428="snížená",J428,0)</f>
        <v>0</v>
      </c>
      <c r="BG428" s="185">
        <f>IF(N428="zákl. přenesená",J428,0)</f>
        <v>0</v>
      </c>
      <c r="BH428" s="185">
        <f>IF(N428="sníž. přenesená",J428,0)</f>
        <v>0</v>
      </c>
      <c r="BI428" s="185">
        <f>IF(N428="nulová",J428,0)</f>
        <v>0</v>
      </c>
      <c r="BJ428" s="18" t="s">
        <v>83</v>
      </c>
      <c r="BK428" s="185">
        <f>ROUND(I428*H428,2)</f>
        <v>0</v>
      </c>
      <c r="BL428" s="18" t="s">
        <v>142</v>
      </c>
      <c r="BM428" s="184" t="s">
        <v>1365</v>
      </c>
    </row>
    <row r="429" s="13" customFormat="1">
      <c r="A429" s="13"/>
      <c r="B429" s="186"/>
      <c r="C429" s="13"/>
      <c r="D429" s="187" t="s">
        <v>144</v>
      </c>
      <c r="E429" s="188" t="s">
        <v>3</v>
      </c>
      <c r="F429" s="189" t="s">
        <v>295</v>
      </c>
      <c r="G429" s="13"/>
      <c r="H429" s="188" t="s">
        <v>3</v>
      </c>
      <c r="I429" s="190"/>
      <c r="J429" s="13"/>
      <c r="K429" s="13"/>
      <c r="L429" s="186"/>
      <c r="M429" s="191"/>
      <c r="N429" s="192"/>
      <c r="O429" s="192"/>
      <c r="P429" s="192"/>
      <c r="Q429" s="192"/>
      <c r="R429" s="192"/>
      <c r="S429" s="192"/>
      <c r="T429" s="19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88" t="s">
        <v>144</v>
      </c>
      <c r="AU429" s="188" t="s">
        <v>85</v>
      </c>
      <c r="AV429" s="13" t="s">
        <v>83</v>
      </c>
      <c r="AW429" s="13" t="s">
        <v>39</v>
      </c>
      <c r="AX429" s="13" t="s">
        <v>77</v>
      </c>
      <c r="AY429" s="188" t="s">
        <v>134</v>
      </c>
    </row>
    <row r="430" s="14" customFormat="1">
      <c r="A430" s="14"/>
      <c r="B430" s="194"/>
      <c r="C430" s="14"/>
      <c r="D430" s="187" t="s">
        <v>144</v>
      </c>
      <c r="E430" s="195" t="s">
        <v>3</v>
      </c>
      <c r="F430" s="196" t="s">
        <v>1366</v>
      </c>
      <c r="G430" s="14"/>
      <c r="H430" s="197">
        <v>8</v>
      </c>
      <c r="I430" s="198"/>
      <c r="J430" s="14"/>
      <c r="K430" s="14"/>
      <c r="L430" s="194"/>
      <c r="M430" s="199"/>
      <c r="N430" s="200"/>
      <c r="O430" s="200"/>
      <c r="P430" s="200"/>
      <c r="Q430" s="200"/>
      <c r="R430" s="200"/>
      <c r="S430" s="200"/>
      <c r="T430" s="201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195" t="s">
        <v>144</v>
      </c>
      <c r="AU430" s="195" t="s">
        <v>85</v>
      </c>
      <c r="AV430" s="14" t="s">
        <v>85</v>
      </c>
      <c r="AW430" s="14" t="s">
        <v>39</v>
      </c>
      <c r="AX430" s="14" t="s">
        <v>83</v>
      </c>
      <c r="AY430" s="195" t="s">
        <v>134</v>
      </c>
    </row>
    <row r="431" s="2" customFormat="1" ht="24.15" customHeight="1">
      <c r="A431" s="38"/>
      <c r="B431" s="172"/>
      <c r="C431" s="173" t="s">
        <v>739</v>
      </c>
      <c r="D431" s="173" t="s">
        <v>137</v>
      </c>
      <c r="E431" s="174" t="s">
        <v>960</v>
      </c>
      <c r="F431" s="175" t="s">
        <v>961</v>
      </c>
      <c r="G431" s="176" t="s">
        <v>140</v>
      </c>
      <c r="H431" s="177">
        <v>1</v>
      </c>
      <c r="I431" s="178"/>
      <c r="J431" s="179">
        <f>ROUND(I431*H431,2)</f>
        <v>0</v>
      </c>
      <c r="K431" s="175" t="s">
        <v>141</v>
      </c>
      <c r="L431" s="39"/>
      <c r="M431" s="180" t="s">
        <v>3</v>
      </c>
      <c r="N431" s="181" t="s">
        <v>48</v>
      </c>
      <c r="O431" s="72"/>
      <c r="P431" s="182">
        <f>O431*H431</f>
        <v>0</v>
      </c>
      <c r="Q431" s="182">
        <v>0</v>
      </c>
      <c r="R431" s="182">
        <f>Q431*H431</f>
        <v>0</v>
      </c>
      <c r="S431" s="182">
        <v>0</v>
      </c>
      <c r="T431" s="183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184" t="s">
        <v>142</v>
      </c>
      <c r="AT431" s="184" t="s">
        <v>137</v>
      </c>
      <c r="AU431" s="184" t="s">
        <v>85</v>
      </c>
      <c r="AY431" s="18" t="s">
        <v>134</v>
      </c>
      <c r="BE431" s="185">
        <f>IF(N431="základní",J431,0)</f>
        <v>0</v>
      </c>
      <c r="BF431" s="185">
        <f>IF(N431="snížená",J431,0)</f>
        <v>0</v>
      </c>
      <c r="BG431" s="185">
        <f>IF(N431="zákl. přenesená",J431,0)</f>
        <v>0</v>
      </c>
      <c r="BH431" s="185">
        <f>IF(N431="sníž. přenesená",J431,0)</f>
        <v>0</v>
      </c>
      <c r="BI431" s="185">
        <f>IF(N431="nulová",J431,0)</f>
        <v>0</v>
      </c>
      <c r="BJ431" s="18" t="s">
        <v>83</v>
      </c>
      <c r="BK431" s="185">
        <f>ROUND(I431*H431,2)</f>
        <v>0</v>
      </c>
      <c r="BL431" s="18" t="s">
        <v>142</v>
      </c>
      <c r="BM431" s="184" t="s">
        <v>1367</v>
      </c>
    </row>
    <row r="432" s="13" customFormat="1">
      <c r="A432" s="13"/>
      <c r="B432" s="186"/>
      <c r="C432" s="13"/>
      <c r="D432" s="187" t="s">
        <v>144</v>
      </c>
      <c r="E432" s="188" t="s">
        <v>3</v>
      </c>
      <c r="F432" s="189" t="s">
        <v>295</v>
      </c>
      <c r="G432" s="13"/>
      <c r="H432" s="188" t="s">
        <v>3</v>
      </c>
      <c r="I432" s="190"/>
      <c r="J432" s="13"/>
      <c r="K432" s="13"/>
      <c r="L432" s="186"/>
      <c r="M432" s="191"/>
      <c r="N432" s="192"/>
      <c r="O432" s="192"/>
      <c r="P432" s="192"/>
      <c r="Q432" s="192"/>
      <c r="R432" s="192"/>
      <c r="S432" s="192"/>
      <c r="T432" s="19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88" t="s">
        <v>144</v>
      </c>
      <c r="AU432" s="188" t="s">
        <v>85</v>
      </c>
      <c r="AV432" s="13" t="s">
        <v>83</v>
      </c>
      <c r="AW432" s="13" t="s">
        <v>39</v>
      </c>
      <c r="AX432" s="13" t="s">
        <v>77</v>
      </c>
      <c r="AY432" s="188" t="s">
        <v>134</v>
      </c>
    </row>
    <row r="433" s="14" customFormat="1">
      <c r="A433" s="14"/>
      <c r="B433" s="194"/>
      <c r="C433" s="14"/>
      <c r="D433" s="187" t="s">
        <v>144</v>
      </c>
      <c r="E433" s="195" t="s">
        <v>3</v>
      </c>
      <c r="F433" s="196" t="s">
        <v>1368</v>
      </c>
      <c r="G433" s="14"/>
      <c r="H433" s="197">
        <v>1</v>
      </c>
      <c r="I433" s="198"/>
      <c r="J433" s="14"/>
      <c r="K433" s="14"/>
      <c r="L433" s="194"/>
      <c r="M433" s="199"/>
      <c r="N433" s="200"/>
      <c r="O433" s="200"/>
      <c r="P433" s="200"/>
      <c r="Q433" s="200"/>
      <c r="R433" s="200"/>
      <c r="S433" s="200"/>
      <c r="T433" s="20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195" t="s">
        <v>144</v>
      </c>
      <c r="AU433" s="195" t="s">
        <v>85</v>
      </c>
      <c r="AV433" s="14" t="s">
        <v>85</v>
      </c>
      <c r="AW433" s="14" t="s">
        <v>39</v>
      </c>
      <c r="AX433" s="14" t="s">
        <v>83</v>
      </c>
      <c r="AY433" s="195" t="s">
        <v>134</v>
      </c>
    </row>
    <row r="434" s="2" customFormat="1" ht="24.15" customHeight="1">
      <c r="A434" s="38"/>
      <c r="B434" s="172"/>
      <c r="C434" s="173" t="s">
        <v>742</v>
      </c>
      <c r="D434" s="173" t="s">
        <v>137</v>
      </c>
      <c r="E434" s="174" t="s">
        <v>964</v>
      </c>
      <c r="F434" s="175" t="s">
        <v>965</v>
      </c>
      <c r="G434" s="176" t="s">
        <v>140</v>
      </c>
      <c r="H434" s="177">
        <v>1</v>
      </c>
      <c r="I434" s="178"/>
      <c r="J434" s="179">
        <f>ROUND(I434*H434,2)</f>
        <v>0</v>
      </c>
      <c r="K434" s="175" t="s">
        <v>141</v>
      </c>
      <c r="L434" s="39"/>
      <c r="M434" s="180" t="s">
        <v>3</v>
      </c>
      <c r="N434" s="181" t="s">
        <v>48</v>
      </c>
      <c r="O434" s="72"/>
      <c r="P434" s="182">
        <f>O434*H434</f>
        <v>0</v>
      </c>
      <c r="Q434" s="182">
        <v>0</v>
      </c>
      <c r="R434" s="182">
        <f>Q434*H434</f>
        <v>0</v>
      </c>
      <c r="S434" s="182">
        <v>0</v>
      </c>
      <c r="T434" s="183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184" t="s">
        <v>142</v>
      </c>
      <c r="AT434" s="184" t="s">
        <v>137</v>
      </c>
      <c r="AU434" s="184" t="s">
        <v>85</v>
      </c>
      <c r="AY434" s="18" t="s">
        <v>134</v>
      </c>
      <c r="BE434" s="185">
        <f>IF(N434="základní",J434,0)</f>
        <v>0</v>
      </c>
      <c r="BF434" s="185">
        <f>IF(N434="snížená",J434,0)</f>
        <v>0</v>
      </c>
      <c r="BG434" s="185">
        <f>IF(N434="zákl. přenesená",J434,0)</f>
        <v>0</v>
      </c>
      <c r="BH434" s="185">
        <f>IF(N434="sníž. přenesená",J434,0)</f>
        <v>0</v>
      </c>
      <c r="BI434" s="185">
        <f>IF(N434="nulová",J434,0)</f>
        <v>0</v>
      </c>
      <c r="BJ434" s="18" t="s">
        <v>83</v>
      </c>
      <c r="BK434" s="185">
        <f>ROUND(I434*H434,2)</f>
        <v>0</v>
      </c>
      <c r="BL434" s="18" t="s">
        <v>142</v>
      </c>
      <c r="BM434" s="184" t="s">
        <v>1369</v>
      </c>
    </row>
    <row r="435" s="13" customFormat="1">
      <c r="A435" s="13"/>
      <c r="B435" s="186"/>
      <c r="C435" s="13"/>
      <c r="D435" s="187" t="s">
        <v>144</v>
      </c>
      <c r="E435" s="188" t="s">
        <v>3</v>
      </c>
      <c r="F435" s="189" t="s">
        <v>295</v>
      </c>
      <c r="G435" s="13"/>
      <c r="H435" s="188" t="s">
        <v>3</v>
      </c>
      <c r="I435" s="190"/>
      <c r="J435" s="13"/>
      <c r="K435" s="13"/>
      <c r="L435" s="186"/>
      <c r="M435" s="191"/>
      <c r="N435" s="192"/>
      <c r="O435" s="192"/>
      <c r="P435" s="192"/>
      <c r="Q435" s="192"/>
      <c r="R435" s="192"/>
      <c r="S435" s="192"/>
      <c r="T435" s="19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88" t="s">
        <v>144</v>
      </c>
      <c r="AU435" s="188" t="s">
        <v>85</v>
      </c>
      <c r="AV435" s="13" t="s">
        <v>83</v>
      </c>
      <c r="AW435" s="13" t="s">
        <v>39</v>
      </c>
      <c r="AX435" s="13" t="s">
        <v>77</v>
      </c>
      <c r="AY435" s="188" t="s">
        <v>134</v>
      </c>
    </row>
    <row r="436" s="14" customFormat="1">
      <c r="A436" s="14"/>
      <c r="B436" s="194"/>
      <c r="C436" s="14"/>
      <c r="D436" s="187" t="s">
        <v>144</v>
      </c>
      <c r="E436" s="195" t="s">
        <v>3</v>
      </c>
      <c r="F436" s="196" t="s">
        <v>1370</v>
      </c>
      <c r="G436" s="14"/>
      <c r="H436" s="197">
        <v>1</v>
      </c>
      <c r="I436" s="198"/>
      <c r="J436" s="14"/>
      <c r="K436" s="14"/>
      <c r="L436" s="194"/>
      <c r="M436" s="199"/>
      <c r="N436" s="200"/>
      <c r="O436" s="200"/>
      <c r="P436" s="200"/>
      <c r="Q436" s="200"/>
      <c r="R436" s="200"/>
      <c r="S436" s="200"/>
      <c r="T436" s="201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195" t="s">
        <v>144</v>
      </c>
      <c r="AU436" s="195" t="s">
        <v>85</v>
      </c>
      <c r="AV436" s="14" t="s">
        <v>85</v>
      </c>
      <c r="AW436" s="14" t="s">
        <v>39</v>
      </c>
      <c r="AX436" s="14" t="s">
        <v>83</v>
      </c>
      <c r="AY436" s="195" t="s">
        <v>134</v>
      </c>
    </row>
    <row r="437" s="2" customFormat="1" ht="24.15" customHeight="1">
      <c r="A437" s="38"/>
      <c r="B437" s="172"/>
      <c r="C437" s="173" t="s">
        <v>744</v>
      </c>
      <c r="D437" s="173" t="s">
        <v>137</v>
      </c>
      <c r="E437" s="174" t="s">
        <v>644</v>
      </c>
      <c r="F437" s="175" t="s">
        <v>645</v>
      </c>
      <c r="G437" s="176" t="s">
        <v>140</v>
      </c>
      <c r="H437" s="177">
        <v>1</v>
      </c>
      <c r="I437" s="178"/>
      <c r="J437" s="179">
        <f>ROUND(I437*H437,2)</f>
        <v>0</v>
      </c>
      <c r="K437" s="175" t="s">
        <v>141</v>
      </c>
      <c r="L437" s="39"/>
      <c r="M437" s="180" t="s">
        <v>3</v>
      </c>
      <c r="N437" s="181" t="s">
        <v>48</v>
      </c>
      <c r="O437" s="72"/>
      <c r="P437" s="182">
        <f>O437*H437</f>
        <v>0</v>
      </c>
      <c r="Q437" s="182">
        <v>0</v>
      </c>
      <c r="R437" s="182">
        <f>Q437*H437</f>
        <v>0</v>
      </c>
      <c r="S437" s="182">
        <v>0</v>
      </c>
      <c r="T437" s="183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184" t="s">
        <v>142</v>
      </c>
      <c r="AT437" s="184" t="s">
        <v>137</v>
      </c>
      <c r="AU437" s="184" t="s">
        <v>85</v>
      </c>
      <c r="AY437" s="18" t="s">
        <v>134</v>
      </c>
      <c r="BE437" s="185">
        <f>IF(N437="základní",J437,0)</f>
        <v>0</v>
      </c>
      <c r="BF437" s="185">
        <f>IF(N437="snížená",J437,0)</f>
        <v>0</v>
      </c>
      <c r="BG437" s="185">
        <f>IF(N437="zákl. přenesená",J437,0)</f>
        <v>0</v>
      </c>
      <c r="BH437" s="185">
        <f>IF(N437="sníž. přenesená",J437,0)</f>
        <v>0</v>
      </c>
      <c r="BI437" s="185">
        <f>IF(N437="nulová",J437,0)</f>
        <v>0</v>
      </c>
      <c r="BJ437" s="18" t="s">
        <v>83</v>
      </c>
      <c r="BK437" s="185">
        <f>ROUND(I437*H437,2)</f>
        <v>0</v>
      </c>
      <c r="BL437" s="18" t="s">
        <v>142</v>
      </c>
      <c r="BM437" s="184" t="s">
        <v>1371</v>
      </c>
    </row>
    <row r="438" s="13" customFormat="1">
      <c r="A438" s="13"/>
      <c r="B438" s="186"/>
      <c r="C438" s="13"/>
      <c r="D438" s="187" t="s">
        <v>144</v>
      </c>
      <c r="E438" s="188" t="s">
        <v>3</v>
      </c>
      <c r="F438" s="189" t="s">
        <v>295</v>
      </c>
      <c r="G438" s="13"/>
      <c r="H438" s="188" t="s">
        <v>3</v>
      </c>
      <c r="I438" s="190"/>
      <c r="J438" s="13"/>
      <c r="K438" s="13"/>
      <c r="L438" s="186"/>
      <c r="M438" s="191"/>
      <c r="N438" s="192"/>
      <c r="O438" s="192"/>
      <c r="P438" s="192"/>
      <c r="Q438" s="192"/>
      <c r="R438" s="192"/>
      <c r="S438" s="192"/>
      <c r="T438" s="19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88" t="s">
        <v>144</v>
      </c>
      <c r="AU438" s="188" t="s">
        <v>85</v>
      </c>
      <c r="AV438" s="13" t="s">
        <v>83</v>
      </c>
      <c r="AW438" s="13" t="s">
        <v>39</v>
      </c>
      <c r="AX438" s="13" t="s">
        <v>77</v>
      </c>
      <c r="AY438" s="188" t="s">
        <v>134</v>
      </c>
    </row>
    <row r="439" s="14" customFormat="1">
      <c r="A439" s="14"/>
      <c r="B439" s="194"/>
      <c r="C439" s="14"/>
      <c r="D439" s="187" t="s">
        <v>144</v>
      </c>
      <c r="E439" s="195" t="s">
        <v>3</v>
      </c>
      <c r="F439" s="196" t="s">
        <v>647</v>
      </c>
      <c r="G439" s="14"/>
      <c r="H439" s="197">
        <v>1</v>
      </c>
      <c r="I439" s="198"/>
      <c r="J439" s="14"/>
      <c r="K439" s="14"/>
      <c r="L439" s="194"/>
      <c r="M439" s="199"/>
      <c r="N439" s="200"/>
      <c r="O439" s="200"/>
      <c r="P439" s="200"/>
      <c r="Q439" s="200"/>
      <c r="R439" s="200"/>
      <c r="S439" s="200"/>
      <c r="T439" s="201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195" t="s">
        <v>144</v>
      </c>
      <c r="AU439" s="195" t="s">
        <v>85</v>
      </c>
      <c r="AV439" s="14" t="s">
        <v>85</v>
      </c>
      <c r="AW439" s="14" t="s">
        <v>39</v>
      </c>
      <c r="AX439" s="14" t="s">
        <v>83</v>
      </c>
      <c r="AY439" s="195" t="s">
        <v>134</v>
      </c>
    </row>
    <row r="440" s="2" customFormat="1" ht="24.15" customHeight="1">
      <c r="A440" s="38"/>
      <c r="B440" s="172"/>
      <c r="C440" s="173" t="s">
        <v>746</v>
      </c>
      <c r="D440" s="173" t="s">
        <v>137</v>
      </c>
      <c r="E440" s="174" t="s">
        <v>648</v>
      </c>
      <c r="F440" s="175" t="s">
        <v>649</v>
      </c>
      <c r="G440" s="176" t="s">
        <v>140</v>
      </c>
      <c r="H440" s="177">
        <v>1</v>
      </c>
      <c r="I440" s="178"/>
      <c r="J440" s="179">
        <f>ROUND(I440*H440,2)</f>
        <v>0</v>
      </c>
      <c r="K440" s="175" t="s">
        <v>141</v>
      </c>
      <c r="L440" s="39"/>
      <c r="M440" s="180" t="s">
        <v>3</v>
      </c>
      <c r="N440" s="181" t="s">
        <v>48</v>
      </c>
      <c r="O440" s="72"/>
      <c r="P440" s="182">
        <f>O440*H440</f>
        <v>0</v>
      </c>
      <c r="Q440" s="182">
        <v>0</v>
      </c>
      <c r="R440" s="182">
        <f>Q440*H440</f>
        <v>0</v>
      </c>
      <c r="S440" s="182">
        <v>0</v>
      </c>
      <c r="T440" s="183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184" t="s">
        <v>142</v>
      </c>
      <c r="AT440" s="184" t="s">
        <v>137</v>
      </c>
      <c r="AU440" s="184" t="s">
        <v>85</v>
      </c>
      <c r="AY440" s="18" t="s">
        <v>134</v>
      </c>
      <c r="BE440" s="185">
        <f>IF(N440="základní",J440,0)</f>
        <v>0</v>
      </c>
      <c r="BF440" s="185">
        <f>IF(N440="snížená",J440,0)</f>
        <v>0</v>
      </c>
      <c r="BG440" s="185">
        <f>IF(N440="zákl. přenesená",J440,0)</f>
        <v>0</v>
      </c>
      <c r="BH440" s="185">
        <f>IF(N440="sníž. přenesená",J440,0)</f>
        <v>0</v>
      </c>
      <c r="BI440" s="185">
        <f>IF(N440="nulová",J440,0)</f>
        <v>0</v>
      </c>
      <c r="BJ440" s="18" t="s">
        <v>83</v>
      </c>
      <c r="BK440" s="185">
        <f>ROUND(I440*H440,2)</f>
        <v>0</v>
      </c>
      <c r="BL440" s="18" t="s">
        <v>142</v>
      </c>
      <c r="BM440" s="184" t="s">
        <v>1372</v>
      </c>
    </row>
    <row r="441" s="13" customFormat="1">
      <c r="A441" s="13"/>
      <c r="B441" s="186"/>
      <c r="C441" s="13"/>
      <c r="D441" s="187" t="s">
        <v>144</v>
      </c>
      <c r="E441" s="188" t="s">
        <v>3</v>
      </c>
      <c r="F441" s="189" t="s">
        <v>295</v>
      </c>
      <c r="G441" s="13"/>
      <c r="H441" s="188" t="s">
        <v>3</v>
      </c>
      <c r="I441" s="190"/>
      <c r="J441" s="13"/>
      <c r="K441" s="13"/>
      <c r="L441" s="186"/>
      <c r="M441" s="191"/>
      <c r="N441" s="192"/>
      <c r="O441" s="192"/>
      <c r="P441" s="192"/>
      <c r="Q441" s="192"/>
      <c r="R441" s="192"/>
      <c r="S441" s="192"/>
      <c r="T441" s="19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88" t="s">
        <v>144</v>
      </c>
      <c r="AU441" s="188" t="s">
        <v>85</v>
      </c>
      <c r="AV441" s="13" t="s">
        <v>83</v>
      </c>
      <c r="AW441" s="13" t="s">
        <v>39</v>
      </c>
      <c r="AX441" s="13" t="s">
        <v>77</v>
      </c>
      <c r="AY441" s="188" t="s">
        <v>134</v>
      </c>
    </row>
    <row r="442" s="14" customFormat="1">
      <c r="A442" s="14"/>
      <c r="B442" s="194"/>
      <c r="C442" s="14"/>
      <c r="D442" s="187" t="s">
        <v>144</v>
      </c>
      <c r="E442" s="195" t="s">
        <v>3</v>
      </c>
      <c r="F442" s="196" t="s">
        <v>651</v>
      </c>
      <c r="G442" s="14"/>
      <c r="H442" s="197">
        <v>1</v>
      </c>
      <c r="I442" s="198"/>
      <c r="J442" s="14"/>
      <c r="K442" s="14"/>
      <c r="L442" s="194"/>
      <c r="M442" s="199"/>
      <c r="N442" s="200"/>
      <c r="O442" s="200"/>
      <c r="P442" s="200"/>
      <c r="Q442" s="200"/>
      <c r="R442" s="200"/>
      <c r="S442" s="200"/>
      <c r="T442" s="20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195" t="s">
        <v>144</v>
      </c>
      <c r="AU442" s="195" t="s">
        <v>85</v>
      </c>
      <c r="AV442" s="14" t="s">
        <v>85</v>
      </c>
      <c r="AW442" s="14" t="s">
        <v>39</v>
      </c>
      <c r="AX442" s="14" t="s">
        <v>83</v>
      </c>
      <c r="AY442" s="195" t="s">
        <v>134</v>
      </c>
    </row>
    <row r="443" s="2" customFormat="1" ht="24.15" customHeight="1">
      <c r="A443" s="38"/>
      <c r="B443" s="172"/>
      <c r="C443" s="173" t="s">
        <v>748</v>
      </c>
      <c r="D443" s="173" t="s">
        <v>137</v>
      </c>
      <c r="E443" s="174" t="s">
        <v>970</v>
      </c>
      <c r="F443" s="175" t="s">
        <v>971</v>
      </c>
      <c r="G443" s="176" t="s">
        <v>140</v>
      </c>
      <c r="H443" s="177">
        <v>1</v>
      </c>
      <c r="I443" s="178"/>
      <c r="J443" s="179">
        <f>ROUND(I443*H443,2)</f>
        <v>0</v>
      </c>
      <c r="K443" s="175" t="s">
        <v>141</v>
      </c>
      <c r="L443" s="39"/>
      <c r="M443" s="180" t="s">
        <v>3</v>
      </c>
      <c r="N443" s="181" t="s">
        <v>48</v>
      </c>
      <c r="O443" s="72"/>
      <c r="P443" s="182">
        <f>O443*H443</f>
        <v>0</v>
      </c>
      <c r="Q443" s="182">
        <v>0</v>
      </c>
      <c r="R443" s="182">
        <f>Q443*H443</f>
        <v>0</v>
      </c>
      <c r="S443" s="182">
        <v>0</v>
      </c>
      <c r="T443" s="183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184" t="s">
        <v>142</v>
      </c>
      <c r="AT443" s="184" t="s">
        <v>137</v>
      </c>
      <c r="AU443" s="184" t="s">
        <v>85</v>
      </c>
      <c r="AY443" s="18" t="s">
        <v>134</v>
      </c>
      <c r="BE443" s="185">
        <f>IF(N443="základní",J443,0)</f>
        <v>0</v>
      </c>
      <c r="BF443" s="185">
        <f>IF(N443="snížená",J443,0)</f>
        <v>0</v>
      </c>
      <c r="BG443" s="185">
        <f>IF(N443="zákl. přenesená",J443,0)</f>
        <v>0</v>
      </c>
      <c r="BH443" s="185">
        <f>IF(N443="sníž. přenesená",J443,0)</f>
        <v>0</v>
      </c>
      <c r="BI443" s="185">
        <f>IF(N443="nulová",J443,0)</f>
        <v>0</v>
      </c>
      <c r="BJ443" s="18" t="s">
        <v>83</v>
      </c>
      <c r="BK443" s="185">
        <f>ROUND(I443*H443,2)</f>
        <v>0</v>
      </c>
      <c r="BL443" s="18" t="s">
        <v>142</v>
      </c>
      <c r="BM443" s="184" t="s">
        <v>1373</v>
      </c>
    </row>
    <row r="444" s="13" customFormat="1">
      <c r="A444" s="13"/>
      <c r="B444" s="186"/>
      <c r="C444" s="13"/>
      <c r="D444" s="187" t="s">
        <v>144</v>
      </c>
      <c r="E444" s="188" t="s">
        <v>3</v>
      </c>
      <c r="F444" s="189" t="s">
        <v>295</v>
      </c>
      <c r="G444" s="13"/>
      <c r="H444" s="188" t="s">
        <v>3</v>
      </c>
      <c r="I444" s="190"/>
      <c r="J444" s="13"/>
      <c r="K444" s="13"/>
      <c r="L444" s="186"/>
      <c r="M444" s="191"/>
      <c r="N444" s="192"/>
      <c r="O444" s="192"/>
      <c r="P444" s="192"/>
      <c r="Q444" s="192"/>
      <c r="R444" s="192"/>
      <c r="S444" s="192"/>
      <c r="T444" s="19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88" t="s">
        <v>144</v>
      </c>
      <c r="AU444" s="188" t="s">
        <v>85</v>
      </c>
      <c r="AV444" s="13" t="s">
        <v>83</v>
      </c>
      <c r="AW444" s="13" t="s">
        <v>39</v>
      </c>
      <c r="AX444" s="13" t="s">
        <v>77</v>
      </c>
      <c r="AY444" s="188" t="s">
        <v>134</v>
      </c>
    </row>
    <row r="445" s="14" customFormat="1">
      <c r="A445" s="14"/>
      <c r="B445" s="194"/>
      <c r="C445" s="14"/>
      <c r="D445" s="187" t="s">
        <v>144</v>
      </c>
      <c r="E445" s="195" t="s">
        <v>3</v>
      </c>
      <c r="F445" s="196" t="s">
        <v>973</v>
      </c>
      <c r="G445" s="14"/>
      <c r="H445" s="197">
        <v>1</v>
      </c>
      <c r="I445" s="198"/>
      <c r="J445" s="14"/>
      <c r="K445" s="14"/>
      <c r="L445" s="194"/>
      <c r="M445" s="199"/>
      <c r="N445" s="200"/>
      <c r="O445" s="200"/>
      <c r="P445" s="200"/>
      <c r="Q445" s="200"/>
      <c r="R445" s="200"/>
      <c r="S445" s="200"/>
      <c r="T445" s="20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195" t="s">
        <v>144</v>
      </c>
      <c r="AU445" s="195" t="s">
        <v>85</v>
      </c>
      <c r="AV445" s="14" t="s">
        <v>85</v>
      </c>
      <c r="AW445" s="14" t="s">
        <v>39</v>
      </c>
      <c r="AX445" s="14" t="s">
        <v>83</v>
      </c>
      <c r="AY445" s="195" t="s">
        <v>134</v>
      </c>
    </row>
    <row r="446" s="2" customFormat="1" ht="24.15" customHeight="1">
      <c r="A446" s="38"/>
      <c r="B446" s="172"/>
      <c r="C446" s="173" t="s">
        <v>753</v>
      </c>
      <c r="D446" s="173" t="s">
        <v>137</v>
      </c>
      <c r="E446" s="174" t="s">
        <v>652</v>
      </c>
      <c r="F446" s="175" t="s">
        <v>653</v>
      </c>
      <c r="G446" s="176" t="s">
        <v>140</v>
      </c>
      <c r="H446" s="177">
        <v>1</v>
      </c>
      <c r="I446" s="178"/>
      <c r="J446" s="179">
        <f>ROUND(I446*H446,2)</f>
        <v>0</v>
      </c>
      <c r="K446" s="175" t="s">
        <v>141</v>
      </c>
      <c r="L446" s="39"/>
      <c r="M446" s="180" t="s">
        <v>3</v>
      </c>
      <c r="N446" s="181" t="s">
        <v>48</v>
      </c>
      <c r="O446" s="72"/>
      <c r="P446" s="182">
        <f>O446*H446</f>
        <v>0</v>
      </c>
      <c r="Q446" s="182">
        <v>0</v>
      </c>
      <c r="R446" s="182">
        <f>Q446*H446</f>
        <v>0</v>
      </c>
      <c r="S446" s="182">
        <v>0</v>
      </c>
      <c r="T446" s="183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184" t="s">
        <v>142</v>
      </c>
      <c r="AT446" s="184" t="s">
        <v>137</v>
      </c>
      <c r="AU446" s="184" t="s">
        <v>85</v>
      </c>
      <c r="AY446" s="18" t="s">
        <v>134</v>
      </c>
      <c r="BE446" s="185">
        <f>IF(N446="základní",J446,0)</f>
        <v>0</v>
      </c>
      <c r="BF446" s="185">
        <f>IF(N446="snížená",J446,0)</f>
        <v>0</v>
      </c>
      <c r="BG446" s="185">
        <f>IF(N446="zákl. přenesená",J446,0)</f>
        <v>0</v>
      </c>
      <c r="BH446" s="185">
        <f>IF(N446="sníž. přenesená",J446,0)</f>
        <v>0</v>
      </c>
      <c r="BI446" s="185">
        <f>IF(N446="nulová",J446,0)</f>
        <v>0</v>
      </c>
      <c r="BJ446" s="18" t="s">
        <v>83</v>
      </c>
      <c r="BK446" s="185">
        <f>ROUND(I446*H446,2)</f>
        <v>0</v>
      </c>
      <c r="BL446" s="18" t="s">
        <v>142</v>
      </c>
      <c r="BM446" s="184" t="s">
        <v>1374</v>
      </c>
    </row>
    <row r="447" s="13" customFormat="1">
      <c r="A447" s="13"/>
      <c r="B447" s="186"/>
      <c r="C447" s="13"/>
      <c r="D447" s="187" t="s">
        <v>144</v>
      </c>
      <c r="E447" s="188" t="s">
        <v>3</v>
      </c>
      <c r="F447" s="189" t="s">
        <v>295</v>
      </c>
      <c r="G447" s="13"/>
      <c r="H447" s="188" t="s">
        <v>3</v>
      </c>
      <c r="I447" s="190"/>
      <c r="J447" s="13"/>
      <c r="K447" s="13"/>
      <c r="L447" s="186"/>
      <c r="M447" s="191"/>
      <c r="N447" s="192"/>
      <c r="O447" s="192"/>
      <c r="P447" s="192"/>
      <c r="Q447" s="192"/>
      <c r="R447" s="192"/>
      <c r="S447" s="192"/>
      <c r="T447" s="19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88" t="s">
        <v>144</v>
      </c>
      <c r="AU447" s="188" t="s">
        <v>85</v>
      </c>
      <c r="AV447" s="13" t="s">
        <v>83</v>
      </c>
      <c r="AW447" s="13" t="s">
        <v>39</v>
      </c>
      <c r="AX447" s="13" t="s">
        <v>77</v>
      </c>
      <c r="AY447" s="188" t="s">
        <v>134</v>
      </c>
    </row>
    <row r="448" s="14" customFormat="1">
      <c r="A448" s="14"/>
      <c r="B448" s="194"/>
      <c r="C448" s="14"/>
      <c r="D448" s="187" t="s">
        <v>144</v>
      </c>
      <c r="E448" s="195" t="s">
        <v>3</v>
      </c>
      <c r="F448" s="196" t="s">
        <v>655</v>
      </c>
      <c r="G448" s="14"/>
      <c r="H448" s="197">
        <v>1</v>
      </c>
      <c r="I448" s="198"/>
      <c r="J448" s="14"/>
      <c r="K448" s="14"/>
      <c r="L448" s="194"/>
      <c r="M448" s="199"/>
      <c r="N448" s="200"/>
      <c r="O448" s="200"/>
      <c r="P448" s="200"/>
      <c r="Q448" s="200"/>
      <c r="R448" s="200"/>
      <c r="S448" s="200"/>
      <c r="T448" s="201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195" t="s">
        <v>144</v>
      </c>
      <c r="AU448" s="195" t="s">
        <v>85</v>
      </c>
      <c r="AV448" s="14" t="s">
        <v>85</v>
      </c>
      <c r="AW448" s="14" t="s">
        <v>39</v>
      </c>
      <c r="AX448" s="14" t="s">
        <v>83</v>
      </c>
      <c r="AY448" s="195" t="s">
        <v>134</v>
      </c>
    </row>
    <row r="449" s="2" customFormat="1" ht="24.15" customHeight="1">
      <c r="A449" s="38"/>
      <c r="B449" s="172"/>
      <c r="C449" s="173" t="s">
        <v>758</v>
      </c>
      <c r="D449" s="173" t="s">
        <v>137</v>
      </c>
      <c r="E449" s="174" t="s">
        <v>657</v>
      </c>
      <c r="F449" s="175" t="s">
        <v>658</v>
      </c>
      <c r="G449" s="176" t="s">
        <v>140</v>
      </c>
      <c r="H449" s="177">
        <v>2</v>
      </c>
      <c r="I449" s="178"/>
      <c r="J449" s="179">
        <f>ROUND(I449*H449,2)</f>
        <v>0</v>
      </c>
      <c r="K449" s="175" t="s">
        <v>141</v>
      </c>
      <c r="L449" s="39"/>
      <c r="M449" s="180" t="s">
        <v>3</v>
      </c>
      <c r="N449" s="181" t="s">
        <v>48</v>
      </c>
      <c r="O449" s="72"/>
      <c r="P449" s="182">
        <f>O449*H449</f>
        <v>0</v>
      </c>
      <c r="Q449" s="182">
        <v>0</v>
      </c>
      <c r="R449" s="182">
        <f>Q449*H449</f>
        <v>0</v>
      </c>
      <c r="S449" s="182">
        <v>0</v>
      </c>
      <c r="T449" s="183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184" t="s">
        <v>142</v>
      </c>
      <c r="AT449" s="184" t="s">
        <v>137</v>
      </c>
      <c r="AU449" s="184" t="s">
        <v>85</v>
      </c>
      <c r="AY449" s="18" t="s">
        <v>134</v>
      </c>
      <c r="BE449" s="185">
        <f>IF(N449="základní",J449,0)</f>
        <v>0</v>
      </c>
      <c r="BF449" s="185">
        <f>IF(N449="snížená",J449,0)</f>
        <v>0</v>
      </c>
      <c r="BG449" s="185">
        <f>IF(N449="zákl. přenesená",J449,0)</f>
        <v>0</v>
      </c>
      <c r="BH449" s="185">
        <f>IF(N449="sníž. přenesená",J449,0)</f>
        <v>0</v>
      </c>
      <c r="BI449" s="185">
        <f>IF(N449="nulová",J449,0)</f>
        <v>0</v>
      </c>
      <c r="BJ449" s="18" t="s">
        <v>83</v>
      </c>
      <c r="BK449" s="185">
        <f>ROUND(I449*H449,2)</f>
        <v>0</v>
      </c>
      <c r="BL449" s="18" t="s">
        <v>142</v>
      </c>
      <c r="BM449" s="184" t="s">
        <v>1375</v>
      </c>
    </row>
    <row r="450" s="13" customFormat="1">
      <c r="A450" s="13"/>
      <c r="B450" s="186"/>
      <c r="C450" s="13"/>
      <c r="D450" s="187" t="s">
        <v>144</v>
      </c>
      <c r="E450" s="188" t="s">
        <v>3</v>
      </c>
      <c r="F450" s="189" t="s">
        <v>295</v>
      </c>
      <c r="G450" s="13"/>
      <c r="H450" s="188" t="s">
        <v>3</v>
      </c>
      <c r="I450" s="190"/>
      <c r="J450" s="13"/>
      <c r="K450" s="13"/>
      <c r="L450" s="186"/>
      <c r="M450" s="191"/>
      <c r="N450" s="192"/>
      <c r="O450" s="192"/>
      <c r="P450" s="192"/>
      <c r="Q450" s="192"/>
      <c r="R450" s="192"/>
      <c r="S450" s="192"/>
      <c r="T450" s="19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188" t="s">
        <v>144</v>
      </c>
      <c r="AU450" s="188" t="s">
        <v>85</v>
      </c>
      <c r="AV450" s="13" t="s">
        <v>83</v>
      </c>
      <c r="AW450" s="13" t="s">
        <v>39</v>
      </c>
      <c r="AX450" s="13" t="s">
        <v>77</v>
      </c>
      <c r="AY450" s="188" t="s">
        <v>134</v>
      </c>
    </row>
    <row r="451" s="14" customFormat="1">
      <c r="A451" s="14"/>
      <c r="B451" s="194"/>
      <c r="C451" s="14"/>
      <c r="D451" s="187" t="s">
        <v>144</v>
      </c>
      <c r="E451" s="195" t="s">
        <v>3</v>
      </c>
      <c r="F451" s="196" t="s">
        <v>976</v>
      </c>
      <c r="G451" s="14"/>
      <c r="H451" s="197">
        <v>2</v>
      </c>
      <c r="I451" s="198"/>
      <c r="J451" s="14"/>
      <c r="K451" s="14"/>
      <c r="L451" s="194"/>
      <c r="M451" s="199"/>
      <c r="N451" s="200"/>
      <c r="O451" s="200"/>
      <c r="P451" s="200"/>
      <c r="Q451" s="200"/>
      <c r="R451" s="200"/>
      <c r="S451" s="200"/>
      <c r="T451" s="201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195" t="s">
        <v>144</v>
      </c>
      <c r="AU451" s="195" t="s">
        <v>85</v>
      </c>
      <c r="AV451" s="14" t="s">
        <v>85</v>
      </c>
      <c r="AW451" s="14" t="s">
        <v>39</v>
      </c>
      <c r="AX451" s="14" t="s">
        <v>83</v>
      </c>
      <c r="AY451" s="195" t="s">
        <v>134</v>
      </c>
    </row>
    <row r="452" s="2" customFormat="1" ht="24.15" customHeight="1">
      <c r="A452" s="38"/>
      <c r="B452" s="172"/>
      <c r="C452" s="173" t="s">
        <v>761</v>
      </c>
      <c r="D452" s="173" t="s">
        <v>137</v>
      </c>
      <c r="E452" s="174" t="s">
        <v>977</v>
      </c>
      <c r="F452" s="175" t="s">
        <v>978</v>
      </c>
      <c r="G452" s="176" t="s">
        <v>140</v>
      </c>
      <c r="H452" s="177">
        <v>1</v>
      </c>
      <c r="I452" s="178"/>
      <c r="J452" s="179">
        <f>ROUND(I452*H452,2)</f>
        <v>0</v>
      </c>
      <c r="K452" s="175" t="s">
        <v>141</v>
      </c>
      <c r="L452" s="39"/>
      <c r="M452" s="180" t="s">
        <v>3</v>
      </c>
      <c r="N452" s="181" t="s">
        <v>48</v>
      </c>
      <c r="O452" s="72"/>
      <c r="P452" s="182">
        <f>O452*H452</f>
        <v>0</v>
      </c>
      <c r="Q452" s="182">
        <v>0</v>
      </c>
      <c r="R452" s="182">
        <f>Q452*H452</f>
        <v>0</v>
      </c>
      <c r="S452" s="182">
        <v>0</v>
      </c>
      <c r="T452" s="183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184" t="s">
        <v>142</v>
      </c>
      <c r="AT452" s="184" t="s">
        <v>137</v>
      </c>
      <c r="AU452" s="184" t="s">
        <v>85</v>
      </c>
      <c r="AY452" s="18" t="s">
        <v>134</v>
      </c>
      <c r="BE452" s="185">
        <f>IF(N452="základní",J452,0)</f>
        <v>0</v>
      </c>
      <c r="BF452" s="185">
        <f>IF(N452="snížená",J452,0)</f>
        <v>0</v>
      </c>
      <c r="BG452" s="185">
        <f>IF(N452="zákl. přenesená",J452,0)</f>
        <v>0</v>
      </c>
      <c r="BH452" s="185">
        <f>IF(N452="sníž. přenesená",J452,0)</f>
        <v>0</v>
      </c>
      <c r="BI452" s="185">
        <f>IF(N452="nulová",J452,0)</f>
        <v>0</v>
      </c>
      <c r="BJ452" s="18" t="s">
        <v>83</v>
      </c>
      <c r="BK452" s="185">
        <f>ROUND(I452*H452,2)</f>
        <v>0</v>
      </c>
      <c r="BL452" s="18" t="s">
        <v>142</v>
      </c>
      <c r="BM452" s="184" t="s">
        <v>1376</v>
      </c>
    </row>
    <row r="453" s="13" customFormat="1">
      <c r="A453" s="13"/>
      <c r="B453" s="186"/>
      <c r="C453" s="13"/>
      <c r="D453" s="187" t="s">
        <v>144</v>
      </c>
      <c r="E453" s="188" t="s">
        <v>3</v>
      </c>
      <c r="F453" s="189" t="s">
        <v>295</v>
      </c>
      <c r="G453" s="13"/>
      <c r="H453" s="188" t="s">
        <v>3</v>
      </c>
      <c r="I453" s="190"/>
      <c r="J453" s="13"/>
      <c r="K453" s="13"/>
      <c r="L453" s="186"/>
      <c r="M453" s="191"/>
      <c r="N453" s="192"/>
      <c r="O453" s="192"/>
      <c r="P453" s="192"/>
      <c r="Q453" s="192"/>
      <c r="R453" s="192"/>
      <c r="S453" s="192"/>
      <c r="T453" s="19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88" t="s">
        <v>144</v>
      </c>
      <c r="AU453" s="188" t="s">
        <v>85</v>
      </c>
      <c r="AV453" s="13" t="s">
        <v>83</v>
      </c>
      <c r="AW453" s="13" t="s">
        <v>39</v>
      </c>
      <c r="AX453" s="13" t="s">
        <v>77</v>
      </c>
      <c r="AY453" s="188" t="s">
        <v>134</v>
      </c>
    </row>
    <row r="454" s="14" customFormat="1">
      <c r="A454" s="14"/>
      <c r="B454" s="194"/>
      <c r="C454" s="14"/>
      <c r="D454" s="187" t="s">
        <v>144</v>
      </c>
      <c r="E454" s="195" t="s">
        <v>3</v>
      </c>
      <c r="F454" s="196" t="s">
        <v>166</v>
      </c>
      <c r="G454" s="14"/>
      <c r="H454" s="197">
        <v>1</v>
      </c>
      <c r="I454" s="198"/>
      <c r="J454" s="14"/>
      <c r="K454" s="14"/>
      <c r="L454" s="194"/>
      <c r="M454" s="199"/>
      <c r="N454" s="200"/>
      <c r="O454" s="200"/>
      <c r="P454" s="200"/>
      <c r="Q454" s="200"/>
      <c r="R454" s="200"/>
      <c r="S454" s="200"/>
      <c r="T454" s="201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195" t="s">
        <v>144</v>
      </c>
      <c r="AU454" s="195" t="s">
        <v>85</v>
      </c>
      <c r="AV454" s="14" t="s">
        <v>85</v>
      </c>
      <c r="AW454" s="14" t="s">
        <v>39</v>
      </c>
      <c r="AX454" s="14" t="s">
        <v>83</v>
      </c>
      <c r="AY454" s="195" t="s">
        <v>134</v>
      </c>
    </row>
    <row r="455" s="2" customFormat="1" ht="24.15" customHeight="1">
      <c r="A455" s="38"/>
      <c r="B455" s="172"/>
      <c r="C455" s="173" t="s">
        <v>763</v>
      </c>
      <c r="D455" s="173" t="s">
        <v>137</v>
      </c>
      <c r="E455" s="174" t="s">
        <v>272</v>
      </c>
      <c r="F455" s="175" t="s">
        <v>273</v>
      </c>
      <c r="G455" s="176" t="s">
        <v>140</v>
      </c>
      <c r="H455" s="177">
        <v>1</v>
      </c>
      <c r="I455" s="178"/>
      <c r="J455" s="179">
        <f>ROUND(I455*H455,2)</f>
        <v>0</v>
      </c>
      <c r="K455" s="175" t="s">
        <v>141</v>
      </c>
      <c r="L455" s="39"/>
      <c r="M455" s="180" t="s">
        <v>3</v>
      </c>
      <c r="N455" s="181" t="s">
        <v>48</v>
      </c>
      <c r="O455" s="72"/>
      <c r="P455" s="182">
        <f>O455*H455</f>
        <v>0</v>
      </c>
      <c r="Q455" s="182">
        <v>0</v>
      </c>
      <c r="R455" s="182">
        <f>Q455*H455</f>
        <v>0</v>
      </c>
      <c r="S455" s="182">
        <v>0</v>
      </c>
      <c r="T455" s="183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184" t="s">
        <v>142</v>
      </c>
      <c r="AT455" s="184" t="s">
        <v>137</v>
      </c>
      <c r="AU455" s="184" t="s">
        <v>85</v>
      </c>
      <c r="AY455" s="18" t="s">
        <v>134</v>
      </c>
      <c r="BE455" s="185">
        <f>IF(N455="základní",J455,0)</f>
        <v>0</v>
      </c>
      <c r="BF455" s="185">
        <f>IF(N455="snížená",J455,0)</f>
        <v>0</v>
      </c>
      <c r="BG455" s="185">
        <f>IF(N455="zákl. přenesená",J455,0)</f>
        <v>0</v>
      </c>
      <c r="BH455" s="185">
        <f>IF(N455="sníž. přenesená",J455,0)</f>
        <v>0</v>
      </c>
      <c r="BI455" s="185">
        <f>IF(N455="nulová",J455,0)</f>
        <v>0</v>
      </c>
      <c r="BJ455" s="18" t="s">
        <v>83</v>
      </c>
      <c r="BK455" s="185">
        <f>ROUND(I455*H455,2)</f>
        <v>0</v>
      </c>
      <c r="BL455" s="18" t="s">
        <v>142</v>
      </c>
      <c r="BM455" s="184" t="s">
        <v>1377</v>
      </c>
    </row>
    <row r="456" s="13" customFormat="1">
      <c r="A456" s="13"/>
      <c r="B456" s="186"/>
      <c r="C456" s="13"/>
      <c r="D456" s="187" t="s">
        <v>144</v>
      </c>
      <c r="E456" s="188" t="s">
        <v>3</v>
      </c>
      <c r="F456" s="189" t="s">
        <v>295</v>
      </c>
      <c r="G456" s="13"/>
      <c r="H456" s="188" t="s">
        <v>3</v>
      </c>
      <c r="I456" s="190"/>
      <c r="J456" s="13"/>
      <c r="K456" s="13"/>
      <c r="L456" s="186"/>
      <c r="M456" s="191"/>
      <c r="N456" s="192"/>
      <c r="O456" s="192"/>
      <c r="P456" s="192"/>
      <c r="Q456" s="192"/>
      <c r="R456" s="192"/>
      <c r="S456" s="192"/>
      <c r="T456" s="19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88" t="s">
        <v>144</v>
      </c>
      <c r="AU456" s="188" t="s">
        <v>85</v>
      </c>
      <c r="AV456" s="13" t="s">
        <v>83</v>
      </c>
      <c r="AW456" s="13" t="s">
        <v>39</v>
      </c>
      <c r="AX456" s="13" t="s">
        <v>77</v>
      </c>
      <c r="AY456" s="188" t="s">
        <v>134</v>
      </c>
    </row>
    <row r="457" s="14" customFormat="1">
      <c r="A457" s="14"/>
      <c r="B457" s="194"/>
      <c r="C457" s="14"/>
      <c r="D457" s="187" t="s">
        <v>144</v>
      </c>
      <c r="E457" s="195" t="s">
        <v>3</v>
      </c>
      <c r="F457" s="196" t="s">
        <v>275</v>
      </c>
      <c r="G457" s="14"/>
      <c r="H457" s="197">
        <v>1</v>
      </c>
      <c r="I457" s="198"/>
      <c r="J457" s="14"/>
      <c r="K457" s="14"/>
      <c r="L457" s="194"/>
      <c r="M457" s="199"/>
      <c r="N457" s="200"/>
      <c r="O457" s="200"/>
      <c r="P457" s="200"/>
      <c r="Q457" s="200"/>
      <c r="R457" s="200"/>
      <c r="S457" s="200"/>
      <c r="T457" s="201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195" t="s">
        <v>144</v>
      </c>
      <c r="AU457" s="195" t="s">
        <v>85</v>
      </c>
      <c r="AV457" s="14" t="s">
        <v>85</v>
      </c>
      <c r="AW457" s="14" t="s">
        <v>39</v>
      </c>
      <c r="AX457" s="14" t="s">
        <v>83</v>
      </c>
      <c r="AY457" s="195" t="s">
        <v>134</v>
      </c>
    </row>
    <row r="458" s="2" customFormat="1" ht="33" customHeight="1">
      <c r="A458" s="38"/>
      <c r="B458" s="172"/>
      <c r="C458" s="173" t="s">
        <v>765</v>
      </c>
      <c r="D458" s="173" t="s">
        <v>137</v>
      </c>
      <c r="E458" s="174" t="s">
        <v>981</v>
      </c>
      <c r="F458" s="175" t="s">
        <v>982</v>
      </c>
      <c r="G458" s="176" t="s">
        <v>140</v>
      </c>
      <c r="H458" s="177">
        <v>7</v>
      </c>
      <c r="I458" s="178"/>
      <c r="J458" s="179">
        <f>ROUND(I458*H458,2)</f>
        <v>0</v>
      </c>
      <c r="K458" s="175" t="s">
        <v>141</v>
      </c>
      <c r="L458" s="39"/>
      <c r="M458" s="180" t="s">
        <v>3</v>
      </c>
      <c r="N458" s="181" t="s">
        <v>48</v>
      </c>
      <c r="O458" s="72"/>
      <c r="P458" s="182">
        <f>O458*H458</f>
        <v>0</v>
      </c>
      <c r="Q458" s="182">
        <v>0</v>
      </c>
      <c r="R458" s="182">
        <f>Q458*H458</f>
        <v>0</v>
      </c>
      <c r="S458" s="182">
        <v>0</v>
      </c>
      <c r="T458" s="183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184" t="s">
        <v>142</v>
      </c>
      <c r="AT458" s="184" t="s">
        <v>137</v>
      </c>
      <c r="AU458" s="184" t="s">
        <v>85</v>
      </c>
      <c r="AY458" s="18" t="s">
        <v>134</v>
      </c>
      <c r="BE458" s="185">
        <f>IF(N458="základní",J458,0)</f>
        <v>0</v>
      </c>
      <c r="BF458" s="185">
        <f>IF(N458="snížená",J458,0)</f>
        <v>0</v>
      </c>
      <c r="BG458" s="185">
        <f>IF(N458="zákl. přenesená",J458,0)</f>
        <v>0</v>
      </c>
      <c r="BH458" s="185">
        <f>IF(N458="sníž. přenesená",J458,0)</f>
        <v>0</v>
      </c>
      <c r="BI458" s="185">
        <f>IF(N458="nulová",J458,0)</f>
        <v>0</v>
      </c>
      <c r="BJ458" s="18" t="s">
        <v>83</v>
      </c>
      <c r="BK458" s="185">
        <f>ROUND(I458*H458,2)</f>
        <v>0</v>
      </c>
      <c r="BL458" s="18" t="s">
        <v>142</v>
      </c>
      <c r="BM458" s="184" t="s">
        <v>1378</v>
      </c>
    </row>
    <row r="459" s="13" customFormat="1">
      <c r="A459" s="13"/>
      <c r="B459" s="186"/>
      <c r="C459" s="13"/>
      <c r="D459" s="187" t="s">
        <v>144</v>
      </c>
      <c r="E459" s="188" t="s">
        <v>3</v>
      </c>
      <c r="F459" s="189" t="s">
        <v>295</v>
      </c>
      <c r="G459" s="13"/>
      <c r="H459" s="188" t="s">
        <v>3</v>
      </c>
      <c r="I459" s="190"/>
      <c r="J459" s="13"/>
      <c r="K459" s="13"/>
      <c r="L459" s="186"/>
      <c r="M459" s="191"/>
      <c r="N459" s="192"/>
      <c r="O459" s="192"/>
      <c r="P459" s="192"/>
      <c r="Q459" s="192"/>
      <c r="R459" s="192"/>
      <c r="S459" s="192"/>
      <c r="T459" s="19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88" t="s">
        <v>144</v>
      </c>
      <c r="AU459" s="188" t="s">
        <v>85</v>
      </c>
      <c r="AV459" s="13" t="s">
        <v>83</v>
      </c>
      <c r="AW459" s="13" t="s">
        <v>39</v>
      </c>
      <c r="AX459" s="13" t="s">
        <v>77</v>
      </c>
      <c r="AY459" s="188" t="s">
        <v>134</v>
      </c>
    </row>
    <row r="460" s="14" customFormat="1">
      <c r="A460" s="14"/>
      <c r="B460" s="194"/>
      <c r="C460" s="14"/>
      <c r="D460" s="187" t="s">
        <v>144</v>
      </c>
      <c r="E460" s="195" t="s">
        <v>3</v>
      </c>
      <c r="F460" s="196" t="s">
        <v>1379</v>
      </c>
      <c r="G460" s="14"/>
      <c r="H460" s="197">
        <v>7</v>
      </c>
      <c r="I460" s="198"/>
      <c r="J460" s="14"/>
      <c r="K460" s="14"/>
      <c r="L460" s="194"/>
      <c r="M460" s="199"/>
      <c r="N460" s="200"/>
      <c r="O460" s="200"/>
      <c r="P460" s="200"/>
      <c r="Q460" s="200"/>
      <c r="R460" s="200"/>
      <c r="S460" s="200"/>
      <c r="T460" s="201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195" t="s">
        <v>144</v>
      </c>
      <c r="AU460" s="195" t="s">
        <v>85</v>
      </c>
      <c r="AV460" s="14" t="s">
        <v>85</v>
      </c>
      <c r="AW460" s="14" t="s">
        <v>39</v>
      </c>
      <c r="AX460" s="14" t="s">
        <v>83</v>
      </c>
      <c r="AY460" s="195" t="s">
        <v>134</v>
      </c>
    </row>
    <row r="461" s="2" customFormat="1" ht="24.15" customHeight="1">
      <c r="A461" s="38"/>
      <c r="B461" s="172"/>
      <c r="C461" s="173" t="s">
        <v>767</v>
      </c>
      <c r="D461" s="173" t="s">
        <v>137</v>
      </c>
      <c r="E461" s="174" t="s">
        <v>665</v>
      </c>
      <c r="F461" s="175" t="s">
        <v>666</v>
      </c>
      <c r="G461" s="176" t="s">
        <v>140</v>
      </c>
      <c r="H461" s="177">
        <v>2</v>
      </c>
      <c r="I461" s="178"/>
      <c r="J461" s="179">
        <f>ROUND(I461*H461,2)</f>
        <v>0</v>
      </c>
      <c r="K461" s="175" t="s">
        <v>141</v>
      </c>
      <c r="L461" s="39"/>
      <c r="M461" s="180" t="s">
        <v>3</v>
      </c>
      <c r="N461" s="181" t="s">
        <v>48</v>
      </c>
      <c r="O461" s="72"/>
      <c r="P461" s="182">
        <f>O461*H461</f>
        <v>0</v>
      </c>
      <c r="Q461" s="182">
        <v>0</v>
      </c>
      <c r="R461" s="182">
        <f>Q461*H461</f>
        <v>0</v>
      </c>
      <c r="S461" s="182">
        <v>0</v>
      </c>
      <c r="T461" s="183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184" t="s">
        <v>142</v>
      </c>
      <c r="AT461" s="184" t="s">
        <v>137</v>
      </c>
      <c r="AU461" s="184" t="s">
        <v>85</v>
      </c>
      <c r="AY461" s="18" t="s">
        <v>134</v>
      </c>
      <c r="BE461" s="185">
        <f>IF(N461="základní",J461,0)</f>
        <v>0</v>
      </c>
      <c r="BF461" s="185">
        <f>IF(N461="snížená",J461,0)</f>
        <v>0</v>
      </c>
      <c r="BG461" s="185">
        <f>IF(N461="zákl. přenesená",J461,0)</f>
        <v>0</v>
      </c>
      <c r="BH461" s="185">
        <f>IF(N461="sníž. přenesená",J461,0)</f>
        <v>0</v>
      </c>
      <c r="BI461" s="185">
        <f>IF(N461="nulová",J461,0)</f>
        <v>0</v>
      </c>
      <c r="BJ461" s="18" t="s">
        <v>83</v>
      </c>
      <c r="BK461" s="185">
        <f>ROUND(I461*H461,2)</f>
        <v>0</v>
      </c>
      <c r="BL461" s="18" t="s">
        <v>142</v>
      </c>
      <c r="BM461" s="184" t="s">
        <v>1380</v>
      </c>
    </row>
    <row r="462" s="13" customFormat="1">
      <c r="A462" s="13"/>
      <c r="B462" s="186"/>
      <c r="C462" s="13"/>
      <c r="D462" s="187" t="s">
        <v>144</v>
      </c>
      <c r="E462" s="188" t="s">
        <v>3</v>
      </c>
      <c r="F462" s="189" t="s">
        <v>295</v>
      </c>
      <c r="G462" s="13"/>
      <c r="H462" s="188" t="s">
        <v>3</v>
      </c>
      <c r="I462" s="190"/>
      <c r="J462" s="13"/>
      <c r="K462" s="13"/>
      <c r="L462" s="186"/>
      <c r="M462" s="191"/>
      <c r="N462" s="192"/>
      <c r="O462" s="192"/>
      <c r="P462" s="192"/>
      <c r="Q462" s="192"/>
      <c r="R462" s="192"/>
      <c r="S462" s="192"/>
      <c r="T462" s="19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88" t="s">
        <v>144</v>
      </c>
      <c r="AU462" s="188" t="s">
        <v>85</v>
      </c>
      <c r="AV462" s="13" t="s">
        <v>83</v>
      </c>
      <c r="AW462" s="13" t="s">
        <v>39</v>
      </c>
      <c r="AX462" s="13" t="s">
        <v>77</v>
      </c>
      <c r="AY462" s="188" t="s">
        <v>134</v>
      </c>
    </row>
    <row r="463" s="14" customFormat="1">
      <c r="A463" s="14"/>
      <c r="B463" s="194"/>
      <c r="C463" s="14"/>
      <c r="D463" s="187" t="s">
        <v>144</v>
      </c>
      <c r="E463" s="195" t="s">
        <v>3</v>
      </c>
      <c r="F463" s="196" t="s">
        <v>986</v>
      </c>
      <c r="G463" s="14"/>
      <c r="H463" s="197">
        <v>2</v>
      </c>
      <c r="I463" s="198"/>
      <c r="J463" s="14"/>
      <c r="K463" s="14"/>
      <c r="L463" s="194"/>
      <c r="M463" s="199"/>
      <c r="N463" s="200"/>
      <c r="O463" s="200"/>
      <c r="P463" s="200"/>
      <c r="Q463" s="200"/>
      <c r="R463" s="200"/>
      <c r="S463" s="200"/>
      <c r="T463" s="201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195" t="s">
        <v>144</v>
      </c>
      <c r="AU463" s="195" t="s">
        <v>85</v>
      </c>
      <c r="AV463" s="14" t="s">
        <v>85</v>
      </c>
      <c r="AW463" s="14" t="s">
        <v>39</v>
      </c>
      <c r="AX463" s="14" t="s">
        <v>83</v>
      </c>
      <c r="AY463" s="195" t="s">
        <v>134</v>
      </c>
    </row>
    <row r="464" s="2" customFormat="1" ht="24.15" customHeight="1">
      <c r="A464" s="38"/>
      <c r="B464" s="172"/>
      <c r="C464" s="173" t="s">
        <v>772</v>
      </c>
      <c r="D464" s="173" t="s">
        <v>137</v>
      </c>
      <c r="E464" s="174" t="s">
        <v>670</v>
      </c>
      <c r="F464" s="175" t="s">
        <v>671</v>
      </c>
      <c r="G464" s="176" t="s">
        <v>140</v>
      </c>
      <c r="H464" s="177">
        <v>1</v>
      </c>
      <c r="I464" s="178"/>
      <c r="J464" s="179">
        <f>ROUND(I464*H464,2)</f>
        <v>0</v>
      </c>
      <c r="K464" s="175" t="s">
        <v>141</v>
      </c>
      <c r="L464" s="39"/>
      <c r="M464" s="180" t="s">
        <v>3</v>
      </c>
      <c r="N464" s="181" t="s">
        <v>48</v>
      </c>
      <c r="O464" s="72"/>
      <c r="P464" s="182">
        <f>O464*H464</f>
        <v>0</v>
      </c>
      <c r="Q464" s="182">
        <v>0</v>
      </c>
      <c r="R464" s="182">
        <f>Q464*H464</f>
        <v>0</v>
      </c>
      <c r="S464" s="182">
        <v>0</v>
      </c>
      <c r="T464" s="183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184" t="s">
        <v>142</v>
      </c>
      <c r="AT464" s="184" t="s">
        <v>137</v>
      </c>
      <c r="AU464" s="184" t="s">
        <v>85</v>
      </c>
      <c r="AY464" s="18" t="s">
        <v>134</v>
      </c>
      <c r="BE464" s="185">
        <f>IF(N464="základní",J464,0)</f>
        <v>0</v>
      </c>
      <c r="BF464" s="185">
        <f>IF(N464="snížená",J464,0)</f>
        <v>0</v>
      </c>
      <c r="BG464" s="185">
        <f>IF(N464="zákl. přenesená",J464,0)</f>
        <v>0</v>
      </c>
      <c r="BH464" s="185">
        <f>IF(N464="sníž. přenesená",J464,0)</f>
        <v>0</v>
      </c>
      <c r="BI464" s="185">
        <f>IF(N464="nulová",J464,0)</f>
        <v>0</v>
      </c>
      <c r="BJ464" s="18" t="s">
        <v>83</v>
      </c>
      <c r="BK464" s="185">
        <f>ROUND(I464*H464,2)</f>
        <v>0</v>
      </c>
      <c r="BL464" s="18" t="s">
        <v>142</v>
      </c>
      <c r="BM464" s="184" t="s">
        <v>1381</v>
      </c>
    </row>
    <row r="465" s="13" customFormat="1">
      <c r="A465" s="13"/>
      <c r="B465" s="186"/>
      <c r="C465" s="13"/>
      <c r="D465" s="187" t="s">
        <v>144</v>
      </c>
      <c r="E465" s="188" t="s">
        <v>3</v>
      </c>
      <c r="F465" s="189" t="s">
        <v>295</v>
      </c>
      <c r="G465" s="13"/>
      <c r="H465" s="188" t="s">
        <v>3</v>
      </c>
      <c r="I465" s="190"/>
      <c r="J465" s="13"/>
      <c r="K465" s="13"/>
      <c r="L465" s="186"/>
      <c r="M465" s="191"/>
      <c r="N465" s="192"/>
      <c r="O465" s="192"/>
      <c r="P465" s="192"/>
      <c r="Q465" s="192"/>
      <c r="R465" s="192"/>
      <c r="S465" s="192"/>
      <c r="T465" s="19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88" t="s">
        <v>144</v>
      </c>
      <c r="AU465" s="188" t="s">
        <v>85</v>
      </c>
      <c r="AV465" s="13" t="s">
        <v>83</v>
      </c>
      <c r="AW465" s="13" t="s">
        <v>39</v>
      </c>
      <c r="AX465" s="13" t="s">
        <v>77</v>
      </c>
      <c r="AY465" s="188" t="s">
        <v>134</v>
      </c>
    </row>
    <row r="466" s="14" customFormat="1">
      <c r="A466" s="14"/>
      <c r="B466" s="194"/>
      <c r="C466" s="14"/>
      <c r="D466" s="187" t="s">
        <v>144</v>
      </c>
      <c r="E466" s="195" t="s">
        <v>3</v>
      </c>
      <c r="F466" s="196" t="s">
        <v>1382</v>
      </c>
      <c r="G466" s="14"/>
      <c r="H466" s="197">
        <v>1</v>
      </c>
      <c r="I466" s="198"/>
      <c r="J466" s="14"/>
      <c r="K466" s="14"/>
      <c r="L466" s="194"/>
      <c r="M466" s="199"/>
      <c r="N466" s="200"/>
      <c r="O466" s="200"/>
      <c r="P466" s="200"/>
      <c r="Q466" s="200"/>
      <c r="R466" s="200"/>
      <c r="S466" s="200"/>
      <c r="T466" s="201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195" t="s">
        <v>144</v>
      </c>
      <c r="AU466" s="195" t="s">
        <v>85</v>
      </c>
      <c r="AV466" s="14" t="s">
        <v>85</v>
      </c>
      <c r="AW466" s="14" t="s">
        <v>39</v>
      </c>
      <c r="AX466" s="14" t="s">
        <v>83</v>
      </c>
      <c r="AY466" s="195" t="s">
        <v>134</v>
      </c>
    </row>
    <row r="467" s="2" customFormat="1" ht="24.15" customHeight="1">
      <c r="A467" s="38"/>
      <c r="B467" s="172"/>
      <c r="C467" s="173" t="s">
        <v>777</v>
      </c>
      <c r="D467" s="173" t="s">
        <v>137</v>
      </c>
      <c r="E467" s="174" t="s">
        <v>675</v>
      </c>
      <c r="F467" s="175" t="s">
        <v>676</v>
      </c>
      <c r="G467" s="176" t="s">
        <v>140</v>
      </c>
      <c r="H467" s="177">
        <v>1</v>
      </c>
      <c r="I467" s="178"/>
      <c r="J467" s="179">
        <f>ROUND(I467*H467,2)</f>
        <v>0</v>
      </c>
      <c r="K467" s="175" t="s">
        <v>141</v>
      </c>
      <c r="L467" s="39"/>
      <c r="M467" s="180" t="s">
        <v>3</v>
      </c>
      <c r="N467" s="181" t="s">
        <v>48</v>
      </c>
      <c r="O467" s="72"/>
      <c r="P467" s="182">
        <f>O467*H467</f>
        <v>0</v>
      </c>
      <c r="Q467" s="182">
        <v>0</v>
      </c>
      <c r="R467" s="182">
        <f>Q467*H467</f>
        <v>0</v>
      </c>
      <c r="S467" s="182">
        <v>0</v>
      </c>
      <c r="T467" s="183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184" t="s">
        <v>142</v>
      </c>
      <c r="AT467" s="184" t="s">
        <v>137</v>
      </c>
      <c r="AU467" s="184" t="s">
        <v>85</v>
      </c>
      <c r="AY467" s="18" t="s">
        <v>134</v>
      </c>
      <c r="BE467" s="185">
        <f>IF(N467="základní",J467,0)</f>
        <v>0</v>
      </c>
      <c r="BF467" s="185">
        <f>IF(N467="snížená",J467,0)</f>
        <v>0</v>
      </c>
      <c r="BG467" s="185">
        <f>IF(N467="zákl. přenesená",J467,0)</f>
        <v>0</v>
      </c>
      <c r="BH467" s="185">
        <f>IF(N467="sníž. přenesená",J467,0)</f>
        <v>0</v>
      </c>
      <c r="BI467" s="185">
        <f>IF(N467="nulová",J467,0)</f>
        <v>0</v>
      </c>
      <c r="BJ467" s="18" t="s">
        <v>83</v>
      </c>
      <c r="BK467" s="185">
        <f>ROUND(I467*H467,2)</f>
        <v>0</v>
      </c>
      <c r="BL467" s="18" t="s">
        <v>142</v>
      </c>
      <c r="BM467" s="184" t="s">
        <v>1383</v>
      </c>
    </row>
    <row r="468" s="13" customFormat="1">
      <c r="A468" s="13"/>
      <c r="B468" s="186"/>
      <c r="C468" s="13"/>
      <c r="D468" s="187" t="s">
        <v>144</v>
      </c>
      <c r="E468" s="188" t="s">
        <v>3</v>
      </c>
      <c r="F468" s="189" t="s">
        <v>295</v>
      </c>
      <c r="G468" s="13"/>
      <c r="H468" s="188" t="s">
        <v>3</v>
      </c>
      <c r="I468" s="190"/>
      <c r="J468" s="13"/>
      <c r="K468" s="13"/>
      <c r="L468" s="186"/>
      <c r="M468" s="191"/>
      <c r="N468" s="192"/>
      <c r="O468" s="192"/>
      <c r="P468" s="192"/>
      <c r="Q468" s="192"/>
      <c r="R468" s="192"/>
      <c r="S468" s="192"/>
      <c r="T468" s="19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88" t="s">
        <v>144</v>
      </c>
      <c r="AU468" s="188" t="s">
        <v>85</v>
      </c>
      <c r="AV468" s="13" t="s">
        <v>83</v>
      </c>
      <c r="AW468" s="13" t="s">
        <v>39</v>
      </c>
      <c r="AX468" s="13" t="s">
        <v>77</v>
      </c>
      <c r="AY468" s="188" t="s">
        <v>134</v>
      </c>
    </row>
    <row r="469" s="14" customFormat="1">
      <c r="A469" s="14"/>
      <c r="B469" s="194"/>
      <c r="C469" s="14"/>
      <c r="D469" s="187" t="s">
        <v>144</v>
      </c>
      <c r="E469" s="195" t="s">
        <v>3</v>
      </c>
      <c r="F469" s="196" t="s">
        <v>678</v>
      </c>
      <c r="G469" s="14"/>
      <c r="H469" s="197">
        <v>1</v>
      </c>
      <c r="I469" s="198"/>
      <c r="J469" s="14"/>
      <c r="K469" s="14"/>
      <c r="L469" s="194"/>
      <c r="M469" s="199"/>
      <c r="N469" s="200"/>
      <c r="O469" s="200"/>
      <c r="P469" s="200"/>
      <c r="Q469" s="200"/>
      <c r="R469" s="200"/>
      <c r="S469" s="200"/>
      <c r="T469" s="201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195" t="s">
        <v>144</v>
      </c>
      <c r="AU469" s="195" t="s">
        <v>85</v>
      </c>
      <c r="AV469" s="14" t="s">
        <v>85</v>
      </c>
      <c r="AW469" s="14" t="s">
        <v>39</v>
      </c>
      <c r="AX469" s="14" t="s">
        <v>83</v>
      </c>
      <c r="AY469" s="195" t="s">
        <v>134</v>
      </c>
    </row>
    <row r="470" s="2" customFormat="1" ht="24.15" customHeight="1">
      <c r="A470" s="38"/>
      <c r="B470" s="172"/>
      <c r="C470" s="173" t="s">
        <v>988</v>
      </c>
      <c r="D470" s="173" t="s">
        <v>137</v>
      </c>
      <c r="E470" s="174" t="s">
        <v>680</v>
      </c>
      <c r="F470" s="175" t="s">
        <v>681</v>
      </c>
      <c r="G470" s="176" t="s">
        <v>140</v>
      </c>
      <c r="H470" s="177">
        <v>1</v>
      </c>
      <c r="I470" s="178"/>
      <c r="J470" s="179">
        <f>ROUND(I470*H470,2)</f>
        <v>0</v>
      </c>
      <c r="K470" s="175" t="s">
        <v>141</v>
      </c>
      <c r="L470" s="39"/>
      <c r="M470" s="180" t="s">
        <v>3</v>
      </c>
      <c r="N470" s="181" t="s">
        <v>48</v>
      </c>
      <c r="O470" s="72"/>
      <c r="P470" s="182">
        <f>O470*H470</f>
        <v>0</v>
      </c>
      <c r="Q470" s="182">
        <v>0</v>
      </c>
      <c r="R470" s="182">
        <f>Q470*H470</f>
        <v>0</v>
      </c>
      <c r="S470" s="182">
        <v>0</v>
      </c>
      <c r="T470" s="183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184" t="s">
        <v>142</v>
      </c>
      <c r="AT470" s="184" t="s">
        <v>137</v>
      </c>
      <c r="AU470" s="184" t="s">
        <v>85</v>
      </c>
      <c r="AY470" s="18" t="s">
        <v>134</v>
      </c>
      <c r="BE470" s="185">
        <f>IF(N470="základní",J470,0)</f>
        <v>0</v>
      </c>
      <c r="BF470" s="185">
        <f>IF(N470="snížená",J470,0)</f>
        <v>0</v>
      </c>
      <c r="BG470" s="185">
        <f>IF(N470="zákl. přenesená",J470,0)</f>
        <v>0</v>
      </c>
      <c r="BH470" s="185">
        <f>IF(N470="sníž. přenesená",J470,0)</f>
        <v>0</v>
      </c>
      <c r="BI470" s="185">
        <f>IF(N470="nulová",J470,0)</f>
        <v>0</v>
      </c>
      <c r="BJ470" s="18" t="s">
        <v>83</v>
      </c>
      <c r="BK470" s="185">
        <f>ROUND(I470*H470,2)</f>
        <v>0</v>
      </c>
      <c r="BL470" s="18" t="s">
        <v>142</v>
      </c>
      <c r="BM470" s="184" t="s">
        <v>1384</v>
      </c>
    </row>
    <row r="471" s="13" customFormat="1">
      <c r="A471" s="13"/>
      <c r="B471" s="186"/>
      <c r="C471" s="13"/>
      <c r="D471" s="187" t="s">
        <v>144</v>
      </c>
      <c r="E471" s="188" t="s">
        <v>3</v>
      </c>
      <c r="F471" s="189" t="s">
        <v>295</v>
      </c>
      <c r="G471" s="13"/>
      <c r="H471" s="188" t="s">
        <v>3</v>
      </c>
      <c r="I471" s="190"/>
      <c r="J471" s="13"/>
      <c r="K471" s="13"/>
      <c r="L471" s="186"/>
      <c r="M471" s="191"/>
      <c r="N471" s="192"/>
      <c r="O471" s="192"/>
      <c r="P471" s="192"/>
      <c r="Q471" s="192"/>
      <c r="R471" s="192"/>
      <c r="S471" s="192"/>
      <c r="T471" s="19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88" t="s">
        <v>144</v>
      </c>
      <c r="AU471" s="188" t="s">
        <v>85</v>
      </c>
      <c r="AV471" s="13" t="s">
        <v>83</v>
      </c>
      <c r="AW471" s="13" t="s">
        <v>39</v>
      </c>
      <c r="AX471" s="13" t="s">
        <v>77</v>
      </c>
      <c r="AY471" s="188" t="s">
        <v>134</v>
      </c>
    </row>
    <row r="472" s="14" customFormat="1">
      <c r="A472" s="14"/>
      <c r="B472" s="194"/>
      <c r="C472" s="14"/>
      <c r="D472" s="187" t="s">
        <v>144</v>
      </c>
      <c r="E472" s="195" t="s">
        <v>3</v>
      </c>
      <c r="F472" s="196" t="s">
        <v>683</v>
      </c>
      <c r="G472" s="14"/>
      <c r="H472" s="197">
        <v>1</v>
      </c>
      <c r="I472" s="198"/>
      <c r="J472" s="14"/>
      <c r="K472" s="14"/>
      <c r="L472" s="194"/>
      <c r="M472" s="199"/>
      <c r="N472" s="200"/>
      <c r="O472" s="200"/>
      <c r="P472" s="200"/>
      <c r="Q472" s="200"/>
      <c r="R472" s="200"/>
      <c r="S472" s="200"/>
      <c r="T472" s="20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195" t="s">
        <v>144</v>
      </c>
      <c r="AU472" s="195" t="s">
        <v>85</v>
      </c>
      <c r="AV472" s="14" t="s">
        <v>85</v>
      </c>
      <c r="AW472" s="14" t="s">
        <v>39</v>
      </c>
      <c r="AX472" s="14" t="s">
        <v>83</v>
      </c>
      <c r="AY472" s="195" t="s">
        <v>134</v>
      </c>
    </row>
    <row r="473" s="2" customFormat="1" ht="24.15" customHeight="1">
      <c r="A473" s="38"/>
      <c r="B473" s="172"/>
      <c r="C473" s="173" t="s">
        <v>990</v>
      </c>
      <c r="D473" s="173" t="s">
        <v>137</v>
      </c>
      <c r="E473" s="174" t="s">
        <v>685</v>
      </c>
      <c r="F473" s="175" t="s">
        <v>686</v>
      </c>
      <c r="G473" s="176" t="s">
        <v>140</v>
      </c>
      <c r="H473" s="177">
        <v>1</v>
      </c>
      <c r="I473" s="178"/>
      <c r="J473" s="179">
        <f>ROUND(I473*H473,2)</f>
        <v>0</v>
      </c>
      <c r="K473" s="175" t="s">
        <v>141</v>
      </c>
      <c r="L473" s="39"/>
      <c r="M473" s="180" t="s">
        <v>3</v>
      </c>
      <c r="N473" s="181" t="s">
        <v>48</v>
      </c>
      <c r="O473" s="72"/>
      <c r="P473" s="182">
        <f>O473*H473</f>
        <v>0</v>
      </c>
      <c r="Q473" s="182">
        <v>0</v>
      </c>
      <c r="R473" s="182">
        <f>Q473*H473</f>
        <v>0</v>
      </c>
      <c r="S473" s="182">
        <v>0</v>
      </c>
      <c r="T473" s="183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184" t="s">
        <v>142</v>
      </c>
      <c r="AT473" s="184" t="s">
        <v>137</v>
      </c>
      <c r="AU473" s="184" t="s">
        <v>85</v>
      </c>
      <c r="AY473" s="18" t="s">
        <v>134</v>
      </c>
      <c r="BE473" s="185">
        <f>IF(N473="základní",J473,0)</f>
        <v>0</v>
      </c>
      <c r="BF473" s="185">
        <f>IF(N473="snížená",J473,0)</f>
        <v>0</v>
      </c>
      <c r="BG473" s="185">
        <f>IF(N473="zákl. přenesená",J473,0)</f>
        <v>0</v>
      </c>
      <c r="BH473" s="185">
        <f>IF(N473="sníž. přenesená",J473,0)</f>
        <v>0</v>
      </c>
      <c r="BI473" s="185">
        <f>IF(N473="nulová",J473,0)</f>
        <v>0</v>
      </c>
      <c r="BJ473" s="18" t="s">
        <v>83</v>
      </c>
      <c r="BK473" s="185">
        <f>ROUND(I473*H473,2)</f>
        <v>0</v>
      </c>
      <c r="BL473" s="18" t="s">
        <v>142</v>
      </c>
      <c r="BM473" s="184" t="s">
        <v>1385</v>
      </c>
    </row>
    <row r="474" s="13" customFormat="1">
      <c r="A474" s="13"/>
      <c r="B474" s="186"/>
      <c r="C474" s="13"/>
      <c r="D474" s="187" t="s">
        <v>144</v>
      </c>
      <c r="E474" s="188" t="s">
        <v>3</v>
      </c>
      <c r="F474" s="189" t="s">
        <v>295</v>
      </c>
      <c r="G474" s="13"/>
      <c r="H474" s="188" t="s">
        <v>3</v>
      </c>
      <c r="I474" s="190"/>
      <c r="J474" s="13"/>
      <c r="K474" s="13"/>
      <c r="L474" s="186"/>
      <c r="M474" s="191"/>
      <c r="N474" s="192"/>
      <c r="O474" s="192"/>
      <c r="P474" s="192"/>
      <c r="Q474" s="192"/>
      <c r="R474" s="192"/>
      <c r="S474" s="192"/>
      <c r="T474" s="19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88" t="s">
        <v>144</v>
      </c>
      <c r="AU474" s="188" t="s">
        <v>85</v>
      </c>
      <c r="AV474" s="13" t="s">
        <v>83</v>
      </c>
      <c r="AW474" s="13" t="s">
        <v>39</v>
      </c>
      <c r="AX474" s="13" t="s">
        <v>77</v>
      </c>
      <c r="AY474" s="188" t="s">
        <v>134</v>
      </c>
    </row>
    <row r="475" s="14" customFormat="1">
      <c r="A475" s="14"/>
      <c r="B475" s="194"/>
      <c r="C475" s="14"/>
      <c r="D475" s="187" t="s">
        <v>144</v>
      </c>
      <c r="E475" s="195" t="s">
        <v>3</v>
      </c>
      <c r="F475" s="196" t="s">
        <v>688</v>
      </c>
      <c r="G475" s="14"/>
      <c r="H475" s="197">
        <v>1</v>
      </c>
      <c r="I475" s="198"/>
      <c r="J475" s="14"/>
      <c r="K475" s="14"/>
      <c r="L475" s="194"/>
      <c r="M475" s="199"/>
      <c r="N475" s="200"/>
      <c r="O475" s="200"/>
      <c r="P475" s="200"/>
      <c r="Q475" s="200"/>
      <c r="R475" s="200"/>
      <c r="S475" s="200"/>
      <c r="T475" s="201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195" t="s">
        <v>144</v>
      </c>
      <c r="AU475" s="195" t="s">
        <v>85</v>
      </c>
      <c r="AV475" s="14" t="s">
        <v>85</v>
      </c>
      <c r="AW475" s="14" t="s">
        <v>39</v>
      </c>
      <c r="AX475" s="14" t="s">
        <v>83</v>
      </c>
      <c r="AY475" s="195" t="s">
        <v>134</v>
      </c>
    </row>
    <row r="476" s="2" customFormat="1" ht="24.15" customHeight="1">
      <c r="A476" s="38"/>
      <c r="B476" s="172"/>
      <c r="C476" s="173" t="s">
        <v>992</v>
      </c>
      <c r="D476" s="173" t="s">
        <v>137</v>
      </c>
      <c r="E476" s="174" t="s">
        <v>690</v>
      </c>
      <c r="F476" s="175" t="s">
        <v>691</v>
      </c>
      <c r="G476" s="176" t="s">
        <v>140</v>
      </c>
      <c r="H476" s="177">
        <v>1</v>
      </c>
      <c r="I476" s="178"/>
      <c r="J476" s="179">
        <f>ROUND(I476*H476,2)</f>
        <v>0</v>
      </c>
      <c r="K476" s="175" t="s">
        <v>141</v>
      </c>
      <c r="L476" s="39"/>
      <c r="M476" s="180" t="s">
        <v>3</v>
      </c>
      <c r="N476" s="181" t="s">
        <v>48</v>
      </c>
      <c r="O476" s="72"/>
      <c r="P476" s="182">
        <f>O476*H476</f>
        <v>0</v>
      </c>
      <c r="Q476" s="182">
        <v>0</v>
      </c>
      <c r="R476" s="182">
        <f>Q476*H476</f>
        <v>0</v>
      </c>
      <c r="S476" s="182">
        <v>0</v>
      </c>
      <c r="T476" s="183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184" t="s">
        <v>142</v>
      </c>
      <c r="AT476" s="184" t="s">
        <v>137</v>
      </c>
      <c r="AU476" s="184" t="s">
        <v>85</v>
      </c>
      <c r="AY476" s="18" t="s">
        <v>134</v>
      </c>
      <c r="BE476" s="185">
        <f>IF(N476="základní",J476,0)</f>
        <v>0</v>
      </c>
      <c r="BF476" s="185">
        <f>IF(N476="snížená",J476,0)</f>
        <v>0</v>
      </c>
      <c r="BG476" s="185">
        <f>IF(N476="zákl. přenesená",J476,0)</f>
        <v>0</v>
      </c>
      <c r="BH476" s="185">
        <f>IF(N476="sníž. přenesená",J476,0)</f>
        <v>0</v>
      </c>
      <c r="BI476" s="185">
        <f>IF(N476="nulová",J476,0)</f>
        <v>0</v>
      </c>
      <c r="BJ476" s="18" t="s">
        <v>83</v>
      </c>
      <c r="BK476" s="185">
        <f>ROUND(I476*H476,2)</f>
        <v>0</v>
      </c>
      <c r="BL476" s="18" t="s">
        <v>142</v>
      </c>
      <c r="BM476" s="184" t="s">
        <v>1386</v>
      </c>
    </row>
    <row r="477" s="13" customFormat="1">
      <c r="A477" s="13"/>
      <c r="B477" s="186"/>
      <c r="C477" s="13"/>
      <c r="D477" s="187" t="s">
        <v>144</v>
      </c>
      <c r="E477" s="188" t="s">
        <v>3</v>
      </c>
      <c r="F477" s="189" t="s">
        <v>295</v>
      </c>
      <c r="G477" s="13"/>
      <c r="H477" s="188" t="s">
        <v>3</v>
      </c>
      <c r="I477" s="190"/>
      <c r="J477" s="13"/>
      <c r="K477" s="13"/>
      <c r="L477" s="186"/>
      <c r="M477" s="191"/>
      <c r="N477" s="192"/>
      <c r="O477" s="192"/>
      <c r="P477" s="192"/>
      <c r="Q477" s="192"/>
      <c r="R477" s="192"/>
      <c r="S477" s="192"/>
      <c r="T477" s="19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88" t="s">
        <v>144</v>
      </c>
      <c r="AU477" s="188" t="s">
        <v>85</v>
      </c>
      <c r="AV477" s="13" t="s">
        <v>83</v>
      </c>
      <c r="AW477" s="13" t="s">
        <v>39</v>
      </c>
      <c r="AX477" s="13" t="s">
        <v>77</v>
      </c>
      <c r="AY477" s="188" t="s">
        <v>134</v>
      </c>
    </row>
    <row r="478" s="14" customFormat="1">
      <c r="A478" s="14"/>
      <c r="B478" s="194"/>
      <c r="C478" s="14"/>
      <c r="D478" s="187" t="s">
        <v>144</v>
      </c>
      <c r="E478" s="195" t="s">
        <v>3</v>
      </c>
      <c r="F478" s="196" t="s">
        <v>1387</v>
      </c>
      <c r="G478" s="14"/>
      <c r="H478" s="197">
        <v>1</v>
      </c>
      <c r="I478" s="198"/>
      <c r="J478" s="14"/>
      <c r="K478" s="14"/>
      <c r="L478" s="194"/>
      <c r="M478" s="199"/>
      <c r="N478" s="200"/>
      <c r="O478" s="200"/>
      <c r="P478" s="200"/>
      <c r="Q478" s="200"/>
      <c r="R478" s="200"/>
      <c r="S478" s="200"/>
      <c r="T478" s="20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195" t="s">
        <v>144</v>
      </c>
      <c r="AU478" s="195" t="s">
        <v>85</v>
      </c>
      <c r="AV478" s="14" t="s">
        <v>85</v>
      </c>
      <c r="AW478" s="14" t="s">
        <v>39</v>
      </c>
      <c r="AX478" s="14" t="s">
        <v>83</v>
      </c>
      <c r="AY478" s="195" t="s">
        <v>134</v>
      </c>
    </row>
    <row r="479" s="2" customFormat="1" ht="24.15" customHeight="1">
      <c r="A479" s="38"/>
      <c r="B479" s="172"/>
      <c r="C479" s="173" t="s">
        <v>994</v>
      </c>
      <c r="D479" s="173" t="s">
        <v>137</v>
      </c>
      <c r="E479" s="174" t="s">
        <v>997</v>
      </c>
      <c r="F479" s="175" t="s">
        <v>998</v>
      </c>
      <c r="G479" s="176" t="s">
        <v>140</v>
      </c>
      <c r="H479" s="177">
        <v>1</v>
      </c>
      <c r="I479" s="178"/>
      <c r="J479" s="179">
        <f>ROUND(I479*H479,2)</f>
        <v>0</v>
      </c>
      <c r="K479" s="175" t="s">
        <v>141</v>
      </c>
      <c r="L479" s="39"/>
      <c r="M479" s="180" t="s">
        <v>3</v>
      </c>
      <c r="N479" s="181" t="s">
        <v>48</v>
      </c>
      <c r="O479" s="72"/>
      <c r="P479" s="182">
        <f>O479*H479</f>
        <v>0</v>
      </c>
      <c r="Q479" s="182">
        <v>0</v>
      </c>
      <c r="R479" s="182">
        <f>Q479*H479</f>
        <v>0</v>
      </c>
      <c r="S479" s="182">
        <v>0</v>
      </c>
      <c r="T479" s="183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184" t="s">
        <v>142</v>
      </c>
      <c r="AT479" s="184" t="s">
        <v>137</v>
      </c>
      <c r="AU479" s="184" t="s">
        <v>85</v>
      </c>
      <c r="AY479" s="18" t="s">
        <v>134</v>
      </c>
      <c r="BE479" s="185">
        <f>IF(N479="základní",J479,0)</f>
        <v>0</v>
      </c>
      <c r="BF479" s="185">
        <f>IF(N479="snížená",J479,0)</f>
        <v>0</v>
      </c>
      <c r="BG479" s="185">
        <f>IF(N479="zákl. přenesená",J479,0)</f>
        <v>0</v>
      </c>
      <c r="BH479" s="185">
        <f>IF(N479="sníž. přenesená",J479,0)</f>
        <v>0</v>
      </c>
      <c r="BI479" s="185">
        <f>IF(N479="nulová",J479,0)</f>
        <v>0</v>
      </c>
      <c r="BJ479" s="18" t="s">
        <v>83</v>
      </c>
      <c r="BK479" s="185">
        <f>ROUND(I479*H479,2)</f>
        <v>0</v>
      </c>
      <c r="BL479" s="18" t="s">
        <v>142</v>
      </c>
      <c r="BM479" s="184" t="s">
        <v>1388</v>
      </c>
    </row>
    <row r="480" s="13" customFormat="1">
      <c r="A480" s="13"/>
      <c r="B480" s="186"/>
      <c r="C480" s="13"/>
      <c r="D480" s="187" t="s">
        <v>144</v>
      </c>
      <c r="E480" s="188" t="s">
        <v>3</v>
      </c>
      <c r="F480" s="189" t="s">
        <v>295</v>
      </c>
      <c r="G480" s="13"/>
      <c r="H480" s="188" t="s">
        <v>3</v>
      </c>
      <c r="I480" s="190"/>
      <c r="J480" s="13"/>
      <c r="K480" s="13"/>
      <c r="L480" s="186"/>
      <c r="M480" s="191"/>
      <c r="N480" s="192"/>
      <c r="O480" s="192"/>
      <c r="P480" s="192"/>
      <c r="Q480" s="192"/>
      <c r="R480" s="192"/>
      <c r="S480" s="192"/>
      <c r="T480" s="19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88" t="s">
        <v>144</v>
      </c>
      <c r="AU480" s="188" t="s">
        <v>85</v>
      </c>
      <c r="AV480" s="13" t="s">
        <v>83</v>
      </c>
      <c r="AW480" s="13" t="s">
        <v>39</v>
      </c>
      <c r="AX480" s="13" t="s">
        <v>77</v>
      </c>
      <c r="AY480" s="188" t="s">
        <v>134</v>
      </c>
    </row>
    <row r="481" s="14" customFormat="1">
      <c r="A481" s="14"/>
      <c r="B481" s="194"/>
      <c r="C481" s="14"/>
      <c r="D481" s="187" t="s">
        <v>144</v>
      </c>
      <c r="E481" s="195" t="s">
        <v>3</v>
      </c>
      <c r="F481" s="196" t="s">
        <v>1000</v>
      </c>
      <c r="G481" s="14"/>
      <c r="H481" s="197">
        <v>1</v>
      </c>
      <c r="I481" s="198"/>
      <c r="J481" s="14"/>
      <c r="K481" s="14"/>
      <c r="L481" s="194"/>
      <c r="M481" s="199"/>
      <c r="N481" s="200"/>
      <c r="O481" s="200"/>
      <c r="P481" s="200"/>
      <c r="Q481" s="200"/>
      <c r="R481" s="200"/>
      <c r="S481" s="200"/>
      <c r="T481" s="20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195" t="s">
        <v>144</v>
      </c>
      <c r="AU481" s="195" t="s">
        <v>85</v>
      </c>
      <c r="AV481" s="14" t="s">
        <v>85</v>
      </c>
      <c r="AW481" s="14" t="s">
        <v>39</v>
      </c>
      <c r="AX481" s="14" t="s">
        <v>83</v>
      </c>
      <c r="AY481" s="195" t="s">
        <v>134</v>
      </c>
    </row>
    <row r="482" s="2" customFormat="1" ht="24.15" customHeight="1">
      <c r="A482" s="38"/>
      <c r="B482" s="172"/>
      <c r="C482" s="173" t="s">
        <v>996</v>
      </c>
      <c r="D482" s="173" t="s">
        <v>137</v>
      </c>
      <c r="E482" s="174" t="s">
        <v>695</v>
      </c>
      <c r="F482" s="175" t="s">
        <v>696</v>
      </c>
      <c r="G482" s="176" t="s">
        <v>140</v>
      </c>
      <c r="H482" s="177">
        <v>1</v>
      </c>
      <c r="I482" s="178"/>
      <c r="J482" s="179">
        <f>ROUND(I482*H482,2)</f>
        <v>0</v>
      </c>
      <c r="K482" s="175" t="s">
        <v>141</v>
      </c>
      <c r="L482" s="39"/>
      <c r="M482" s="180" t="s">
        <v>3</v>
      </c>
      <c r="N482" s="181" t="s">
        <v>48</v>
      </c>
      <c r="O482" s="72"/>
      <c r="P482" s="182">
        <f>O482*H482</f>
        <v>0</v>
      </c>
      <c r="Q482" s="182">
        <v>0</v>
      </c>
      <c r="R482" s="182">
        <f>Q482*H482</f>
        <v>0</v>
      </c>
      <c r="S482" s="182">
        <v>0</v>
      </c>
      <c r="T482" s="183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184" t="s">
        <v>142</v>
      </c>
      <c r="AT482" s="184" t="s">
        <v>137</v>
      </c>
      <c r="AU482" s="184" t="s">
        <v>85</v>
      </c>
      <c r="AY482" s="18" t="s">
        <v>134</v>
      </c>
      <c r="BE482" s="185">
        <f>IF(N482="základní",J482,0)</f>
        <v>0</v>
      </c>
      <c r="BF482" s="185">
        <f>IF(N482="snížená",J482,0)</f>
        <v>0</v>
      </c>
      <c r="BG482" s="185">
        <f>IF(N482="zákl. přenesená",J482,0)</f>
        <v>0</v>
      </c>
      <c r="BH482" s="185">
        <f>IF(N482="sníž. přenesená",J482,0)</f>
        <v>0</v>
      </c>
      <c r="BI482" s="185">
        <f>IF(N482="nulová",J482,0)</f>
        <v>0</v>
      </c>
      <c r="BJ482" s="18" t="s">
        <v>83</v>
      </c>
      <c r="BK482" s="185">
        <f>ROUND(I482*H482,2)</f>
        <v>0</v>
      </c>
      <c r="BL482" s="18" t="s">
        <v>142</v>
      </c>
      <c r="BM482" s="184" t="s">
        <v>1389</v>
      </c>
    </row>
    <row r="483" s="13" customFormat="1">
      <c r="A483" s="13"/>
      <c r="B483" s="186"/>
      <c r="C483" s="13"/>
      <c r="D483" s="187" t="s">
        <v>144</v>
      </c>
      <c r="E483" s="188" t="s">
        <v>3</v>
      </c>
      <c r="F483" s="189" t="s">
        <v>295</v>
      </c>
      <c r="G483" s="13"/>
      <c r="H483" s="188" t="s">
        <v>3</v>
      </c>
      <c r="I483" s="190"/>
      <c r="J483" s="13"/>
      <c r="K483" s="13"/>
      <c r="L483" s="186"/>
      <c r="M483" s="191"/>
      <c r="N483" s="192"/>
      <c r="O483" s="192"/>
      <c r="P483" s="192"/>
      <c r="Q483" s="192"/>
      <c r="R483" s="192"/>
      <c r="S483" s="192"/>
      <c r="T483" s="19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88" t="s">
        <v>144</v>
      </c>
      <c r="AU483" s="188" t="s">
        <v>85</v>
      </c>
      <c r="AV483" s="13" t="s">
        <v>83</v>
      </c>
      <c r="AW483" s="13" t="s">
        <v>39</v>
      </c>
      <c r="AX483" s="13" t="s">
        <v>77</v>
      </c>
      <c r="AY483" s="188" t="s">
        <v>134</v>
      </c>
    </row>
    <row r="484" s="14" customFormat="1">
      <c r="A484" s="14"/>
      <c r="B484" s="194"/>
      <c r="C484" s="14"/>
      <c r="D484" s="187" t="s">
        <v>144</v>
      </c>
      <c r="E484" s="195" t="s">
        <v>3</v>
      </c>
      <c r="F484" s="196" t="s">
        <v>698</v>
      </c>
      <c r="G484" s="14"/>
      <c r="H484" s="197">
        <v>1</v>
      </c>
      <c r="I484" s="198"/>
      <c r="J484" s="14"/>
      <c r="K484" s="14"/>
      <c r="L484" s="194"/>
      <c r="M484" s="199"/>
      <c r="N484" s="200"/>
      <c r="O484" s="200"/>
      <c r="P484" s="200"/>
      <c r="Q484" s="200"/>
      <c r="R484" s="200"/>
      <c r="S484" s="200"/>
      <c r="T484" s="201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195" t="s">
        <v>144</v>
      </c>
      <c r="AU484" s="195" t="s">
        <v>85</v>
      </c>
      <c r="AV484" s="14" t="s">
        <v>85</v>
      </c>
      <c r="AW484" s="14" t="s">
        <v>39</v>
      </c>
      <c r="AX484" s="14" t="s">
        <v>83</v>
      </c>
      <c r="AY484" s="195" t="s">
        <v>134</v>
      </c>
    </row>
    <row r="485" s="2" customFormat="1" ht="24.15" customHeight="1">
      <c r="A485" s="38"/>
      <c r="B485" s="172"/>
      <c r="C485" s="173" t="s">
        <v>1001</v>
      </c>
      <c r="D485" s="173" t="s">
        <v>137</v>
      </c>
      <c r="E485" s="174" t="s">
        <v>700</v>
      </c>
      <c r="F485" s="175" t="s">
        <v>701</v>
      </c>
      <c r="G485" s="176" t="s">
        <v>140</v>
      </c>
      <c r="H485" s="177">
        <v>1</v>
      </c>
      <c r="I485" s="178"/>
      <c r="J485" s="179">
        <f>ROUND(I485*H485,2)</f>
        <v>0</v>
      </c>
      <c r="K485" s="175" t="s">
        <v>141</v>
      </c>
      <c r="L485" s="39"/>
      <c r="M485" s="180" t="s">
        <v>3</v>
      </c>
      <c r="N485" s="181" t="s">
        <v>48</v>
      </c>
      <c r="O485" s="72"/>
      <c r="P485" s="182">
        <f>O485*H485</f>
        <v>0</v>
      </c>
      <c r="Q485" s="182">
        <v>0</v>
      </c>
      <c r="R485" s="182">
        <f>Q485*H485</f>
        <v>0</v>
      </c>
      <c r="S485" s="182">
        <v>0</v>
      </c>
      <c r="T485" s="183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184" t="s">
        <v>142</v>
      </c>
      <c r="AT485" s="184" t="s">
        <v>137</v>
      </c>
      <c r="AU485" s="184" t="s">
        <v>85</v>
      </c>
      <c r="AY485" s="18" t="s">
        <v>134</v>
      </c>
      <c r="BE485" s="185">
        <f>IF(N485="základní",J485,0)</f>
        <v>0</v>
      </c>
      <c r="BF485" s="185">
        <f>IF(N485="snížená",J485,0)</f>
        <v>0</v>
      </c>
      <c r="BG485" s="185">
        <f>IF(N485="zákl. přenesená",J485,0)</f>
        <v>0</v>
      </c>
      <c r="BH485" s="185">
        <f>IF(N485="sníž. přenesená",J485,0)</f>
        <v>0</v>
      </c>
      <c r="BI485" s="185">
        <f>IF(N485="nulová",J485,0)</f>
        <v>0</v>
      </c>
      <c r="BJ485" s="18" t="s">
        <v>83</v>
      </c>
      <c r="BK485" s="185">
        <f>ROUND(I485*H485,2)</f>
        <v>0</v>
      </c>
      <c r="BL485" s="18" t="s">
        <v>142</v>
      </c>
      <c r="BM485" s="184" t="s">
        <v>1390</v>
      </c>
    </row>
    <row r="486" s="13" customFormat="1">
      <c r="A486" s="13"/>
      <c r="B486" s="186"/>
      <c r="C486" s="13"/>
      <c r="D486" s="187" t="s">
        <v>144</v>
      </c>
      <c r="E486" s="188" t="s">
        <v>3</v>
      </c>
      <c r="F486" s="189" t="s">
        <v>295</v>
      </c>
      <c r="G486" s="13"/>
      <c r="H486" s="188" t="s">
        <v>3</v>
      </c>
      <c r="I486" s="190"/>
      <c r="J486" s="13"/>
      <c r="K486" s="13"/>
      <c r="L486" s="186"/>
      <c r="M486" s="191"/>
      <c r="N486" s="192"/>
      <c r="O486" s="192"/>
      <c r="P486" s="192"/>
      <c r="Q486" s="192"/>
      <c r="R486" s="192"/>
      <c r="S486" s="192"/>
      <c r="T486" s="19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88" t="s">
        <v>144</v>
      </c>
      <c r="AU486" s="188" t="s">
        <v>85</v>
      </c>
      <c r="AV486" s="13" t="s">
        <v>83</v>
      </c>
      <c r="AW486" s="13" t="s">
        <v>39</v>
      </c>
      <c r="AX486" s="13" t="s">
        <v>77</v>
      </c>
      <c r="AY486" s="188" t="s">
        <v>134</v>
      </c>
    </row>
    <row r="487" s="14" customFormat="1">
      <c r="A487" s="14"/>
      <c r="B487" s="194"/>
      <c r="C487" s="14"/>
      <c r="D487" s="187" t="s">
        <v>144</v>
      </c>
      <c r="E487" s="195" t="s">
        <v>3</v>
      </c>
      <c r="F487" s="196" t="s">
        <v>703</v>
      </c>
      <c r="G487" s="14"/>
      <c r="H487" s="197">
        <v>1</v>
      </c>
      <c r="I487" s="198"/>
      <c r="J487" s="14"/>
      <c r="K487" s="14"/>
      <c r="L487" s="194"/>
      <c r="M487" s="199"/>
      <c r="N487" s="200"/>
      <c r="O487" s="200"/>
      <c r="P487" s="200"/>
      <c r="Q487" s="200"/>
      <c r="R487" s="200"/>
      <c r="S487" s="200"/>
      <c r="T487" s="201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195" t="s">
        <v>144</v>
      </c>
      <c r="AU487" s="195" t="s">
        <v>85</v>
      </c>
      <c r="AV487" s="14" t="s">
        <v>85</v>
      </c>
      <c r="AW487" s="14" t="s">
        <v>39</v>
      </c>
      <c r="AX487" s="14" t="s">
        <v>83</v>
      </c>
      <c r="AY487" s="195" t="s">
        <v>134</v>
      </c>
    </row>
    <row r="488" s="2" customFormat="1" ht="24.15" customHeight="1">
      <c r="A488" s="38"/>
      <c r="B488" s="172"/>
      <c r="C488" s="173" t="s">
        <v>1003</v>
      </c>
      <c r="D488" s="173" t="s">
        <v>137</v>
      </c>
      <c r="E488" s="174" t="s">
        <v>705</v>
      </c>
      <c r="F488" s="175" t="s">
        <v>706</v>
      </c>
      <c r="G488" s="176" t="s">
        <v>140</v>
      </c>
      <c r="H488" s="177">
        <v>2</v>
      </c>
      <c r="I488" s="178"/>
      <c r="J488" s="179">
        <f>ROUND(I488*H488,2)</f>
        <v>0</v>
      </c>
      <c r="K488" s="175" t="s">
        <v>141</v>
      </c>
      <c r="L488" s="39"/>
      <c r="M488" s="180" t="s">
        <v>3</v>
      </c>
      <c r="N488" s="181" t="s">
        <v>48</v>
      </c>
      <c r="O488" s="72"/>
      <c r="P488" s="182">
        <f>O488*H488</f>
        <v>0</v>
      </c>
      <c r="Q488" s="182">
        <v>0</v>
      </c>
      <c r="R488" s="182">
        <f>Q488*H488</f>
        <v>0</v>
      </c>
      <c r="S488" s="182">
        <v>0</v>
      </c>
      <c r="T488" s="183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184" t="s">
        <v>142</v>
      </c>
      <c r="AT488" s="184" t="s">
        <v>137</v>
      </c>
      <c r="AU488" s="184" t="s">
        <v>85</v>
      </c>
      <c r="AY488" s="18" t="s">
        <v>134</v>
      </c>
      <c r="BE488" s="185">
        <f>IF(N488="základní",J488,0)</f>
        <v>0</v>
      </c>
      <c r="BF488" s="185">
        <f>IF(N488="snížená",J488,0)</f>
        <v>0</v>
      </c>
      <c r="BG488" s="185">
        <f>IF(N488="zákl. přenesená",J488,0)</f>
        <v>0</v>
      </c>
      <c r="BH488" s="185">
        <f>IF(N488="sníž. přenesená",J488,0)</f>
        <v>0</v>
      </c>
      <c r="BI488" s="185">
        <f>IF(N488="nulová",J488,0)</f>
        <v>0</v>
      </c>
      <c r="BJ488" s="18" t="s">
        <v>83</v>
      </c>
      <c r="BK488" s="185">
        <f>ROUND(I488*H488,2)</f>
        <v>0</v>
      </c>
      <c r="BL488" s="18" t="s">
        <v>142</v>
      </c>
      <c r="BM488" s="184" t="s">
        <v>1391</v>
      </c>
    </row>
    <row r="489" s="13" customFormat="1">
      <c r="A489" s="13"/>
      <c r="B489" s="186"/>
      <c r="C489" s="13"/>
      <c r="D489" s="187" t="s">
        <v>144</v>
      </c>
      <c r="E489" s="188" t="s">
        <v>3</v>
      </c>
      <c r="F489" s="189" t="s">
        <v>295</v>
      </c>
      <c r="G489" s="13"/>
      <c r="H489" s="188" t="s">
        <v>3</v>
      </c>
      <c r="I489" s="190"/>
      <c r="J489" s="13"/>
      <c r="K489" s="13"/>
      <c r="L489" s="186"/>
      <c r="M489" s="191"/>
      <c r="N489" s="192"/>
      <c r="O489" s="192"/>
      <c r="P489" s="192"/>
      <c r="Q489" s="192"/>
      <c r="R489" s="192"/>
      <c r="S489" s="192"/>
      <c r="T489" s="19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88" t="s">
        <v>144</v>
      </c>
      <c r="AU489" s="188" t="s">
        <v>85</v>
      </c>
      <c r="AV489" s="13" t="s">
        <v>83</v>
      </c>
      <c r="AW489" s="13" t="s">
        <v>39</v>
      </c>
      <c r="AX489" s="13" t="s">
        <v>77</v>
      </c>
      <c r="AY489" s="188" t="s">
        <v>134</v>
      </c>
    </row>
    <row r="490" s="14" customFormat="1">
      <c r="A490" s="14"/>
      <c r="B490" s="194"/>
      <c r="C490" s="14"/>
      <c r="D490" s="187" t="s">
        <v>144</v>
      </c>
      <c r="E490" s="195" t="s">
        <v>3</v>
      </c>
      <c r="F490" s="196" t="s">
        <v>1392</v>
      </c>
      <c r="G490" s="14"/>
      <c r="H490" s="197">
        <v>2</v>
      </c>
      <c r="I490" s="198"/>
      <c r="J490" s="14"/>
      <c r="K490" s="14"/>
      <c r="L490" s="194"/>
      <c r="M490" s="199"/>
      <c r="N490" s="200"/>
      <c r="O490" s="200"/>
      <c r="P490" s="200"/>
      <c r="Q490" s="200"/>
      <c r="R490" s="200"/>
      <c r="S490" s="200"/>
      <c r="T490" s="20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195" t="s">
        <v>144</v>
      </c>
      <c r="AU490" s="195" t="s">
        <v>85</v>
      </c>
      <c r="AV490" s="14" t="s">
        <v>85</v>
      </c>
      <c r="AW490" s="14" t="s">
        <v>39</v>
      </c>
      <c r="AX490" s="14" t="s">
        <v>83</v>
      </c>
      <c r="AY490" s="195" t="s">
        <v>134</v>
      </c>
    </row>
    <row r="491" s="2" customFormat="1" ht="24.15" customHeight="1">
      <c r="A491" s="38"/>
      <c r="B491" s="172"/>
      <c r="C491" s="173" t="s">
        <v>1005</v>
      </c>
      <c r="D491" s="173" t="s">
        <v>137</v>
      </c>
      <c r="E491" s="174" t="s">
        <v>710</v>
      </c>
      <c r="F491" s="175" t="s">
        <v>711</v>
      </c>
      <c r="G491" s="176" t="s">
        <v>140</v>
      </c>
      <c r="H491" s="177">
        <v>1</v>
      </c>
      <c r="I491" s="178"/>
      <c r="J491" s="179">
        <f>ROUND(I491*H491,2)</f>
        <v>0</v>
      </c>
      <c r="K491" s="175" t="s">
        <v>141</v>
      </c>
      <c r="L491" s="39"/>
      <c r="M491" s="180" t="s">
        <v>3</v>
      </c>
      <c r="N491" s="181" t="s">
        <v>48</v>
      </c>
      <c r="O491" s="72"/>
      <c r="P491" s="182">
        <f>O491*H491</f>
        <v>0</v>
      </c>
      <c r="Q491" s="182">
        <v>0</v>
      </c>
      <c r="R491" s="182">
        <f>Q491*H491</f>
        <v>0</v>
      </c>
      <c r="S491" s="182">
        <v>0</v>
      </c>
      <c r="T491" s="183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184" t="s">
        <v>142</v>
      </c>
      <c r="AT491" s="184" t="s">
        <v>137</v>
      </c>
      <c r="AU491" s="184" t="s">
        <v>85</v>
      </c>
      <c r="AY491" s="18" t="s">
        <v>134</v>
      </c>
      <c r="BE491" s="185">
        <f>IF(N491="základní",J491,0)</f>
        <v>0</v>
      </c>
      <c r="BF491" s="185">
        <f>IF(N491="snížená",J491,0)</f>
        <v>0</v>
      </c>
      <c r="BG491" s="185">
        <f>IF(N491="zákl. přenesená",J491,0)</f>
        <v>0</v>
      </c>
      <c r="BH491" s="185">
        <f>IF(N491="sníž. přenesená",J491,0)</f>
        <v>0</v>
      </c>
      <c r="BI491" s="185">
        <f>IF(N491="nulová",J491,0)</f>
        <v>0</v>
      </c>
      <c r="BJ491" s="18" t="s">
        <v>83</v>
      </c>
      <c r="BK491" s="185">
        <f>ROUND(I491*H491,2)</f>
        <v>0</v>
      </c>
      <c r="BL491" s="18" t="s">
        <v>142</v>
      </c>
      <c r="BM491" s="184" t="s">
        <v>1393</v>
      </c>
    </row>
    <row r="492" s="13" customFormat="1">
      <c r="A492" s="13"/>
      <c r="B492" s="186"/>
      <c r="C492" s="13"/>
      <c r="D492" s="187" t="s">
        <v>144</v>
      </c>
      <c r="E492" s="188" t="s">
        <v>3</v>
      </c>
      <c r="F492" s="189" t="s">
        <v>295</v>
      </c>
      <c r="G492" s="13"/>
      <c r="H492" s="188" t="s">
        <v>3</v>
      </c>
      <c r="I492" s="190"/>
      <c r="J492" s="13"/>
      <c r="K492" s="13"/>
      <c r="L492" s="186"/>
      <c r="M492" s="191"/>
      <c r="N492" s="192"/>
      <c r="O492" s="192"/>
      <c r="P492" s="192"/>
      <c r="Q492" s="192"/>
      <c r="R492" s="192"/>
      <c r="S492" s="192"/>
      <c r="T492" s="19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88" t="s">
        <v>144</v>
      </c>
      <c r="AU492" s="188" t="s">
        <v>85</v>
      </c>
      <c r="AV492" s="13" t="s">
        <v>83</v>
      </c>
      <c r="AW492" s="13" t="s">
        <v>39</v>
      </c>
      <c r="AX492" s="13" t="s">
        <v>77</v>
      </c>
      <c r="AY492" s="188" t="s">
        <v>134</v>
      </c>
    </row>
    <row r="493" s="14" customFormat="1">
      <c r="A493" s="14"/>
      <c r="B493" s="194"/>
      <c r="C493" s="14"/>
      <c r="D493" s="187" t="s">
        <v>144</v>
      </c>
      <c r="E493" s="195" t="s">
        <v>3</v>
      </c>
      <c r="F493" s="196" t="s">
        <v>713</v>
      </c>
      <c r="G493" s="14"/>
      <c r="H493" s="197">
        <v>1</v>
      </c>
      <c r="I493" s="198"/>
      <c r="J493" s="14"/>
      <c r="K493" s="14"/>
      <c r="L493" s="194"/>
      <c r="M493" s="199"/>
      <c r="N493" s="200"/>
      <c r="O493" s="200"/>
      <c r="P493" s="200"/>
      <c r="Q493" s="200"/>
      <c r="R493" s="200"/>
      <c r="S493" s="200"/>
      <c r="T493" s="20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195" t="s">
        <v>144</v>
      </c>
      <c r="AU493" s="195" t="s">
        <v>85</v>
      </c>
      <c r="AV493" s="14" t="s">
        <v>85</v>
      </c>
      <c r="AW493" s="14" t="s">
        <v>39</v>
      </c>
      <c r="AX493" s="14" t="s">
        <v>83</v>
      </c>
      <c r="AY493" s="195" t="s">
        <v>134</v>
      </c>
    </row>
    <row r="494" s="2" customFormat="1" ht="24.15" customHeight="1">
      <c r="A494" s="38"/>
      <c r="B494" s="172"/>
      <c r="C494" s="173" t="s">
        <v>1008</v>
      </c>
      <c r="D494" s="173" t="s">
        <v>137</v>
      </c>
      <c r="E494" s="174" t="s">
        <v>1011</v>
      </c>
      <c r="F494" s="175" t="s">
        <v>1012</v>
      </c>
      <c r="G494" s="176" t="s">
        <v>140</v>
      </c>
      <c r="H494" s="177">
        <v>1</v>
      </c>
      <c r="I494" s="178"/>
      <c r="J494" s="179">
        <f>ROUND(I494*H494,2)</f>
        <v>0</v>
      </c>
      <c r="K494" s="175" t="s">
        <v>141</v>
      </c>
      <c r="L494" s="39"/>
      <c r="M494" s="180" t="s">
        <v>3</v>
      </c>
      <c r="N494" s="181" t="s">
        <v>48</v>
      </c>
      <c r="O494" s="72"/>
      <c r="P494" s="182">
        <f>O494*H494</f>
        <v>0</v>
      </c>
      <c r="Q494" s="182">
        <v>0</v>
      </c>
      <c r="R494" s="182">
        <f>Q494*H494</f>
        <v>0</v>
      </c>
      <c r="S494" s="182">
        <v>0</v>
      </c>
      <c r="T494" s="183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184" t="s">
        <v>142</v>
      </c>
      <c r="AT494" s="184" t="s">
        <v>137</v>
      </c>
      <c r="AU494" s="184" t="s">
        <v>85</v>
      </c>
      <c r="AY494" s="18" t="s">
        <v>134</v>
      </c>
      <c r="BE494" s="185">
        <f>IF(N494="základní",J494,0)</f>
        <v>0</v>
      </c>
      <c r="BF494" s="185">
        <f>IF(N494="snížená",J494,0)</f>
        <v>0</v>
      </c>
      <c r="BG494" s="185">
        <f>IF(N494="zákl. přenesená",J494,0)</f>
        <v>0</v>
      </c>
      <c r="BH494" s="185">
        <f>IF(N494="sníž. přenesená",J494,0)</f>
        <v>0</v>
      </c>
      <c r="BI494" s="185">
        <f>IF(N494="nulová",J494,0)</f>
        <v>0</v>
      </c>
      <c r="BJ494" s="18" t="s">
        <v>83</v>
      </c>
      <c r="BK494" s="185">
        <f>ROUND(I494*H494,2)</f>
        <v>0</v>
      </c>
      <c r="BL494" s="18" t="s">
        <v>142</v>
      </c>
      <c r="BM494" s="184" t="s">
        <v>1394</v>
      </c>
    </row>
    <row r="495" s="13" customFormat="1">
      <c r="A495" s="13"/>
      <c r="B495" s="186"/>
      <c r="C495" s="13"/>
      <c r="D495" s="187" t="s">
        <v>144</v>
      </c>
      <c r="E495" s="188" t="s">
        <v>3</v>
      </c>
      <c r="F495" s="189" t="s">
        <v>295</v>
      </c>
      <c r="G495" s="13"/>
      <c r="H495" s="188" t="s">
        <v>3</v>
      </c>
      <c r="I495" s="190"/>
      <c r="J495" s="13"/>
      <c r="K495" s="13"/>
      <c r="L495" s="186"/>
      <c r="M495" s="191"/>
      <c r="N495" s="192"/>
      <c r="O495" s="192"/>
      <c r="P495" s="192"/>
      <c r="Q495" s="192"/>
      <c r="R495" s="192"/>
      <c r="S495" s="192"/>
      <c r="T495" s="19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88" t="s">
        <v>144</v>
      </c>
      <c r="AU495" s="188" t="s">
        <v>85</v>
      </c>
      <c r="AV495" s="13" t="s">
        <v>83</v>
      </c>
      <c r="AW495" s="13" t="s">
        <v>39</v>
      </c>
      <c r="AX495" s="13" t="s">
        <v>77</v>
      </c>
      <c r="AY495" s="188" t="s">
        <v>134</v>
      </c>
    </row>
    <row r="496" s="14" customFormat="1">
      <c r="A496" s="14"/>
      <c r="B496" s="194"/>
      <c r="C496" s="14"/>
      <c r="D496" s="187" t="s">
        <v>144</v>
      </c>
      <c r="E496" s="195" t="s">
        <v>3</v>
      </c>
      <c r="F496" s="196" t="s">
        <v>1014</v>
      </c>
      <c r="G496" s="14"/>
      <c r="H496" s="197">
        <v>1</v>
      </c>
      <c r="I496" s="198"/>
      <c r="J496" s="14"/>
      <c r="K496" s="14"/>
      <c r="L496" s="194"/>
      <c r="M496" s="199"/>
      <c r="N496" s="200"/>
      <c r="O496" s="200"/>
      <c r="P496" s="200"/>
      <c r="Q496" s="200"/>
      <c r="R496" s="200"/>
      <c r="S496" s="200"/>
      <c r="T496" s="201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195" t="s">
        <v>144</v>
      </c>
      <c r="AU496" s="195" t="s">
        <v>85</v>
      </c>
      <c r="AV496" s="14" t="s">
        <v>85</v>
      </c>
      <c r="AW496" s="14" t="s">
        <v>39</v>
      </c>
      <c r="AX496" s="14" t="s">
        <v>83</v>
      </c>
      <c r="AY496" s="195" t="s">
        <v>134</v>
      </c>
    </row>
    <row r="497" s="12" customFormat="1" ht="22.8" customHeight="1">
      <c r="A497" s="12"/>
      <c r="B497" s="159"/>
      <c r="C497" s="12"/>
      <c r="D497" s="160" t="s">
        <v>76</v>
      </c>
      <c r="E497" s="170" t="s">
        <v>1</v>
      </c>
      <c r="F497" s="170" t="s">
        <v>419</v>
      </c>
      <c r="G497" s="12"/>
      <c r="H497" s="12"/>
      <c r="I497" s="162"/>
      <c r="J497" s="171">
        <f>BK497</f>
        <v>0</v>
      </c>
      <c r="K497" s="12"/>
      <c r="L497" s="159"/>
      <c r="M497" s="164"/>
      <c r="N497" s="165"/>
      <c r="O497" s="165"/>
      <c r="P497" s="166">
        <f>SUM(P498:P500)</f>
        <v>0</v>
      </c>
      <c r="Q497" s="165"/>
      <c r="R497" s="166">
        <f>SUM(R498:R500)</f>
        <v>0</v>
      </c>
      <c r="S497" s="165"/>
      <c r="T497" s="167">
        <f>SUM(T498:T500)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160" t="s">
        <v>83</v>
      </c>
      <c r="AT497" s="168" t="s">
        <v>76</v>
      </c>
      <c r="AU497" s="168" t="s">
        <v>83</v>
      </c>
      <c r="AY497" s="160" t="s">
        <v>134</v>
      </c>
      <c r="BK497" s="169">
        <f>SUM(BK498:BK500)</f>
        <v>0</v>
      </c>
    </row>
    <row r="498" s="2" customFormat="1" ht="24.15" customHeight="1">
      <c r="A498" s="38"/>
      <c r="B498" s="172"/>
      <c r="C498" s="173" t="s">
        <v>1010</v>
      </c>
      <c r="D498" s="173" t="s">
        <v>137</v>
      </c>
      <c r="E498" s="174" t="s">
        <v>1021</v>
      </c>
      <c r="F498" s="175" t="s">
        <v>1022</v>
      </c>
      <c r="G498" s="176" t="s">
        <v>140</v>
      </c>
      <c r="H498" s="177">
        <v>2</v>
      </c>
      <c r="I498" s="178"/>
      <c r="J498" s="179">
        <f>ROUND(I498*H498,2)</f>
        <v>0</v>
      </c>
      <c r="K498" s="175" t="s">
        <v>141</v>
      </c>
      <c r="L498" s="39"/>
      <c r="M498" s="180" t="s">
        <v>3</v>
      </c>
      <c r="N498" s="181" t="s">
        <v>48</v>
      </c>
      <c r="O498" s="72"/>
      <c r="P498" s="182">
        <f>O498*H498</f>
        <v>0</v>
      </c>
      <c r="Q498" s="182">
        <v>0</v>
      </c>
      <c r="R498" s="182">
        <f>Q498*H498</f>
        <v>0</v>
      </c>
      <c r="S498" s="182">
        <v>0</v>
      </c>
      <c r="T498" s="183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184" t="s">
        <v>133</v>
      </c>
      <c r="AT498" s="184" t="s">
        <v>137</v>
      </c>
      <c r="AU498" s="184" t="s">
        <v>85</v>
      </c>
      <c r="AY498" s="18" t="s">
        <v>134</v>
      </c>
      <c r="BE498" s="185">
        <f>IF(N498="základní",J498,0)</f>
        <v>0</v>
      </c>
      <c r="BF498" s="185">
        <f>IF(N498="snížená",J498,0)</f>
        <v>0</v>
      </c>
      <c r="BG498" s="185">
        <f>IF(N498="zákl. přenesená",J498,0)</f>
        <v>0</v>
      </c>
      <c r="BH498" s="185">
        <f>IF(N498="sníž. přenesená",J498,0)</f>
        <v>0</v>
      </c>
      <c r="BI498" s="185">
        <f>IF(N498="nulová",J498,0)</f>
        <v>0</v>
      </c>
      <c r="BJ498" s="18" t="s">
        <v>83</v>
      </c>
      <c r="BK498" s="185">
        <f>ROUND(I498*H498,2)</f>
        <v>0</v>
      </c>
      <c r="BL498" s="18" t="s">
        <v>133</v>
      </c>
      <c r="BM498" s="184" t="s">
        <v>1395</v>
      </c>
    </row>
    <row r="499" s="13" customFormat="1">
      <c r="A499" s="13"/>
      <c r="B499" s="186"/>
      <c r="C499" s="13"/>
      <c r="D499" s="187" t="s">
        <v>144</v>
      </c>
      <c r="E499" s="188" t="s">
        <v>3</v>
      </c>
      <c r="F499" s="189" t="s">
        <v>295</v>
      </c>
      <c r="G499" s="13"/>
      <c r="H499" s="188" t="s">
        <v>3</v>
      </c>
      <c r="I499" s="190"/>
      <c r="J499" s="13"/>
      <c r="K499" s="13"/>
      <c r="L499" s="186"/>
      <c r="M499" s="191"/>
      <c r="N499" s="192"/>
      <c r="O499" s="192"/>
      <c r="P499" s="192"/>
      <c r="Q499" s="192"/>
      <c r="R499" s="192"/>
      <c r="S499" s="192"/>
      <c r="T499" s="19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88" t="s">
        <v>144</v>
      </c>
      <c r="AU499" s="188" t="s">
        <v>85</v>
      </c>
      <c r="AV499" s="13" t="s">
        <v>83</v>
      </c>
      <c r="AW499" s="13" t="s">
        <v>39</v>
      </c>
      <c r="AX499" s="13" t="s">
        <v>77</v>
      </c>
      <c r="AY499" s="188" t="s">
        <v>134</v>
      </c>
    </row>
    <row r="500" s="14" customFormat="1">
      <c r="A500" s="14"/>
      <c r="B500" s="194"/>
      <c r="C500" s="14"/>
      <c r="D500" s="187" t="s">
        <v>144</v>
      </c>
      <c r="E500" s="195" t="s">
        <v>3</v>
      </c>
      <c r="F500" s="196" t="s">
        <v>1396</v>
      </c>
      <c r="G500" s="14"/>
      <c r="H500" s="197">
        <v>2</v>
      </c>
      <c r="I500" s="198"/>
      <c r="J500" s="14"/>
      <c r="K500" s="14"/>
      <c r="L500" s="194"/>
      <c r="M500" s="199"/>
      <c r="N500" s="200"/>
      <c r="O500" s="200"/>
      <c r="P500" s="200"/>
      <c r="Q500" s="200"/>
      <c r="R500" s="200"/>
      <c r="S500" s="200"/>
      <c r="T500" s="201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195" t="s">
        <v>144</v>
      </c>
      <c r="AU500" s="195" t="s">
        <v>85</v>
      </c>
      <c r="AV500" s="14" t="s">
        <v>85</v>
      </c>
      <c r="AW500" s="14" t="s">
        <v>39</v>
      </c>
      <c r="AX500" s="14" t="s">
        <v>83</v>
      </c>
      <c r="AY500" s="195" t="s">
        <v>134</v>
      </c>
    </row>
    <row r="501" s="12" customFormat="1" ht="22.8" customHeight="1">
      <c r="A501" s="12"/>
      <c r="B501" s="159"/>
      <c r="C501" s="12"/>
      <c r="D501" s="160" t="s">
        <v>76</v>
      </c>
      <c r="E501" s="170" t="s">
        <v>420</v>
      </c>
      <c r="F501" s="170" t="s">
        <v>421</v>
      </c>
      <c r="G501" s="12"/>
      <c r="H501" s="12"/>
      <c r="I501" s="162"/>
      <c r="J501" s="171">
        <f>BK501</f>
        <v>0</v>
      </c>
      <c r="K501" s="12"/>
      <c r="L501" s="159"/>
      <c r="M501" s="164"/>
      <c r="N501" s="165"/>
      <c r="O501" s="165"/>
      <c r="P501" s="166">
        <f>SUM(P502:P508)</f>
        <v>0</v>
      </c>
      <c r="Q501" s="165"/>
      <c r="R501" s="166">
        <f>SUM(R502:R508)</f>
        <v>0</v>
      </c>
      <c r="S501" s="165"/>
      <c r="T501" s="167">
        <f>SUM(T502:T508)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160" t="s">
        <v>133</v>
      </c>
      <c r="AT501" s="168" t="s">
        <v>76</v>
      </c>
      <c r="AU501" s="168" t="s">
        <v>83</v>
      </c>
      <c r="AY501" s="160" t="s">
        <v>134</v>
      </c>
      <c r="BK501" s="169">
        <f>SUM(BK502:BK508)</f>
        <v>0</v>
      </c>
    </row>
    <row r="502" s="2" customFormat="1" ht="24.15" customHeight="1">
      <c r="A502" s="38"/>
      <c r="B502" s="172"/>
      <c r="C502" s="173" t="s">
        <v>1015</v>
      </c>
      <c r="D502" s="173" t="s">
        <v>137</v>
      </c>
      <c r="E502" s="174" t="s">
        <v>423</v>
      </c>
      <c r="F502" s="175" t="s">
        <v>424</v>
      </c>
      <c r="G502" s="176" t="s">
        <v>140</v>
      </c>
      <c r="H502" s="177">
        <v>9</v>
      </c>
      <c r="I502" s="178"/>
      <c r="J502" s="179">
        <f>ROUND(I502*H502,2)</f>
        <v>0</v>
      </c>
      <c r="K502" s="175" t="s">
        <v>141</v>
      </c>
      <c r="L502" s="39"/>
      <c r="M502" s="180" t="s">
        <v>3</v>
      </c>
      <c r="N502" s="181" t="s">
        <v>48</v>
      </c>
      <c r="O502" s="72"/>
      <c r="P502" s="182">
        <f>O502*H502</f>
        <v>0</v>
      </c>
      <c r="Q502" s="182">
        <v>0</v>
      </c>
      <c r="R502" s="182">
        <f>Q502*H502</f>
        <v>0</v>
      </c>
      <c r="S502" s="182">
        <v>0</v>
      </c>
      <c r="T502" s="183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184" t="s">
        <v>142</v>
      </c>
      <c r="AT502" s="184" t="s">
        <v>137</v>
      </c>
      <c r="AU502" s="184" t="s">
        <v>85</v>
      </c>
      <c r="AY502" s="18" t="s">
        <v>134</v>
      </c>
      <c r="BE502" s="185">
        <f>IF(N502="základní",J502,0)</f>
        <v>0</v>
      </c>
      <c r="BF502" s="185">
        <f>IF(N502="snížená",J502,0)</f>
        <v>0</v>
      </c>
      <c r="BG502" s="185">
        <f>IF(N502="zákl. přenesená",J502,0)</f>
        <v>0</v>
      </c>
      <c r="BH502" s="185">
        <f>IF(N502="sníž. přenesená",J502,0)</f>
        <v>0</v>
      </c>
      <c r="BI502" s="185">
        <f>IF(N502="nulová",J502,0)</f>
        <v>0</v>
      </c>
      <c r="BJ502" s="18" t="s">
        <v>83</v>
      </c>
      <c r="BK502" s="185">
        <f>ROUND(I502*H502,2)</f>
        <v>0</v>
      </c>
      <c r="BL502" s="18" t="s">
        <v>142</v>
      </c>
      <c r="BM502" s="184" t="s">
        <v>1397</v>
      </c>
    </row>
    <row r="503" s="13" customFormat="1">
      <c r="A503" s="13"/>
      <c r="B503" s="186"/>
      <c r="C503" s="13"/>
      <c r="D503" s="187" t="s">
        <v>144</v>
      </c>
      <c r="E503" s="188" t="s">
        <v>3</v>
      </c>
      <c r="F503" s="189" t="s">
        <v>295</v>
      </c>
      <c r="G503" s="13"/>
      <c r="H503" s="188" t="s">
        <v>3</v>
      </c>
      <c r="I503" s="190"/>
      <c r="J503" s="13"/>
      <c r="K503" s="13"/>
      <c r="L503" s="186"/>
      <c r="M503" s="191"/>
      <c r="N503" s="192"/>
      <c r="O503" s="192"/>
      <c r="P503" s="192"/>
      <c r="Q503" s="192"/>
      <c r="R503" s="192"/>
      <c r="S503" s="192"/>
      <c r="T503" s="19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188" t="s">
        <v>144</v>
      </c>
      <c r="AU503" s="188" t="s">
        <v>85</v>
      </c>
      <c r="AV503" s="13" t="s">
        <v>83</v>
      </c>
      <c r="AW503" s="13" t="s">
        <v>39</v>
      </c>
      <c r="AX503" s="13" t="s">
        <v>77</v>
      </c>
      <c r="AY503" s="188" t="s">
        <v>134</v>
      </c>
    </row>
    <row r="504" s="14" customFormat="1">
      <c r="A504" s="14"/>
      <c r="B504" s="194"/>
      <c r="C504" s="14"/>
      <c r="D504" s="187" t="s">
        <v>144</v>
      </c>
      <c r="E504" s="195" t="s">
        <v>3</v>
      </c>
      <c r="F504" s="196" t="s">
        <v>720</v>
      </c>
      <c r="G504" s="14"/>
      <c r="H504" s="197">
        <v>2</v>
      </c>
      <c r="I504" s="198"/>
      <c r="J504" s="14"/>
      <c r="K504" s="14"/>
      <c r="L504" s="194"/>
      <c r="M504" s="199"/>
      <c r="N504" s="200"/>
      <c r="O504" s="200"/>
      <c r="P504" s="200"/>
      <c r="Q504" s="200"/>
      <c r="R504" s="200"/>
      <c r="S504" s="200"/>
      <c r="T504" s="201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195" t="s">
        <v>144</v>
      </c>
      <c r="AU504" s="195" t="s">
        <v>85</v>
      </c>
      <c r="AV504" s="14" t="s">
        <v>85</v>
      </c>
      <c r="AW504" s="14" t="s">
        <v>39</v>
      </c>
      <c r="AX504" s="14" t="s">
        <v>77</v>
      </c>
      <c r="AY504" s="195" t="s">
        <v>134</v>
      </c>
    </row>
    <row r="505" s="14" customFormat="1">
      <c r="A505" s="14"/>
      <c r="B505" s="194"/>
      <c r="C505" s="14"/>
      <c r="D505" s="187" t="s">
        <v>144</v>
      </c>
      <c r="E505" s="195" t="s">
        <v>3</v>
      </c>
      <c r="F505" s="196" t="s">
        <v>1017</v>
      </c>
      <c r="G505" s="14"/>
      <c r="H505" s="197">
        <v>2</v>
      </c>
      <c r="I505" s="198"/>
      <c r="J505" s="14"/>
      <c r="K505" s="14"/>
      <c r="L505" s="194"/>
      <c r="M505" s="199"/>
      <c r="N505" s="200"/>
      <c r="O505" s="200"/>
      <c r="P505" s="200"/>
      <c r="Q505" s="200"/>
      <c r="R505" s="200"/>
      <c r="S505" s="200"/>
      <c r="T505" s="20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195" t="s">
        <v>144</v>
      </c>
      <c r="AU505" s="195" t="s">
        <v>85</v>
      </c>
      <c r="AV505" s="14" t="s">
        <v>85</v>
      </c>
      <c r="AW505" s="14" t="s">
        <v>39</v>
      </c>
      <c r="AX505" s="14" t="s">
        <v>77</v>
      </c>
      <c r="AY505" s="195" t="s">
        <v>134</v>
      </c>
    </row>
    <row r="506" s="14" customFormat="1">
      <c r="A506" s="14"/>
      <c r="B506" s="194"/>
      <c r="C506" s="14"/>
      <c r="D506" s="187" t="s">
        <v>144</v>
      </c>
      <c r="E506" s="195" t="s">
        <v>3</v>
      </c>
      <c r="F506" s="196" t="s">
        <v>1398</v>
      </c>
      <c r="G506" s="14"/>
      <c r="H506" s="197">
        <v>3</v>
      </c>
      <c r="I506" s="198"/>
      <c r="J506" s="14"/>
      <c r="K506" s="14"/>
      <c r="L506" s="194"/>
      <c r="M506" s="199"/>
      <c r="N506" s="200"/>
      <c r="O506" s="200"/>
      <c r="P506" s="200"/>
      <c r="Q506" s="200"/>
      <c r="R506" s="200"/>
      <c r="S506" s="200"/>
      <c r="T506" s="201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195" t="s">
        <v>144</v>
      </c>
      <c r="AU506" s="195" t="s">
        <v>85</v>
      </c>
      <c r="AV506" s="14" t="s">
        <v>85</v>
      </c>
      <c r="AW506" s="14" t="s">
        <v>39</v>
      </c>
      <c r="AX506" s="14" t="s">
        <v>77</v>
      </c>
      <c r="AY506" s="195" t="s">
        <v>134</v>
      </c>
    </row>
    <row r="507" s="14" customFormat="1">
      <c r="A507" s="14"/>
      <c r="B507" s="194"/>
      <c r="C507" s="14"/>
      <c r="D507" s="187" t="s">
        <v>144</v>
      </c>
      <c r="E507" s="195" t="s">
        <v>3</v>
      </c>
      <c r="F507" s="196" t="s">
        <v>1019</v>
      </c>
      <c r="G507" s="14"/>
      <c r="H507" s="197">
        <v>2</v>
      </c>
      <c r="I507" s="198"/>
      <c r="J507" s="14"/>
      <c r="K507" s="14"/>
      <c r="L507" s="194"/>
      <c r="M507" s="199"/>
      <c r="N507" s="200"/>
      <c r="O507" s="200"/>
      <c r="P507" s="200"/>
      <c r="Q507" s="200"/>
      <c r="R507" s="200"/>
      <c r="S507" s="200"/>
      <c r="T507" s="20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195" t="s">
        <v>144</v>
      </c>
      <c r="AU507" s="195" t="s">
        <v>85</v>
      </c>
      <c r="AV507" s="14" t="s">
        <v>85</v>
      </c>
      <c r="AW507" s="14" t="s">
        <v>39</v>
      </c>
      <c r="AX507" s="14" t="s">
        <v>77</v>
      </c>
      <c r="AY507" s="195" t="s">
        <v>134</v>
      </c>
    </row>
    <row r="508" s="15" customFormat="1">
      <c r="A508" s="15"/>
      <c r="B508" s="202"/>
      <c r="C508" s="15"/>
      <c r="D508" s="187" t="s">
        <v>144</v>
      </c>
      <c r="E508" s="203" t="s">
        <v>3</v>
      </c>
      <c r="F508" s="204" t="s">
        <v>180</v>
      </c>
      <c r="G508" s="15"/>
      <c r="H508" s="205">
        <v>9</v>
      </c>
      <c r="I508" s="206"/>
      <c r="J508" s="15"/>
      <c r="K508" s="15"/>
      <c r="L508" s="202"/>
      <c r="M508" s="207"/>
      <c r="N508" s="208"/>
      <c r="O508" s="208"/>
      <c r="P508" s="208"/>
      <c r="Q508" s="208"/>
      <c r="R508" s="208"/>
      <c r="S508" s="208"/>
      <c r="T508" s="209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03" t="s">
        <v>144</v>
      </c>
      <c r="AU508" s="203" t="s">
        <v>85</v>
      </c>
      <c r="AV508" s="15" t="s">
        <v>133</v>
      </c>
      <c r="AW508" s="15" t="s">
        <v>39</v>
      </c>
      <c r="AX508" s="15" t="s">
        <v>83</v>
      </c>
      <c r="AY508" s="203" t="s">
        <v>134</v>
      </c>
    </row>
    <row r="509" s="12" customFormat="1" ht="22.8" customHeight="1">
      <c r="A509" s="12"/>
      <c r="B509" s="159"/>
      <c r="C509" s="12"/>
      <c r="D509" s="160" t="s">
        <v>76</v>
      </c>
      <c r="E509" s="170" t="s">
        <v>427</v>
      </c>
      <c r="F509" s="170" t="s">
        <v>428</v>
      </c>
      <c r="G509" s="12"/>
      <c r="H509" s="12"/>
      <c r="I509" s="162"/>
      <c r="J509" s="171">
        <f>BK509</f>
        <v>0</v>
      </c>
      <c r="K509" s="12"/>
      <c r="L509" s="159"/>
      <c r="M509" s="164"/>
      <c r="N509" s="165"/>
      <c r="O509" s="165"/>
      <c r="P509" s="166">
        <f>SUM(P510:P547)</f>
        <v>0</v>
      </c>
      <c r="Q509" s="165"/>
      <c r="R509" s="166">
        <f>SUM(R510:R547)</f>
        <v>0</v>
      </c>
      <c r="S509" s="165"/>
      <c r="T509" s="167">
        <f>SUM(T510:T547)</f>
        <v>0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160" t="s">
        <v>85</v>
      </c>
      <c r="AT509" s="168" t="s">
        <v>76</v>
      </c>
      <c r="AU509" s="168" t="s">
        <v>83</v>
      </c>
      <c r="AY509" s="160" t="s">
        <v>134</v>
      </c>
      <c r="BK509" s="169">
        <f>SUM(BK510:BK547)</f>
        <v>0</v>
      </c>
    </row>
    <row r="510" s="2" customFormat="1" ht="24.15" customHeight="1">
      <c r="A510" s="38"/>
      <c r="B510" s="172"/>
      <c r="C510" s="173" t="s">
        <v>1020</v>
      </c>
      <c r="D510" s="173" t="s">
        <v>137</v>
      </c>
      <c r="E510" s="174" t="s">
        <v>1044</v>
      </c>
      <c r="F510" s="175" t="s">
        <v>1045</v>
      </c>
      <c r="G510" s="176" t="s">
        <v>140</v>
      </c>
      <c r="H510" s="177">
        <v>2</v>
      </c>
      <c r="I510" s="178"/>
      <c r="J510" s="179">
        <f>ROUND(I510*H510,2)</f>
        <v>0</v>
      </c>
      <c r="K510" s="175" t="s">
        <v>141</v>
      </c>
      <c r="L510" s="39"/>
      <c r="M510" s="180" t="s">
        <v>3</v>
      </c>
      <c r="N510" s="181" t="s">
        <v>48</v>
      </c>
      <c r="O510" s="72"/>
      <c r="P510" s="182">
        <f>O510*H510</f>
        <v>0</v>
      </c>
      <c r="Q510" s="182">
        <v>0</v>
      </c>
      <c r="R510" s="182">
        <f>Q510*H510</f>
        <v>0</v>
      </c>
      <c r="S510" s="182">
        <v>0</v>
      </c>
      <c r="T510" s="183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184" t="s">
        <v>243</v>
      </c>
      <c r="AT510" s="184" t="s">
        <v>137</v>
      </c>
      <c r="AU510" s="184" t="s">
        <v>85</v>
      </c>
      <c r="AY510" s="18" t="s">
        <v>134</v>
      </c>
      <c r="BE510" s="185">
        <f>IF(N510="základní",J510,0)</f>
        <v>0</v>
      </c>
      <c r="BF510" s="185">
        <f>IF(N510="snížená",J510,0)</f>
        <v>0</v>
      </c>
      <c r="BG510" s="185">
        <f>IF(N510="zákl. přenesená",J510,0)</f>
        <v>0</v>
      </c>
      <c r="BH510" s="185">
        <f>IF(N510="sníž. přenesená",J510,0)</f>
        <v>0</v>
      </c>
      <c r="BI510" s="185">
        <f>IF(N510="nulová",J510,0)</f>
        <v>0</v>
      </c>
      <c r="BJ510" s="18" t="s">
        <v>83</v>
      </c>
      <c r="BK510" s="185">
        <f>ROUND(I510*H510,2)</f>
        <v>0</v>
      </c>
      <c r="BL510" s="18" t="s">
        <v>243</v>
      </c>
      <c r="BM510" s="184" t="s">
        <v>1399</v>
      </c>
    </row>
    <row r="511" s="13" customFormat="1">
      <c r="A511" s="13"/>
      <c r="B511" s="186"/>
      <c r="C511" s="13"/>
      <c r="D511" s="187" t="s">
        <v>144</v>
      </c>
      <c r="E511" s="188" t="s">
        <v>3</v>
      </c>
      <c r="F511" s="189" t="s">
        <v>295</v>
      </c>
      <c r="G511" s="13"/>
      <c r="H511" s="188" t="s">
        <v>3</v>
      </c>
      <c r="I511" s="190"/>
      <c r="J511" s="13"/>
      <c r="K511" s="13"/>
      <c r="L511" s="186"/>
      <c r="M511" s="191"/>
      <c r="N511" s="192"/>
      <c r="O511" s="192"/>
      <c r="P511" s="192"/>
      <c r="Q511" s="192"/>
      <c r="R511" s="192"/>
      <c r="S511" s="192"/>
      <c r="T511" s="19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188" t="s">
        <v>144</v>
      </c>
      <c r="AU511" s="188" t="s">
        <v>85</v>
      </c>
      <c r="AV511" s="13" t="s">
        <v>83</v>
      </c>
      <c r="AW511" s="13" t="s">
        <v>39</v>
      </c>
      <c r="AX511" s="13" t="s">
        <v>77</v>
      </c>
      <c r="AY511" s="188" t="s">
        <v>134</v>
      </c>
    </row>
    <row r="512" s="14" customFormat="1">
      <c r="A512" s="14"/>
      <c r="B512" s="194"/>
      <c r="C512" s="14"/>
      <c r="D512" s="187" t="s">
        <v>144</v>
      </c>
      <c r="E512" s="195" t="s">
        <v>3</v>
      </c>
      <c r="F512" s="196" t="s">
        <v>1047</v>
      </c>
      <c r="G512" s="14"/>
      <c r="H512" s="197">
        <v>1</v>
      </c>
      <c r="I512" s="198"/>
      <c r="J512" s="14"/>
      <c r="K512" s="14"/>
      <c r="L512" s="194"/>
      <c r="M512" s="199"/>
      <c r="N512" s="200"/>
      <c r="O512" s="200"/>
      <c r="P512" s="200"/>
      <c r="Q512" s="200"/>
      <c r="R512" s="200"/>
      <c r="S512" s="200"/>
      <c r="T512" s="201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195" t="s">
        <v>144</v>
      </c>
      <c r="AU512" s="195" t="s">
        <v>85</v>
      </c>
      <c r="AV512" s="14" t="s">
        <v>85</v>
      </c>
      <c r="AW512" s="14" t="s">
        <v>39</v>
      </c>
      <c r="AX512" s="14" t="s">
        <v>77</v>
      </c>
      <c r="AY512" s="195" t="s">
        <v>134</v>
      </c>
    </row>
    <row r="513" s="14" customFormat="1">
      <c r="A513" s="14"/>
      <c r="B513" s="194"/>
      <c r="C513" s="14"/>
      <c r="D513" s="187" t="s">
        <v>144</v>
      </c>
      <c r="E513" s="195" t="s">
        <v>3</v>
      </c>
      <c r="F513" s="196" t="s">
        <v>1048</v>
      </c>
      <c r="G513" s="14"/>
      <c r="H513" s="197">
        <v>1</v>
      </c>
      <c r="I513" s="198"/>
      <c r="J513" s="14"/>
      <c r="K513" s="14"/>
      <c r="L513" s="194"/>
      <c r="M513" s="199"/>
      <c r="N513" s="200"/>
      <c r="O513" s="200"/>
      <c r="P513" s="200"/>
      <c r="Q513" s="200"/>
      <c r="R513" s="200"/>
      <c r="S513" s="200"/>
      <c r="T513" s="201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195" t="s">
        <v>144</v>
      </c>
      <c r="AU513" s="195" t="s">
        <v>85</v>
      </c>
      <c r="AV513" s="14" t="s">
        <v>85</v>
      </c>
      <c r="AW513" s="14" t="s">
        <v>39</v>
      </c>
      <c r="AX513" s="14" t="s">
        <v>77</v>
      </c>
      <c r="AY513" s="195" t="s">
        <v>134</v>
      </c>
    </row>
    <row r="514" s="15" customFormat="1">
      <c r="A514" s="15"/>
      <c r="B514" s="202"/>
      <c r="C514" s="15"/>
      <c r="D514" s="187" t="s">
        <v>144</v>
      </c>
      <c r="E514" s="203" t="s">
        <v>3</v>
      </c>
      <c r="F514" s="204" t="s">
        <v>180</v>
      </c>
      <c r="G514" s="15"/>
      <c r="H514" s="205">
        <v>2</v>
      </c>
      <c r="I514" s="206"/>
      <c r="J514" s="15"/>
      <c r="K514" s="15"/>
      <c r="L514" s="202"/>
      <c r="M514" s="207"/>
      <c r="N514" s="208"/>
      <c r="O514" s="208"/>
      <c r="P514" s="208"/>
      <c r="Q514" s="208"/>
      <c r="R514" s="208"/>
      <c r="S514" s="208"/>
      <c r="T514" s="209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03" t="s">
        <v>144</v>
      </c>
      <c r="AU514" s="203" t="s">
        <v>85</v>
      </c>
      <c r="AV514" s="15" t="s">
        <v>133</v>
      </c>
      <c r="AW514" s="15" t="s">
        <v>39</v>
      </c>
      <c r="AX514" s="15" t="s">
        <v>83</v>
      </c>
      <c r="AY514" s="203" t="s">
        <v>134</v>
      </c>
    </row>
    <row r="515" s="2" customFormat="1" ht="24.15" customHeight="1">
      <c r="A515" s="38"/>
      <c r="B515" s="172"/>
      <c r="C515" s="173" t="s">
        <v>1025</v>
      </c>
      <c r="D515" s="173" t="s">
        <v>137</v>
      </c>
      <c r="E515" s="174" t="s">
        <v>1050</v>
      </c>
      <c r="F515" s="175" t="s">
        <v>1051</v>
      </c>
      <c r="G515" s="176" t="s">
        <v>140</v>
      </c>
      <c r="H515" s="177">
        <v>1</v>
      </c>
      <c r="I515" s="178"/>
      <c r="J515" s="179">
        <f>ROUND(I515*H515,2)</f>
        <v>0</v>
      </c>
      <c r="K515" s="175" t="s">
        <v>141</v>
      </c>
      <c r="L515" s="39"/>
      <c r="M515" s="180" t="s">
        <v>3</v>
      </c>
      <c r="N515" s="181" t="s">
        <v>48</v>
      </c>
      <c r="O515" s="72"/>
      <c r="P515" s="182">
        <f>O515*H515</f>
        <v>0</v>
      </c>
      <c r="Q515" s="182">
        <v>0</v>
      </c>
      <c r="R515" s="182">
        <f>Q515*H515</f>
        <v>0</v>
      </c>
      <c r="S515" s="182">
        <v>0</v>
      </c>
      <c r="T515" s="183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184" t="s">
        <v>142</v>
      </c>
      <c r="AT515" s="184" t="s">
        <v>137</v>
      </c>
      <c r="AU515" s="184" t="s">
        <v>85</v>
      </c>
      <c r="AY515" s="18" t="s">
        <v>134</v>
      </c>
      <c r="BE515" s="185">
        <f>IF(N515="základní",J515,0)</f>
        <v>0</v>
      </c>
      <c r="BF515" s="185">
        <f>IF(N515="snížená",J515,0)</f>
        <v>0</v>
      </c>
      <c r="BG515" s="185">
        <f>IF(N515="zákl. přenesená",J515,0)</f>
        <v>0</v>
      </c>
      <c r="BH515" s="185">
        <f>IF(N515="sníž. přenesená",J515,0)</f>
        <v>0</v>
      </c>
      <c r="BI515" s="185">
        <f>IF(N515="nulová",J515,0)</f>
        <v>0</v>
      </c>
      <c r="BJ515" s="18" t="s">
        <v>83</v>
      </c>
      <c r="BK515" s="185">
        <f>ROUND(I515*H515,2)</f>
        <v>0</v>
      </c>
      <c r="BL515" s="18" t="s">
        <v>142</v>
      </c>
      <c r="BM515" s="184" t="s">
        <v>1400</v>
      </c>
    </row>
    <row r="516" s="13" customFormat="1">
      <c r="A516" s="13"/>
      <c r="B516" s="186"/>
      <c r="C516" s="13"/>
      <c r="D516" s="187" t="s">
        <v>144</v>
      </c>
      <c r="E516" s="188" t="s">
        <v>3</v>
      </c>
      <c r="F516" s="189" t="s">
        <v>295</v>
      </c>
      <c r="G516" s="13"/>
      <c r="H516" s="188" t="s">
        <v>3</v>
      </c>
      <c r="I516" s="190"/>
      <c r="J516" s="13"/>
      <c r="K516" s="13"/>
      <c r="L516" s="186"/>
      <c r="M516" s="191"/>
      <c r="N516" s="192"/>
      <c r="O516" s="192"/>
      <c r="P516" s="192"/>
      <c r="Q516" s="192"/>
      <c r="R516" s="192"/>
      <c r="S516" s="192"/>
      <c r="T516" s="19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188" t="s">
        <v>144</v>
      </c>
      <c r="AU516" s="188" t="s">
        <v>85</v>
      </c>
      <c r="AV516" s="13" t="s">
        <v>83</v>
      </c>
      <c r="AW516" s="13" t="s">
        <v>39</v>
      </c>
      <c r="AX516" s="13" t="s">
        <v>77</v>
      </c>
      <c r="AY516" s="188" t="s">
        <v>134</v>
      </c>
    </row>
    <row r="517" s="14" customFormat="1">
      <c r="A517" s="14"/>
      <c r="B517" s="194"/>
      <c r="C517" s="14"/>
      <c r="D517" s="187" t="s">
        <v>144</v>
      </c>
      <c r="E517" s="195" t="s">
        <v>3</v>
      </c>
      <c r="F517" s="196" t="s">
        <v>1401</v>
      </c>
      <c r="G517" s="14"/>
      <c r="H517" s="197">
        <v>1</v>
      </c>
      <c r="I517" s="198"/>
      <c r="J517" s="14"/>
      <c r="K517" s="14"/>
      <c r="L517" s="194"/>
      <c r="M517" s="199"/>
      <c r="N517" s="200"/>
      <c r="O517" s="200"/>
      <c r="P517" s="200"/>
      <c r="Q517" s="200"/>
      <c r="R517" s="200"/>
      <c r="S517" s="200"/>
      <c r="T517" s="20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195" t="s">
        <v>144</v>
      </c>
      <c r="AU517" s="195" t="s">
        <v>85</v>
      </c>
      <c r="AV517" s="14" t="s">
        <v>85</v>
      </c>
      <c r="AW517" s="14" t="s">
        <v>39</v>
      </c>
      <c r="AX517" s="14" t="s">
        <v>83</v>
      </c>
      <c r="AY517" s="195" t="s">
        <v>134</v>
      </c>
    </row>
    <row r="518" s="2" customFormat="1" ht="24.15" customHeight="1">
      <c r="A518" s="38"/>
      <c r="B518" s="172"/>
      <c r="C518" s="173" t="s">
        <v>1028</v>
      </c>
      <c r="D518" s="173" t="s">
        <v>137</v>
      </c>
      <c r="E518" s="174" t="s">
        <v>1055</v>
      </c>
      <c r="F518" s="175" t="s">
        <v>1056</v>
      </c>
      <c r="G518" s="176" t="s">
        <v>140</v>
      </c>
      <c r="H518" s="177">
        <v>1</v>
      </c>
      <c r="I518" s="178"/>
      <c r="J518" s="179">
        <f>ROUND(I518*H518,2)</f>
        <v>0</v>
      </c>
      <c r="K518" s="175" t="s">
        <v>141</v>
      </c>
      <c r="L518" s="39"/>
      <c r="M518" s="180" t="s">
        <v>3</v>
      </c>
      <c r="N518" s="181" t="s">
        <v>48</v>
      </c>
      <c r="O518" s="72"/>
      <c r="P518" s="182">
        <f>O518*H518</f>
        <v>0</v>
      </c>
      <c r="Q518" s="182">
        <v>0</v>
      </c>
      <c r="R518" s="182">
        <f>Q518*H518</f>
        <v>0</v>
      </c>
      <c r="S518" s="182">
        <v>0</v>
      </c>
      <c r="T518" s="183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184" t="s">
        <v>142</v>
      </c>
      <c r="AT518" s="184" t="s">
        <v>137</v>
      </c>
      <c r="AU518" s="184" t="s">
        <v>85</v>
      </c>
      <c r="AY518" s="18" t="s">
        <v>134</v>
      </c>
      <c r="BE518" s="185">
        <f>IF(N518="základní",J518,0)</f>
        <v>0</v>
      </c>
      <c r="BF518" s="185">
        <f>IF(N518="snížená",J518,0)</f>
        <v>0</v>
      </c>
      <c r="BG518" s="185">
        <f>IF(N518="zákl. přenesená",J518,0)</f>
        <v>0</v>
      </c>
      <c r="BH518" s="185">
        <f>IF(N518="sníž. přenesená",J518,0)</f>
        <v>0</v>
      </c>
      <c r="BI518" s="185">
        <f>IF(N518="nulová",J518,0)</f>
        <v>0</v>
      </c>
      <c r="BJ518" s="18" t="s">
        <v>83</v>
      </c>
      <c r="BK518" s="185">
        <f>ROUND(I518*H518,2)</f>
        <v>0</v>
      </c>
      <c r="BL518" s="18" t="s">
        <v>142</v>
      </c>
      <c r="BM518" s="184" t="s">
        <v>1402</v>
      </c>
    </row>
    <row r="519" s="13" customFormat="1">
      <c r="A519" s="13"/>
      <c r="B519" s="186"/>
      <c r="C519" s="13"/>
      <c r="D519" s="187" t="s">
        <v>144</v>
      </c>
      <c r="E519" s="188" t="s">
        <v>3</v>
      </c>
      <c r="F519" s="189" t="s">
        <v>295</v>
      </c>
      <c r="G519" s="13"/>
      <c r="H519" s="188" t="s">
        <v>3</v>
      </c>
      <c r="I519" s="190"/>
      <c r="J519" s="13"/>
      <c r="K519" s="13"/>
      <c r="L519" s="186"/>
      <c r="M519" s="191"/>
      <c r="N519" s="192"/>
      <c r="O519" s="192"/>
      <c r="P519" s="192"/>
      <c r="Q519" s="192"/>
      <c r="R519" s="192"/>
      <c r="S519" s="192"/>
      <c r="T519" s="19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188" t="s">
        <v>144</v>
      </c>
      <c r="AU519" s="188" t="s">
        <v>85</v>
      </c>
      <c r="AV519" s="13" t="s">
        <v>83</v>
      </c>
      <c r="AW519" s="13" t="s">
        <v>39</v>
      </c>
      <c r="AX519" s="13" t="s">
        <v>77</v>
      </c>
      <c r="AY519" s="188" t="s">
        <v>134</v>
      </c>
    </row>
    <row r="520" s="14" customFormat="1">
      <c r="A520" s="14"/>
      <c r="B520" s="194"/>
      <c r="C520" s="14"/>
      <c r="D520" s="187" t="s">
        <v>144</v>
      </c>
      <c r="E520" s="195" t="s">
        <v>3</v>
      </c>
      <c r="F520" s="196" t="s">
        <v>1403</v>
      </c>
      <c r="G520" s="14"/>
      <c r="H520" s="197">
        <v>1</v>
      </c>
      <c r="I520" s="198"/>
      <c r="J520" s="14"/>
      <c r="K520" s="14"/>
      <c r="L520" s="194"/>
      <c r="M520" s="199"/>
      <c r="N520" s="200"/>
      <c r="O520" s="200"/>
      <c r="P520" s="200"/>
      <c r="Q520" s="200"/>
      <c r="R520" s="200"/>
      <c r="S520" s="200"/>
      <c r="T520" s="201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195" t="s">
        <v>144</v>
      </c>
      <c r="AU520" s="195" t="s">
        <v>85</v>
      </c>
      <c r="AV520" s="14" t="s">
        <v>85</v>
      </c>
      <c r="AW520" s="14" t="s">
        <v>39</v>
      </c>
      <c r="AX520" s="14" t="s">
        <v>83</v>
      </c>
      <c r="AY520" s="195" t="s">
        <v>134</v>
      </c>
    </row>
    <row r="521" s="2" customFormat="1" ht="24.15" customHeight="1">
      <c r="A521" s="38"/>
      <c r="B521" s="172"/>
      <c r="C521" s="173" t="s">
        <v>1030</v>
      </c>
      <c r="D521" s="173" t="s">
        <v>137</v>
      </c>
      <c r="E521" s="174" t="s">
        <v>1060</v>
      </c>
      <c r="F521" s="175" t="s">
        <v>1061</v>
      </c>
      <c r="G521" s="176" t="s">
        <v>140</v>
      </c>
      <c r="H521" s="177">
        <v>1</v>
      </c>
      <c r="I521" s="178"/>
      <c r="J521" s="179">
        <f>ROUND(I521*H521,2)</f>
        <v>0</v>
      </c>
      <c r="K521" s="175" t="s">
        <v>141</v>
      </c>
      <c r="L521" s="39"/>
      <c r="M521" s="180" t="s">
        <v>3</v>
      </c>
      <c r="N521" s="181" t="s">
        <v>48</v>
      </c>
      <c r="O521" s="72"/>
      <c r="P521" s="182">
        <f>O521*H521</f>
        <v>0</v>
      </c>
      <c r="Q521" s="182">
        <v>0</v>
      </c>
      <c r="R521" s="182">
        <f>Q521*H521</f>
        <v>0</v>
      </c>
      <c r="S521" s="182">
        <v>0</v>
      </c>
      <c r="T521" s="183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184" t="s">
        <v>142</v>
      </c>
      <c r="AT521" s="184" t="s">
        <v>137</v>
      </c>
      <c r="AU521" s="184" t="s">
        <v>85</v>
      </c>
      <c r="AY521" s="18" t="s">
        <v>134</v>
      </c>
      <c r="BE521" s="185">
        <f>IF(N521="základní",J521,0)</f>
        <v>0</v>
      </c>
      <c r="BF521" s="185">
        <f>IF(N521="snížená",J521,0)</f>
        <v>0</v>
      </c>
      <c r="BG521" s="185">
        <f>IF(N521="zákl. přenesená",J521,0)</f>
        <v>0</v>
      </c>
      <c r="BH521" s="185">
        <f>IF(N521="sníž. přenesená",J521,0)</f>
        <v>0</v>
      </c>
      <c r="BI521" s="185">
        <f>IF(N521="nulová",J521,0)</f>
        <v>0</v>
      </c>
      <c r="BJ521" s="18" t="s">
        <v>83</v>
      </c>
      <c r="BK521" s="185">
        <f>ROUND(I521*H521,2)</f>
        <v>0</v>
      </c>
      <c r="BL521" s="18" t="s">
        <v>142</v>
      </c>
      <c r="BM521" s="184" t="s">
        <v>1404</v>
      </c>
    </row>
    <row r="522" s="13" customFormat="1">
      <c r="A522" s="13"/>
      <c r="B522" s="186"/>
      <c r="C522" s="13"/>
      <c r="D522" s="187" t="s">
        <v>144</v>
      </c>
      <c r="E522" s="188" t="s">
        <v>3</v>
      </c>
      <c r="F522" s="189" t="s">
        <v>295</v>
      </c>
      <c r="G522" s="13"/>
      <c r="H522" s="188" t="s">
        <v>3</v>
      </c>
      <c r="I522" s="190"/>
      <c r="J522" s="13"/>
      <c r="K522" s="13"/>
      <c r="L522" s="186"/>
      <c r="M522" s="191"/>
      <c r="N522" s="192"/>
      <c r="O522" s="192"/>
      <c r="P522" s="192"/>
      <c r="Q522" s="192"/>
      <c r="R522" s="192"/>
      <c r="S522" s="192"/>
      <c r="T522" s="19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188" t="s">
        <v>144</v>
      </c>
      <c r="AU522" s="188" t="s">
        <v>85</v>
      </c>
      <c r="AV522" s="13" t="s">
        <v>83</v>
      </c>
      <c r="AW522" s="13" t="s">
        <v>39</v>
      </c>
      <c r="AX522" s="13" t="s">
        <v>77</v>
      </c>
      <c r="AY522" s="188" t="s">
        <v>134</v>
      </c>
    </row>
    <row r="523" s="14" customFormat="1">
      <c r="A523" s="14"/>
      <c r="B523" s="194"/>
      <c r="C523" s="14"/>
      <c r="D523" s="187" t="s">
        <v>144</v>
      </c>
      <c r="E523" s="195" t="s">
        <v>3</v>
      </c>
      <c r="F523" s="196" t="s">
        <v>1405</v>
      </c>
      <c r="G523" s="14"/>
      <c r="H523" s="197">
        <v>1</v>
      </c>
      <c r="I523" s="198"/>
      <c r="J523" s="14"/>
      <c r="K523" s="14"/>
      <c r="L523" s="194"/>
      <c r="M523" s="199"/>
      <c r="N523" s="200"/>
      <c r="O523" s="200"/>
      <c r="P523" s="200"/>
      <c r="Q523" s="200"/>
      <c r="R523" s="200"/>
      <c r="S523" s="200"/>
      <c r="T523" s="201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195" t="s">
        <v>144</v>
      </c>
      <c r="AU523" s="195" t="s">
        <v>85</v>
      </c>
      <c r="AV523" s="14" t="s">
        <v>85</v>
      </c>
      <c r="AW523" s="14" t="s">
        <v>39</v>
      </c>
      <c r="AX523" s="14" t="s">
        <v>83</v>
      </c>
      <c r="AY523" s="195" t="s">
        <v>134</v>
      </c>
    </row>
    <row r="524" s="2" customFormat="1" ht="16.5" customHeight="1">
      <c r="A524" s="38"/>
      <c r="B524" s="172"/>
      <c r="C524" s="173" t="s">
        <v>1033</v>
      </c>
      <c r="D524" s="173" t="s">
        <v>137</v>
      </c>
      <c r="E524" s="174" t="s">
        <v>430</v>
      </c>
      <c r="F524" s="175" t="s">
        <v>431</v>
      </c>
      <c r="G524" s="176" t="s">
        <v>140</v>
      </c>
      <c r="H524" s="177">
        <v>35</v>
      </c>
      <c r="I524" s="178"/>
      <c r="J524" s="179">
        <f>ROUND(I524*H524,2)</f>
        <v>0</v>
      </c>
      <c r="K524" s="175" t="s">
        <v>141</v>
      </c>
      <c r="L524" s="39"/>
      <c r="M524" s="180" t="s">
        <v>3</v>
      </c>
      <c r="N524" s="181" t="s">
        <v>48</v>
      </c>
      <c r="O524" s="72"/>
      <c r="P524" s="182">
        <f>O524*H524</f>
        <v>0</v>
      </c>
      <c r="Q524" s="182">
        <v>0</v>
      </c>
      <c r="R524" s="182">
        <f>Q524*H524</f>
        <v>0</v>
      </c>
      <c r="S524" s="182">
        <v>0</v>
      </c>
      <c r="T524" s="183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184" t="s">
        <v>142</v>
      </c>
      <c r="AT524" s="184" t="s">
        <v>137</v>
      </c>
      <c r="AU524" s="184" t="s">
        <v>85</v>
      </c>
      <c r="AY524" s="18" t="s">
        <v>134</v>
      </c>
      <c r="BE524" s="185">
        <f>IF(N524="základní",J524,0)</f>
        <v>0</v>
      </c>
      <c r="BF524" s="185">
        <f>IF(N524="snížená",J524,0)</f>
        <v>0</v>
      </c>
      <c r="BG524" s="185">
        <f>IF(N524="zákl. přenesená",J524,0)</f>
        <v>0</v>
      </c>
      <c r="BH524" s="185">
        <f>IF(N524="sníž. přenesená",J524,0)</f>
        <v>0</v>
      </c>
      <c r="BI524" s="185">
        <f>IF(N524="nulová",J524,0)</f>
        <v>0</v>
      </c>
      <c r="BJ524" s="18" t="s">
        <v>83</v>
      </c>
      <c r="BK524" s="185">
        <f>ROUND(I524*H524,2)</f>
        <v>0</v>
      </c>
      <c r="BL524" s="18" t="s">
        <v>142</v>
      </c>
      <c r="BM524" s="184" t="s">
        <v>1406</v>
      </c>
    </row>
    <row r="525" s="13" customFormat="1">
      <c r="A525" s="13"/>
      <c r="B525" s="186"/>
      <c r="C525" s="13"/>
      <c r="D525" s="187" t="s">
        <v>144</v>
      </c>
      <c r="E525" s="188" t="s">
        <v>3</v>
      </c>
      <c r="F525" s="189" t="s">
        <v>295</v>
      </c>
      <c r="G525" s="13"/>
      <c r="H525" s="188" t="s">
        <v>3</v>
      </c>
      <c r="I525" s="190"/>
      <c r="J525" s="13"/>
      <c r="K525" s="13"/>
      <c r="L525" s="186"/>
      <c r="M525" s="191"/>
      <c r="N525" s="192"/>
      <c r="O525" s="192"/>
      <c r="P525" s="192"/>
      <c r="Q525" s="192"/>
      <c r="R525" s="192"/>
      <c r="S525" s="192"/>
      <c r="T525" s="19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188" t="s">
        <v>144</v>
      </c>
      <c r="AU525" s="188" t="s">
        <v>85</v>
      </c>
      <c r="AV525" s="13" t="s">
        <v>83</v>
      </c>
      <c r="AW525" s="13" t="s">
        <v>39</v>
      </c>
      <c r="AX525" s="13" t="s">
        <v>77</v>
      </c>
      <c r="AY525" s="188" t="s">
        <v>134</v>
      </c>
    </row>
    <row r="526" s="14" customFormat="1">
      <c r="A526" s="14"/>
      <c r="B526" s="194"/>
      <c r="C526" s="14"/>
      <c r="D526" s="187" t="s">
        <v>144</v>
      </c>
      <c r="E526" s="195" t="s">
        <v>3</v>
      </c>
      <c r="F526" s="196" t="s">
        <v>1027</v>
      </c>
      <c r="G526" s="14"/>
      <c r="H526" s="197">
        <v>35</v>
      </c>
      <c r="I526" s="198"/>
      <c r="J526" s="14"/>
      <c r="K526" s="14"/>
      <c r="L526" s="194"/>
      <c r="M526" s="199"/>
      <c r="N526" s="200"/>
      <c r="O526" s="200"/>
      <c r="P526" s="200"/>
      <c r="Q526" s="200"/>
      <c r="R526" s="200"/>
      <c r="S526" s="200"/>
      <c r="T526" s="20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195" t="s">
        <v>144</v>
      </c>
      <c r="AU526" s="195" t="s">
        <v>85</v>
      </c>
      <c r="AV526" s="14" t="s">
        <v>85</v>
      </c>
      <c r="AW526" s="14" t="s">
        <v>39</v>
      </c>
      <c r="AX526" s="14" t="s">
        <v>83</v>
      </c>
      <c r="AY526" s="195" t="s">
        <v>134</v>
      </c>
    </row>
    <row r="527" s="2" customFormat="1" ht="16.5" customHeight="1">
      <c r="A527" s="38"/>
      <c r="B527" s="172"/>
      <c r="C527" s="173" t="s">
        <v>1035</v>
      </c>
      <c r="D527" s="173" t="s">
        <v>137</v>
      </c>
      <c r="E527" s="174" t="s">
        <v>435</v>
      </c>
      <c r="F527" s="175" t="s">
        <v>436</v>
      </c>
      <c r="G527" s="176" t="s">
        <v>140</v>
      </c>
      <c r="H527" s="177">
        <v>35</v>
      </c>
      <c r="I527" s="178"/>
      <c r="J527" s="179">
        <f>ROUND(I527*H527,2)</f>
        <v>0</v>
      </c>
      <c r="K527" s="175" t="s">
        <v>141</v>
      </c>
      <c r="L527" s="39"/>
      <c r="M527" s="180" t="s">
        <v>3</v>
      </c>
      <c r="N527" s="181" t="s">
        <v>48</v>
      </c>
      <c r="O527" s="72"/>
      <c r="P527" s="182">
        <f>O527*H527</f>
        <v>0</v>
      </c>
      <c r="Q527" s="182">
        <v>0</v>
      </c>
      <c r="R527" s="182">
        <f>Q527*H527</f>
        <v>0</v>
      </c>
      <c r="S527" s="182">
        <v>0</v>
      </c>
      <c r="T527" s="183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184" t="s">
        <v>142</v>
      </c>
      <c r="AT527" s="184" t="s">
        <v>137</v>
      </c>
      <c r="AU527" s="184" t="s">
        <v>85</v>
      </c>
      <c r="AY527" s="18" t="s">
        <v>134</v>
      </c>
      <c r="BE527" s="185">
        <f>IF(N527="základní",J527,0)</f>
        <v>0</v>
      </c>
      <c r="BF527" s="185">
        <f>IF(N527="snížená",J527,0)</f>
        <v>0</v>
      </c>
      <c r="BG527" s="185">
        <f>IF(N527="zákl. přenesená",J527,0)</f>
        <v>0</v>
      </c>
      <c r="BH527" s="185">
        <f>IF(N527="sníž. přenesená",J527,0)</f>
        <v>0</v>
      </c>
      <c r="BI527" s="185">
        <f>IF(N527="nulová",J527,0)</f>
        <v>0</v>
      </c>
      <c r="BJ527" s="18" t="s">
        <v>83</v>
      </c>
      <c r="BK527" s="185">
        <f>ROUND(I527*H527,2)</f>
        <v>0</v>
      </c>
      <c r="BL527" s="18" t="s">
        <v>142</v>
      </c>
      <c r="BM527" s="184" t="s">
        <v>1407</v>
      </c>
    </row>
    <row r="528" s="13" customFormat="1">
      <c r="A528" s="13"/>
      <c r="B528" s="186"/>
      <c r="C528" s="13"/>
      <c r="D528" s="187" t="s">
        <v>144</v>
      </c>
      <c r="E528" s="188" t="s">
        <v>3</v>
      </c>
      <c r="F528" s="189" t="s">
        <v>295</v>
      </c>
      <c r="G528" s="13"/>
      <c r="H528" s="188" t="s">
        <v>3</v>
      </c>
      <c r="I528" s="190"/>
      <c r="J528" s="13"/>
      <c r="K528" s="13"/>
      <c r="L528" s="186"/>
      <c r="M528" s="191"/>
      <c r="N528" s="192"/>
      <c r="O528" s="192"/>
      <c r="P528" s="192"/>
      <c r="Q528" s="192"/>
      <c r="R528" s="192"/>
      <c r="S528" s="192"/>
      <c r="T528" s="19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188" t="s">
        <v>144</v>
      </c>
      <c r="AU528" s="188" t="s">
        <v>85</v>
      </c>
      <c r="AV528" s="13" t="s">
        <v>83</v>
      </c>
      <c r="AW528" s="13" t="s">
        <v>39</v>
      </c>
      <c r="AX528" s="13" t="s">
        <v>77</v>
      </c>
      <c r="AY528" s="188" t="s">
        <v>134</v>
      </c>
    </row>
    <row r="529" s="14" customFormat="1">
      <c r="A529" s="14"/>
      <c r="B529" s="194"/>
      <c r="C529" s="14"/>
      <c r="D529" s="187" t="s">
        <v>144</v>
      </c>
      <c r="E529" s="195" t="s">
        <v>3</v>
      </c>
      <c r="F529" s="196" t="s">
        <v>1027</v>
      </c>
      <c r="G529" s="14"/>
      <c r="H529" s="197">
        <v>35</v>
      </c>
      <c r="I529" s="198"/>
      <c r="J529" s="14"/>
      <c r="K529" s="14"/>
      <c r="L529" s="194"/>
      <c r="M529" s="199"/>
      <c r="N529" s="200"/>
      <c r="O529" s="200"/>
      <c r="P529" s="200"/>
      <c r="Q529" s="200"/>
      <c r="R529" s="200"/>
      <c r="S529" s="200"/>
      <c r="T529" s="201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195" t="s">
        <v>144</v>
      </c>
      <c r="AU529" s="195" t="s">
        <v>85</v>
      </c>
      <c r="AV529" s="14" t="s">
        <v>85</v>
      </c>
      <c r="AW529" s="14" t="s">
        <v>39</v>
      </c>
      <c r="AX529" s="14" t="s">
        <v>83</v>
      </c>
      <c r="AY529" s="195" t="s">
        <v>134</v>
      </c>
    </row>
    <row r="530" s="2" customFormat="1" ht="16.5" customHeight="1">
      <c r="A530" s="38"/>
      <c r="B530" s="172"/>
      <c r="C530" s="173" t="s">
        <v>1037</v>
      </c>
      <c r="D530" s="173" t="s">
        <v>137</v>
      </c>
      <c r="E530" s="174" t="s">
        <v>439</v>
      </c>
      <c r="F530" s="175" t="s">
        <v>440</v>
      </c>
      <c r="G530" s="176" t="s">
        <v>140</v>
      </c>
      <c r="H530" s="177">
        <v>30</v>
      </c>
      <c r="I530" s="178"/>
      <c r="J530" s="179">
        <f>ROUND(I530*H530,2)</f>
        <v>0</v>
      </c>
      <c r="K530" s="175" t="s">
        <v>141</v>
      </c>
      <c r="L530" s="39"/>
      <c r="M530" s="180" t="s">
        <v>3</v>
      </c>
      <c r="N530" s="181" t="s">
        <v>48</v>
      </c>
      <c r="O530" s="72"/>
      <c r="P530" s="182">
        <f>O530*H530</f>
        <v>0</v>
      </c>
      <c r="Q530" s="182">
        <v>0</v>
      </c>
      <c r="R530" s="182">
        <f>Q530*H530</f>
        <v>0</v>
      </c>
      <c r="S530" s="182">
        <v>0</v>
      </c>
      <c r="T530" s="183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184" t="s">
        <v>142</v>
      </c>
      <c r="AT530" s="184" t="s">
        <v>137</v>
      </c>
      <c r="AU530" s="184" t="s">
        <v>85</v>
      </c>
      <c r="AY530" s="18" t="s">
        <v>134</v>
      </c>
      <c r="BE530" s="185">
        <f>IF(N530="základní",J530,0)</f>
        <v>0</v>
      </c>
      <c r="BF530" s="185">
        <f>IF(N530="snížená",J530,0)</f>
        <v>0</v>
      </c>
      <c r="BG530" s="185">
        <f>IF(N530="zákl. přenesená",J530,0)</f>
        <v>0</v>
      </c>
      <c r="BH530" s="185">
        <f>IF(N530="sníž. přenesená",J530,0)</f>
        <v>0</v>
      </c>
      <c r="BI530" s="185">
        <f>IF(N530="nulová",J530,0)</f>
        <v>0</v>
      </c>
      <c r="BJ530" s="18" t="s">
        <v>83</v>
      </c>
      <c r="BK530" s="185">
        <f>ROUND(I530*H530,2)</f>
        <v>0</v>
      </c>
      <c r="BL530" s="18" t="s">
        <v>142</v>
      </c>
      <c r="BM530" s="184" t="s">
        <v>1408</v>
      </c>
    </row>
    <row r="531" s="13" customFormat="1">
      <c r="A531" s="13"/>
      <c r="B531" s="186"/>
      <c r="C531" s="13"/>
      <c r="D531" s="187" t="s">
        <v>144</v>
      </c>
      <c r="E531" s="188" t="s">
        <v>3</v>
      </c>
      <c r="F531" s="189" t="s">
        <v>295</v>
      </c>
      <c r="G531" s="13"/>
      <c r="H531" s="188" t="s">
        <v>3</v>
      </c>
      <c r="I531" s="190"/>
      <c r="J531" s="13"/>
      <c r="K531" s="13"/>
      <c r="L531" s="186"/>
      <c r="M531" s="191"/>
      <c r="N531" s="192"/>
      <c r="O531" s="192"/>
      <c r="P531" s="192"/>
      <c r="Q531" s="192"/>
      <c r="R531" s="192"/>
      <c r="S531" s="192"/>
      <c r="T531" s="19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88" t="s">
        <v>144</v>
      </c>
      <c r="AU531" s="188" t="s">
        <v>85</v>
      </c>
      <c r="AV531" s="13" t="s">
        <v>83</v>
      </c>
      <c r="AW531" s="13" t="s">
        <v>39</v>
      </c>
      <c r="AX531" s="13" t="s">
        <v>77</v>
      </c>
      <c r="AY531" s="188" t="s">
        <v>134</v>
      </c>
    </row>
    <row r="532" s="14" customFormat="1">
      <c r="A532" s="14"/>
      <c r="B532" s="194"/>
      <c r="C532" s="14"/>
      <c r="D532" s="187" t="s">
        <v>144</v>
      </c>
      <c r="E532" s="195" t="s">
        <v>3</v>
      </c>
      <c r="F532" s="196" t="s">
        <v>1032</v>
      </c>
      <c r="G532" s="14"/>
      <c r="H532" s="197">
        <v>30</v>
      </c>
      <c r="I532" s="198"/>
      <c r="J532" s="14"/>
      <c r="K532" s="14"/>
      <c r="L532" s="194"/>
      <c r="M532" s="199"/>
      <c r="N532" s="200"/>
      <c r="O532" s="200"/>
      <c r="P532" s="200"/>
      <c r="Q532" s="200"/>
      <c r="R532" s="200"/>
      <c r="S532" s="200"/>
      <c r="T532" s="20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195" t="s">
        <v>144</v>
      </c>
      <c r="AU532" s="195" t="s">
        <v>85</v>
      </c>
      <c r="AV532" s="14" t="s">
        <v>85</v>
      </c>
      <c r="AW532" s="14" t="s">
        <v>39</v>
      </c>
      <c r="AX532" s="14" t="s">
        <v>83</v>
      </c>
      <c r="AY532" s="195" t="s">
        <v>134</v>
      </c>
    </row>
    <row r="533" s="2" customFormat="1" ht="16.5" customHeight="1">
      <c r="A533" s="38"/>
      <c r="B533" s="172"/>
      <c r="C533" s="173" t="s">
        <v>1039</v>
      </c>
      <c r="D533" s="173" t="s">
        <v>137</v>
      </c>
      <c r="E533" s="174" t="s">
        <v>443</v>
      </c>
      <c r="F533" s="175" t="s">
        <v>444</v>
      </c>
      <c r="G533" s="176" t="s">
        <v>140</v>
      </c>
      <c r="H533" s="177">
        <v>30</v>
      </c>
      <c r="I533" s="178"/>
      <c r="J533" s="179">
        <f>ROUND(I533*H533,2)</f>
        <v>0</v>
      </c>
      <c r="K533" s="175" t="s">
        <v>141</v>
      </c>
      <c r="L533" s="39"/>
      <c r="M533" s="180" t="s">
        <v>3</v>
      </c>
      <c r="N533" s="181" t="s">
        <v>48</v>
      </c>
      <c r="O533" s="72"/>
      <c r="P533" s="182">
        <f>O533*H533</f>
        <v>0</v>
      </c>
      <c r="Q533" s="182">
        <v>0</v>
      </c>
      <c r="R533" s="182">
        <f>Q533*H533</f>
        <v>0</v>
      </c>
      <c r="S533" s="182">
        <v>0</v>
      </c>
      <c r="T533" s="183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184" t="s">
        <v>142</v>
      </c>
      <c r="AT533" s="184" t="s">
        <v>137</v>
      </c>
      <c r="AU533" s="184" t="s">
        <v>85</v>
      </c>
      <c r="AY533" s="18" t="s">
        <v>134</v>
      </c>
      <c r="BE533" s="185">
        <f>IF(N533="základní",J533,0)</f>
        <v>0</v>
      </c>
      <c r="BF533" s="185">
        <f>IF(N533="snížená",J533,0)</f>
        <v>0</v>
      </c>
      <c r="BG533" s="185">
        <f>IF(N533="zákl. přenesená",J533,0)</f>
        <v>0</v>
      </c>
      <c r="BH533" s="185">
        <f>IF(N533="sníž. přenesená",J533,0)</f>
        <v>0</v>
      </c>
      <c r="BI533" s="185">
        <f>IF(N533="nulová",J533,0)</f>
        <v>0</v>
      </c>
      <c r="BJ533" s="18" t="s">
        <v>83</v>
      </c>
      <c r="BK533" s="185">
        <f>ROUND(I533*H533,2)</f>
        <v>0</v>
      </c>
      <c r="BL533" s="18" t="s">
        <v>142</v>
      </c>
      <c r="BM533" s="184" t="s">
        <v>1409</v>
      </c>
    </row>
    <row r="534" s="13" customFormat="1">
      <c r="A534" s="13"/>
      <c r="B534" s="186"/>
      <c r="C534" s="13"/>
      <c r="D534" s="187" t="s">
        <v>144</v>
      </c>
      <c r="E534" s="188" t="s">
        <v>3</v>
      </c>
      <c r="F534" s="189" t="s">
        <v>295</v>
      </c>
      <c r="G534" s="13"/>
      <c r="H534" s="188" t="s">
        <v>3</v>
      </c>
      <c r="I534" s="190"/>
      <c r="J534" s="13"/>
      <c r="K534" s="13"/>
      <c r="L534" s="186"/>
      <c r="M534" s="191"/>
      <c r="N534" s="192"/>
      <c r="O534" s="192"/>
      <c r="P534" s="192"/>
      <c r="Q534" s="192"/>
      <c r="R534" s="192"/>
      <c r="S534" s="192"/>
      <c r="T534" s="19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88" t="s">
        <v>144</v>
      </c>
      <c r="AU534" s="188" t="s">
        <v>85</v>
      </c>
      <c r="AV534" s="13" t="s">
        <v>83</v>
      </c>
      <c r="AW534" s="13" t="s">
        <v>39</v>
      </c>
      <c r="AX534" s="13" t="s">
        <v>77</v>
      </c>
      <c r="AY534" s="188" t="s">
        <v>134</v>
      </c>
    </row>
    <row r="535" s="14" customFormat="1">
      <c r="A535" s="14"/>
      <c r="B535" s="194"/>
      <c r="C535" s="14"/>
      <c r="D535" s="187" t="s">
        <v>144</v>
      </c>
      <c r="E535" s="195" t="s">
        <v>3</v>
      </c>
      <c r="F535" s="196" t="s">
        <v>1032</v>
      </c>
      <c r="G535" s="14"/>
      <c r="H535" s="197">
        <v>30</v>
      </c>
      <c r="I535" s="198"/>
      <c r="J535" s="14"/>
      <c r="K535" s="14"/>
      <c r="L535" s="194"/>
      <c r="M535" s="199"/>
      <c r="N535" s="200"/>
      <c r="O535" s="200"/>
      <c r="P535" s="200"/>
      <c r="Q535" s="200"/>
      <c r="R535" s="200"/>
      <c r="S535" s="200"/>
      <c r="T535" s="20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195" t="s">
        <v>144</v>
      </c>
      <c r="AU535" s="195" t="s">
        <v>85</v>
      </c>
      <c r="AV535" s="14" t="s">
        <v>85</v>
      </c>
      <c r="AW535" s="14" t="s">
        <v>39</v>
      </c>
      <c r="AX535" s="14" t="s">
        <v>83</v>
      </c>
      <c r="AY535" s="195" t="s">
        <v>134</v>
      </c>
    </row>
    <row r="536" s="2" customFormat="1" ht="16.5" customHeight="1">
      <c r="A536" s="38"/>
      <c r="B536" s="172"/>
      <c r="C536" s="173" t="s">
        <v>1041</v>
      </c>
      <c r="D536" s="173" t="s">
        <v>137</v>
      </c>
      <c r="E536" s="174" t="s">
        <v>447</v>
      </c>
      <c r="F536" s="175" t="s">
        <v>448</v>
      </c>
      <c r="G536" s="176" t="s">
        <v>140</v>
      </c>
      <c r="H536" s="177">
        <v>20</v>
      </c>
      <c r="I536" s="178"/>
      <c r="J536" s="179">
        <f>ROUND(I536*H536,2)</f>
        <v>0</v>
      </c>
      <c r="K536" s="175" t="s">
        <v>141</v>
      </c>
      <c r="L536" s="39"/>
      <c r="M536" s="180" t="s">
        <v>3</v>
      </c>
      <c r="N536" s="181" t="s">
        <v>48</v>
      </c>
      <c r="O536" s="72"/>
      <c r="P536" s="182">
        <f>O536*H536</f>
        <v>0</v>
      </c>
      <c r="Q536" s="182">
        <v>0</v>
      </c>
      <c r="R536" s="182">
        <f>Q536*H536</f>
        <v>0</v>
      </c>
      <c r="S536" s="182">
        <v>0</v>
      </c>
      <c r="T536" s="183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184" t="s">
        <v>142</v>
      </c>
      <c r="AT536" s="184" t="s">
        <v>137</v>
      </c>
      <c r="AU536" s="184" t="s">
        <v>85</v>
      </c>
      <c r="AY536" s="18" t="s">
        <v>134</v>
      </c>
      <c r="BE536" s="185">
        <f>IF(N536="základní",J536,0)</f>
        <v>0</v>
      </c>
      <c r="BF536" s="185">
        <f>IF(N536="snížená",J536,0)</f>
        <v>0</v>
      </c>
      <c r="BG536" s="185">
        <f>IF(N536="zákl. přenesená",J536,0)</f>
        <v>0</v>
      </c>
      <c r="BH536" s="185">
        <f>IF(N536="sníž. přenesená",J536,0)</f>
        <v>0</v>
      </c>
      <c r="BI536" s="185">
        <f>IF(N536="nulová",J536,0)</f>
        <v>0</v>
      </c>
      <c r="BJ536" s="18" t="s">
        <v>83</v>
      </c>
      <c r="BK536" s="185">
        <f>ROUND(I536*H536,2)</f>
        <v>0</v>
      </c>
      <c r="BL536" s="18" t="s">
        <v>142</v>
      </c>
      <c r="BM536" s="184" t="s">
        <v>1410</v>
      </c>
    </row>
    <row r="537" s="13" customFormat="1">
      <c r="A537" s="13"/>
      <c r="B537" s="186"/>
      <c r="C537" s="13"/>
      <c r="D537" s="187" t="s">
        <v>144</v>
      </c>
      <c r="E537" s="188" t="s">
        <v>3</v>
      </c>
      <c r="F537" s="189" t="s">
        <v>295</v>
      </c>
      <c r="G537" s="13"/>
      <c r="H537" s="188" t="s">
        <v>3</v>
      </c>
      <c r="I537" s="190"/>
      <c r="J537" s="13"/>
      <c r="K537" s="13"/>
      <c r="L537" s="186"/>
      <c r="M537" s="191"/>
      <c r="N537" s="192"/>
      <c r="O537" s="192"/>
      <c r="P537" s="192"/>
      <c r="Q537" s="192"/>
      <c r="R537" s="192"/>
      <c r="S537" s="192"/>
      <c r="T537" s="19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88" t="s">
        <v>144</v>
      </c>
      <c r="AU537" s="188" t="s">
        <v>85</v>
      </c>
      <c r="AV537" s="13" t="s">
        <v>83</v>
      </c>
      <c r="AW537" s="13" t="s">
        <v>39</v>
      </c>
      <c r="AX537" s="13" t="s">
        <v>77</v>
      </c>
      <c r="AY537" s="188" t="s">
        <v>134</v>
      </c>
    </row>
    <row r="538" s="14" customFormat="1">
      <c r="A538" s="14"/>
      <c r="B538" s="194"/>
      <c r="C538" s="14"/>
      <c r="D538" s="187" t="s">
        <v>144</v>
      </c>
      <c r="E538" s="195" t="s">
        <v>3</v>
      </c>
      <c r="F538" s="196" t="s">
        <v>752</v>
      </c>
      <c r="G538" s="14"/>
      <c r="H538" s="197">
        <v>20</v>
      </c>
      <c r="I538" s="198"/>
      <c r="J538" s="14"/>
      <c r="K538" s="14"/>
      <c r="L538" s="194"/>
      <c r="M538" s="199"/>
      <c r="N538" s="200"/>
      <c r="O538" s="200"/>
      <c r="P538" s="200"/>
      <c r="Q538" s="200"/>
      <c r="R538" s="200"/>
      <c r="S538" s="200"/>
      <c r="T538" s="201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195" t="s">
        <v>144</v>
      </c>
      <c r="AU538" s="195" t="s">
        <v>85</v>
      </c>
      <c r="AV538" s="14" t="s">
        <v>85</v>
      </c>
      <c r="AW538" s="14" t="s">
        <v>39</v>
      </c>
      <c r="AX538" s="14" t="s">
        <v>83</v>
      </c>
      <c r="AY538" s="195" t="s">
        <v>134</v>
      </c>
    </row>
    <row r="539" s="2" customFormat="1" ht="16.5" customHeight="1">
      <c r="A539" s="38"/>
      <c r="B539" s="172"/>
      <c r="C539" s="173" t="s">
        <v>1043</v>
      </c>
      <c r="D539" s="173" t="s">
        <v>137</v>
      </c>
      <c r="E539" s="174" t="s">
        <v>451</v>
      </c>
      <c r="F539" s="175" t="s">
        <v>452</v>
      </c>
      <c r="G539" s="176" t="s">
        <v>140</v>
      </c>
      <c r="H539" s="177">
        <v>10</v>
      </c>
      <c r="I539" s="178"/>
      <c r="J539" s="179">
        <f>ROUND(I539*H539,2)</f>
        <v>0</v>
      </c>
      <c r="K539" s="175" t="s">
        <v>141</v>
      </c>
      <c r="L539" s="39"/>
      <c r="M539" s="180" t="s">
        <v>3</v>
      </c>
      <c r="N539" s="181" t="s">
        <v>48</v>
      </c>
      <c r="O539" s="72"/>
      <c r="P539" s="182">
        <f>O539*H539</f>
        <v>0</v>
      </c>
      <c r="Q539" s="182">
        <v>0</v>
      </c>
      <c r="R539" s="182">
        <f>Q539*H539</f>
        <v>0</v>
      </c>
      <c r="S539" s="182">
        <v>0</v>
      </c>
      <c r="T539" s="183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184" t="s">
        <v>142</v>
      </c>
      <c r="AT539" s="184" t="s">
        <v>137</v>
      </c>
      <c r="AU539" s="184" t="s">
        <v>85</v>
      </c>
      <c r="AY539" s="18" t="s">
        <v>134</v>
      </c>
      <c r="BE539" s="185">
        <f>IF(N539="základní",J539,0)</f>
        <v>0</v>
      </c>
      <c r="BF539" s="185">
        <f>IF(N539="snížená",J539,0)</f>
        <v>0</v>
      </c>
      <c r="BG539" s="185">
        <f>IF(N539="zákl. přenesená",J539,0)</f>
        <v>0</v>
      </c>
      <c r="BH539" s="185">
        <f>IF(N539="sníž. přenesená",J539,0)</f>
        <v>0</v>
      </c>
      <c r="BI539" s="185">
        <f>IF(N539="nulová",J539,0)</f>
        <v>0</v>
      </c>
      <c r="BJ539" s="18" t="s">
        <v>83</v>
      </c>
      <c r="BK539" s="185">
        <f>ROUND(I539*H539,2)</f>
        <v>0</v>
      </c>
      <c r="BL539" s="18" t="s">
        <v>142</v>
      </c>
      <c r="BM539" s="184" t="s">
        <v>1411</v>
      </c>
    </row>
    <row r="540" s="13" customFormat="1">
      <c r="A540" s="13"/>
      <c r="B540" s="186"/>
      <c r="C540" s="13"/>
      <c r="D540" s="187" t="s">
        <v>144</v>
      </c>
      <c r="E540" s="188" t="s">
        <v>3</v>
      </c>
      <c r="F540" s="189" t="s">
        <v>295</v>
      </c>
      <c r="G540" s="13"/>
      <c r="H540" s="188" t="s">
        <v>3</v>
      </c>
      <c r="I540" s="190"/>
      <c r="J540" s="13"/>
      <c r="K540" s="13"/>
      <c r="L540" s="186"/>
      <c r="M540" s="191"/>
      <c r="N540" s="192"/>
      <c r="O540" s="192"/>
      <c r="P540" s="192"/>
      <c r="Q540" s="192"/>
      <c r="R540" s="192"/>
      <c r="S540" s="192"/>
      <c r="T540" s="19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188" t="s">
        <v>144</v>
      </c>
      <c r="AU540" s="188" t="s">
        <v>85</v>
      </c>
      <c r="AV540" s="13" t="s">
        <v>83</v>
      </c>
      <c r="AW540" s="13" t="s">
        <v>39</v>
      </c>
      <c r="AX540" s="13" t="s">
        <v>77</v>
      </c>
      <c r="AY540" s="188" t="s">
        <v>134</v>
      </c>
    </row>
    <row r="541" s="14" customFormat="1">
      <c r="A541" s="14"/>
      <c r="B541" s="194"/>
      <c r="C541" s="14"/>
      <c r="D541" s="187" t="s">
        <v>144</v>
      </c>
      <c r="E541" s="195" t="s">
        <v>3</v>
      </c>
      <c r="F541" s="196" t="s">
        <v>757</v>
      </c>
      <c r="G541" s="14"/>
      <c r="H541" s="197">
        <v>10</v>
      </c>
      <c r="I541" s="198"/>
      <c r="J541" s="14"/>
      <c r="K541" s="14"/>
      <c r="L541" s="194"/>
      <c r="M541" s="199"/>
      <c r="N541" s="200"/>
      <c r="O541" s="200"/>
      <c r="P541" s="200"/>
      <c r="Q541" s="200"/>
      <c r="R541" s="200"/>
      <c r="S541" s="200"/>
      <c r="T541" s="201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195" t="s">
        <v>144</v>
      </c>
      <c r="AU541" s="195" t="s">
        <v>85</v>
      </c>
      <c r="AV541" s="14" t="s">
        <v>85</v>
      </c>
      <c r="AW541" s="14" t="s">
        <v>39</v>
      </c>
      <c r="AX541" s="14" t="s">
        <v>83</v>
      </c>
      <c r="AY541" s="195" t="s">
        <v>134</v>
      </c>
    </row>
    <row r="542" s="2" customFormat="1" ht="16.5" customHeight="1">
      <c r="A542" s="38"/>
      <c r="B542" s="172"/>
      <c r="C542" s="173" t="s">
        <v>1049</v>
      </c>
      <c r="D542" s="173" t="s">
        <v>137</v>
      </c>
      <c r="E542" s="174" t="s">
        <v>749</v>
      </c>
      <c r="F542" s="175" t="s">
        <v>750</v>
      </c>
      <c r="G542" s="176" t="s">
        <v>140</v>
      </c>
      <c r="H542" s="177">
        <v>10</v>
      </c>
      <c r="I542" s="178"/>
      <c r="J542" s="179">
        <f>ROUND(I542*H542,2)</f>
        <v>0</v>
      </c>
      <c r="K542" s="175" t="s">
        <v>141</v>
      </c>
      <c r="L542" s="39"/>
      <c r="M542" s="180" t="s">
        <v>3</v>
      </c>
      <c r="N542" s="181" t="s">
        <v>48</v>
      </c>
      <c r="O542" s="72"/>
      <c r="P542" s="182">
        <f>O542*H542</f>
        <v>0</v>
      </c>
      <c r="Q542" s="182">
        <v>0</v>
      </c>
      <c r="R542" s="182">
        <f>Q542*H542</f>
        <v>0</v>
      </c>
      <c r="S542" s="182">
        <v>0</v>
      </c>
      <c r="T542" s="183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184" t="s">
        <v>142</v>
      </c>
      <c r="AT542" s="184" t="s">
        <v>137</v>
      </c>
      <c r="AU542" s="184" t="s">
        <v>85</v>
      </c>
      <c r="AY542" s="18" t="s">
        <v>134</v>
      </c>
      <c r="BE542" s="185">
        <f>IF(N542="základní",J542,0)</f>
        <v>0</v>
      </c>
      <c r="BF542" s="185">
        <f>IF(N542="snížená",J542,0)</f>
        <v>0</v>
      </c>
      <c r="BG542" s="185">
        <f>IF(N542="zákl. přenesená",J542,0)</f>
        <v>0</v>
      </c>
      <c r="BH542" s="185">
        <f>IF(N542="sníž. přenesená",J542,0)</f>
        <v>0</v>
      </c>
      <c r="BI542" s="185">
        <f>IF(N542="nulová",J542,0)</f>
        <v>0</v>
      </c>
      <c r="BJ542" s="18" t="s">
        <v>83</v>
      </c>
      <c r="BK542" s="185">
        <f>ROUND(I542*H542,2)</f>
        <v>0</v>
      </c>
      <c r="BL542" s="18" t="s">
        <v>142</v>
      </c>
      <c r="BM542" s="184" t="s">
        <v>1412</v>
      </c>
    </row>
    <row r="543" s="13" customFormat="1">
      <c r="A543" s="13"/>
      <c r="B543" s="186"/>
      <c r="C543" s="13"/>
      <c r="D543" s="187" t="s">
        <v>144</v>
      </c>
      <c r="E543" s="188" t="s">
        <v>3</v>
      </c>
      <c r="F543" s="189" t="s">
        <v>295</v>
      </c>
      <c r="G543" s="13"/>
      <c r="H543" s="188" t="s">
        <v>3</v>
      </c>
      <c r="I543" s="190"/>
      <c r="J543" s="13"/>
      <c r="K543" s="13"/>
      <c r="L543" s="186"/>
      <c r="M543" s="191"/>
      <c r="N543" s="192"/>
      <c r="O543" s="192"/>
      <c r="P543" s="192"/>
      <c r="Q543" s="192"/>
      <c r="R543" s="192"/>
      <c r="S543" s="192"/>
      <c r="T543" s="19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88" t="s">
        <v>144</v>
      </c>
      <c r="AU543" s="188" t="s">
        <v>85</v>
      </c>
      <c r="AV543" s="13" t="s">
        <v>83</v>
      </c>
      <c r="AW543" s="13" t="s">
        <v>39</v>
      </c>
      <c r="AX543" s="13" t="s">
        <v>77</v>
      </c>
      <c r="AY543" s="188" t="s">
        <v>134</v>
      </c>
    </row>
    <row r="544" s="14" customFormat="1">
      <c r="A544" s="14"/>
      <c r="B544" s="194"/>
      <c r="C544" s="14"/>
      <c r="D544" s="187" t="s">
        <v>144</v>
      </c>
      <c r="E544" s="195" t="s">
        <v>3</v>
      </c>
      <c r="F544" s="196" t="s">
        <v>757</v>
      </c>
      <c r="G544" s="14"/>
      <c r="H544" s="197">
        <v>10</v>
      </c>
      <c r="I544" s="198"/>
      <c r="J544" s="14"/>
      <c r="K544" s="14"/>
      <c r="L544" s="194"/>
      <c r="M544" s="199"/>
      <c r="N544" s="200"/>
      <c r="O544" s="200"/>
      <c r="P544" s="200"/>
      <c r="Q544" s="200"/>
      <c r="R544" s="200"/>
      <c r="S544" s="200"/>
      <c r="T544" s="20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195" t="s">
        <v>144</v>
      </c>
      <c r="AU544" s="195" t="s">
        <v>85</v>
      </c>
      <c r="AV544" s="14" t="s">
        <v>85</v>
      </c>
      <c r="AW544" s="14" t="s">
        <v>39</v>
      </c>
      <c r="AX544" s="14" t="s">
        <v>83</v>
      </c>
      <c r="AY544" s="195" t="s">
        <v>134</v>
      </c>
    </row>
    <row r="545" s="2" customFormat="1" ht="16.5" customHeight="1">
      <c r="A545" s="38"/>
      <c r="B545" s="172"/>
      <c r="C545" s="173" t="s">
        <v>1054</v>
      </c>
      <c r="D545" s="173" t="s">
        <v>137</v>
      </c>
      <c r="E545" s="174" t="s">
        <v>754</v>
      </c>
      <c r="F545" s="175" t="s">
        <v>755</v>
      </c>
      <c r="G545" s="176" t="s">
        <v>140</v>
      </c>
      <c r="H545" s="177">
        <v>10</v>
      </c>
      <c r="I545" s="178"/>
      <c r="J545" s="179">
        <f>ROUND(I545*H545,2)</f>
        <v>0</v>
      </c>
      <c r="K545" s="175" t="s">
        <v>141</v>
      </c>
      <c r="L545" s="39"/>
      <c r="M545" s="180" t="s">
        <v>3</v>
      </c>
      <c r="N545" s="181" t="s">
        <v>48</v>
      </c>
      <c r="O545" s="72"/>
      <c r="P545" s="182">
        <f>O545*H545</f>
        <v>0</v>
      </c>
      <c r="Q545" s="182">
        <v>0</v>
      </c>
      <c r="R545" s="182">
        <f>Q545*H545</f>
        <v>0</v>
      </c>
      <c r="S545" s="182">
        <v>0</v>
      </c>
      <c r="T545" s="183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184" t="s">
        <v>142</v>
      </c>
      <c r="AT545" s="184" t="s">
        <v>137</v>
      </c>
      <c r="AU545" s="184" t="s">
        <v>85</v>
      </c>
      <c r="AY545" s="18" t="s">
        <v>134</v>
      </c>
      <c r="BE545" s="185">
        <f>IF(N545="základní",J545,0)</f>
        <v>0</v>
      </c>
      <c r="BF545" s="185">
        <f>IF(N545="snížená",J545,0)</f>
        <v>0</v>
      </c>
      <c r="BG545" s="185">
        <f>IF(N545="zákl. přenesená",J545,0)</f>
        <v>0</v>
      </c>
      <c r="BH545" s="185">
        <f>IF(N545="sníž. přenesená",J545,0)</f>
        <v>0</v>
      </c>
      <c r="BI545" s="185">
        <f>IF(N545="nulová",J545,0)</f>
        <v>0</v>
      </c>
      <c r="BJ545" s="18" t="s">
        <v>83</v>
      </c>
      <c r="BK545" s="185">
        <f>ROUND(I545*H545,2)</f>
        <v>0</v>
      </c>
      <c r="BL545" s="18" t="s">
        <v>142</v>
      </c>
      <c r="BM545" s="184" t="s">
        <v>1413</v>
      </c>
    </row>
    <row r="546" s="13" customFormat="1">
      <c r="A546" s="13"/>
      <c r="B546" s="186"/>
      <c r="C546" s="13"/>
      <c r="D546" s="187" t="s">
        <v>144</v>
      </c>
      <c r="E546" s="188" t="s">
        <v>3</v>
      </c>
      <c r="F546" s="189" t="s">
        <v>295</v>
      </c>
      <c r="G546" s="13"/>
      <c r="H546" s="188" t="s">
        <v>3</v>
      </c>
      <c r="I546" s="190"/>
      <c r="J546" s="13"/>
      <c r="K546" s="13"/>
      <c r="L546" s="186"/>
      <c r="M546" s="191"/>
      <c r="N546" s="192"/>
      <c r="O546" s="192"/>
      <c r="P546" s="192"/>
      <c r="Q546" s="192"/>
      <c r="R546" s="192"/>
      <c r="S546" s="192"/>
      <c r="T546" s="19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88" t="s">
        <v>144</v>
      </c>
      <c r="AU546" s="188" t="s">
        <v>85</v>
      </c>
      <c r="AV546" s="13" t="s">
        <v>83</v>
      </c>
      <c r="AW546" s="13" t="s">
        <v>39</v>
      </c>
      <c r="AX546" s="13" t="s">
        <v>77</v>
      </c>
      <c r="AY546" s="188" t="s">
        <v>134</v>
      </c>
    </row>
    <row r="547" s="14" customFormat="1">
      <c r="A547" s="14"/>
      <c r="B547" s="194"/>
      <c r="C547" s="14"/>
      <c r="D547" s="187" t="s">
        <v>144</v>
      </c>
      <c r="E547" s="195" t="s">
        <v>3</v>
      </c>
      <c r="F547" s="196" t="s">
        <v>757</v>
      </c>
      <c r="G547" s="14"/>
      <c r="H547" s="197">
        <v>10</v>
      </c>
      <c r="I547" s="198"/>
      <c r="J547" s="14"/>
      <c r="K547" s="14"/>
      <c r="L547" s="194"/>
      <c r="M547" s="199"/>
      <c r="N547" s="200"/>
      <c r="O547" s="200"/>
      <c r="P547" s="200"/>
      <c r="Q547" s="200"/>
      <c r="R547" s="200"/>
      <c r="S547" s="200"/>
      <c r="T547" s="20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195" t="s">
        <v>144</v>
      </c>
      <c r="AU547" s="195" t="s">
        <v>85</v>
      </c>
      <c r="AV547" s="14" t="s">
        <v>85</v>
      </c>
      <c r="AW547" s="14" t="s">
        <v>39</v>
      </c>
      <c r="AX547" s="14" t="s">
        <v>83</v>
      </c>
      <c r="AY547" s="195" t="s">
        <v>134</v>
      </c>
    </row>
    <row r="548" s="12" customFormat="1" ht="22.8" customHeight="1">
      <c r="A548" s="12"/>
      <c r="B548" s="159"/>
      <c r="C548" s="12"/>
      <c r="D548" s="160" t="s">
        <v>76</v>
      </c>
      <c r="E548" s="170" t="s">
        <v>454</v>
      </c>
      <c r="F548" s="170" t="s">
        <v>455</v>
      </c>
      <c r="G548" s="12"/>
      <c r="H548" s="12"/>
      <c r="I548" s="162"/>
      <c r="J548" s="171">
        <f>BK548</f>
        <v>0</v>
      </c>
      <c r="K548" s="12"/>
      <c r="L548" s="159"/>
      <c r="M548" s="164"/>
      <c r="N548" s="165"/>
      <c r="O548" s="165"/>
      <c r="P548" s="166">
        <f>SUM(P549:P596)</f>
        <v>0</v>
      </c>
      <c r="Q548" s="165"/>
      <c r="R548" s="166">
        <f>SUM(R549:R596)</f>
        <v>0</v>
      </c>
      <c r="S548" s="165"/>
      <c r="T548" s="167">
        <f>SUM(T549:T596)</f>
        <v>0</v>
      </c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R548" s="160" t="s">
        <v>133</v>
      </c>
      <c r="AT548" s="168" t="s">
        <v>76</v>
      </c>
      <c r="AU548" s="168" t="s">
        <v>83</v>
      </c>
      <c r="AY548" s="160" t="s">
        <v>134</v>
      </c>
      <c r="BK548" s="169">
        <f>SUM(BK549:BK596)</f>
        <v>0</v>
      </c>
    </row>
    <row r="549" s="2" customFormat="1" ht="16.5" customHeight="1">
      <c r="A549" s="38"/>
      <c r="B549" s="172"/>
      <c r="C549" s="213" t="s">
        <v>1059</v>
      </c>
      <c r="D549" s="213" t="s">
        <v>457</v>
      </c>
      <c r="E549" s="214" t="s">
        <v>1065</v>
      </c>
      <c r="F549" s="215" t="s">
        <v>1066</v>
      </c>
      <c r="G549" s="216" t="s">
        <v>140</v>
      </c>
      <c r="H549" s="217">
        <v>1</v>
      </c>
      <c r="I549" s="218"/>
      <c r="J549" s="219">
        <f>ROUND(I549*H549,2)</f>
        <v>0</v>
      </c>
      <c r="K549" s="215" t="s">
        <v>141</v>
      </c>
      <c r="L549" s="220"/>
      <c r="M549" s="221" t="s">
        <v>3</v>
      </c>
      <c r="N549" s="222" t="s">
        <v>48</v>
      </c>
      <c r="O549" s="72"/>
      <c r="P549" s="182">
        <f>O549*H549</f>
        <v>0</v>
      </c>
      <c r="Q549" s="182">
        <v>0</v>
      </c>
      <c r="R549" s="182">
        <f>Q549*H549</f>
        <v>0</v>
      </c>
      <c r="S549" s="182">
        <v>0</v>
      </c>
      <c r="T549" s="183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184" t="s">
        <v>460</v>
      </c>
      <c r="AT549" s="184" t="s">
        <v>457</v>
      </c>
      <c r="AU549" s="184" t="s">
        <v>85</v>
      </c>
      <c r="AY549" s="18" t="s">
        <v>134</v>
      </c>
      <c r="BE549" s="185">
        <f>IF(N549="základní",J549,0)</f>
        <v>0</v>
      </c>
      <c r="BF549" s="185">
        <f>IF(N549="snížená",J549,0)</f>
        <v>0</v>
      </c>
      <c r="BG549" s="185">
        <f>IF(N549="zákl. přenesená",J549,0)</f>
        <v>0</v>
      </c>
      <c r="BH549" s="185">
        <f>IF(N549="sníž. přenesená",J549,0)</f>
        <v>0</v>
      </c>
      <c r="BI549" s="185">
        <f>IF(N549="nulová",J549,0)</f>
        <v>0</v>
      </c>
      <c r="BJ549" s="18" t="s">
        <v>83</v>
      </c>
      <c r="BK549" s="185">
        <f>ROUND(I549*H549,2)</f>
        <v>0</v>
      </c>
      <c r="BL549" s="18" t="s">
        <v>460</v>
      </c>
      <c r="BM549" s="184" t="s">
        <v>1414</v>
      </c>
    </row>
    <row r="550" s="13" customFormat="1">
      <c r="A550" s="13"/>
      <c r="B550" s="186"/>
      <c r="C550" s="13"/>
      <c r="D550" s="187" t="s">
        <v>144</v>
      </c>
      <c r="E550" s="188" t="s">
        <v>3</v>
      </c>
      <c r="F550" s="189" t="s">
        <v>295</v>
      </c>
      <c r="G550" s="13"/>
      <c r="H550" s="188" t="s">
        <v>3</v>
      </c>
      <c r="I550" s="190"/>
      <c r="J550" s="13"/>
      <c r="K550" s="13"/>
      <c r="L550" s="186"/>
      <c r="M550" s="191"/>
      <c r="N550" s="192"/>
      <c r="O550" s="192"/>
      <c r="P550" s="192"/>
      <c r="Q550" s="192"/>
      <c r="R550" s="192"/>
      <c r="S550" s="192"/>
      <c r="T550" s="19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188" t="s">
        <v>144</v>
      </c>
      <c r="AU550" s="188" t="s">
        <v>85</v>
      </c>
      <c r="AV550" s="13" t="s">
        <v>83</v>
      </c>
      <c r="AW550" s="13" t="s">
        <v>39</v>
      </c>
      <c r="AX550" s="13" t="s">
        <v>77</v>
      </c>
      <c r="AY550" s="188" t="s">
        <v>134</v>
      </c>
    </row>
    <row r="551" s="14" customFormat="1">
      <c r="A551" s="14"/>
      <c r="B551" s="194"/>
      <c r="C551" s="14"/>
      <c r="D551" s="187" t="s">
        <v>144</v>
      </c>
      <c r="E551" s="195" t="s">
        <v>3</v>
      </c>
      <c r="F551" s="196" t="s">
        <v>462</v>
      </c>
      <c r="G551" s="14"/>
      <c r="H551" s="197">
        <v>1</v>
      </c>
      <c r="I551" s="198"/>
      <c r="J551" s="14"/>
      <c r="K551" s="14"/>
      <c r="L551" s="194"/>
      <c r="M551" s="199"/>
      <c r="N551" s="200"/>
      <c r="O551" s="200"/>
      <c r="P551" s="200"/>
      <c r="Q551" s="200"/>
      <c r="R551" s="200"/>
      <c r="S551" s="200"/>
      <c r="T551" s="201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195" t="s">
        <v>144</v>
      </c>
      <c r="AU551" s="195" t="s">
        <v>85</v>
      </c>
      <c r="AV551" s="14" t="s">
        <v>85</v>
      </c>
      <c r="AW551" s="14" t="s">
        <v>39</v>
      </c>
      <c r="AX551" s="14" t="s">
        <v>83</v>
      </c>
      <c r="AY551" s="195" t="s">
        <v>134</v>
      </c>
    </row>
    <row r="552" s="2" customFormat="1" ht="16.5" customHeight="1">
      <c r="A552" s="38"/>
      <c r="B552" s="172"/>
      <c r="C552" s="213" t="s">
        <v>1064</v>
      </c>
      <c r="D552" s="213" t="s">
        <v>457</v>
      </c>
      <c r="E552" s="214" t="s">
        <v>458</v>
      </c>
      <c r="F552" s="215" t="s">
        <v>459</v>
      </c>
      <c r="G552" s="216" t="s">
        <v>140</v>
      </c>
      <c r="H552" s="217">
        <v>2</v>
      </c>
      <c r="I552" s="218"/>
      <c r="J552" s="219">
        <f>ROUND(I552*H552,2)</f>
        <v>0</v>
      </c>
      <c r="K552" s="215" t="s">
        <v>141</v>
      </c>
      <c r="L552" s="220"/>
      <c r="M552" s="221" t="s">
        <v>3</v>
      </c>
      <c r="N552" s="222" t="s">
        <v>48</v>
      </c>
      <c r="O552" s="72"/>
      <c r="P552" s="182">
        <f>O552*H552</f>
        <v>0</v>
      </c>
      <c r="Q552" s="182">
        <v>0</v>
      </c>
      <c r="R552" s="182">
        <f>Q552*H552</f>
        <v>0</v>
      </c>
      <c r="S552" s="182">
        <v>0</v>
      </c>
      <c r="T552" s="183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184" t="s">
        <v>460</v>
      </c>
      <c r="AT552" s="184" t="s">
        <v>457</v>
      </c>
      <c r="AU552" s="184" t="s">
        <v>85</v>
      </c>
      <c r="AY552" s="18" t="s">
        <v>134</v>
      </c>
      <c r="BE552" s="185">
        <f>IF(N552="základní",J552,0)</f>
        <v>0</v>
      </c>
      <c r="BF552" s="185">
        <f>IF(N552="snížená",J552,0)</f>
        <v>0</v>
      </c>
      <c r="BG552" s="185">
        <f>IF(N552="zákl. přenesená",J552,0)</f>
        <v>0</v>
      </c>
      <c r="BH552" s="185">
        <f>IF(N552="sníž. přenesená",J552,0)</f>
        <v>0</v>
      </c>
      <c r="BI552" s="185">
        <f>IF(N552="nulová",J552,0)</f>
        <v>0</v>
      </c>
      <c r="BJ552" s="18" t="s">
        <v>83</v>
      </c>
      <c r="BK552" s="185">
        <f>ROUND(I552*H552,2)</f>
        <v>0</v>
      </c>
      <c r="BL552" s="18" t="s">
        <v>460</v>
      </c>
      <c r="BM552" s="184" t="s">
        <v>1415</v>
      </c>
    </row>
    <row r="553" s="13" customFormat="1">
      <c r="A553" s="13"/>
      <c r="B553" s="186"/>
      <c r="C553" s="13"/>
      <c r="D553" s="187" t="s">
        <v>144</v>
      </c>
      <c r="E553" s="188" t="s">
        <v>3</v>
      </c>
      <c r="F553" s="189" t="s">
        <v>295</v>
      </c>
      <c r="G553" s="13"/>
      <c r="H553" s="188" t="s">
        <v>3</v>
      </c>
      <c r="I553" s="190"/>
      <c r="J553" s="13"/>
      <c r="K553" s="13"/>
      <c r="L553" s="186"/>
      <c r="M553" s="191"/>
      <c r="N553" s="192"/>
      <c r="O553" s="192"/>
      <c r="P553" s="192"/>
      <c r="Q553" s="192"/>
      <c r="R553" s="192"/>
      <c r="S553" s="192"/>
      <c r="T553" s="19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188" t="s">
        <v>144</v>
      </c>
      <c r="AU553" s="188" t="s">
        <v>85</v>
      </c>
      <c r="AV553" s="13" t="s">
        <v>83</v>
      </c>
      <c r="AW553" s="13" t="s">
        <v>39</v>
      </c>
      <c r="AX553" s="13" t="s">
        <v>77</v>
      </c>
      <c r="AY553" s="188" t="s">
        <v>134</v>
      </c>
    </row>
    <row r="554" s="14" customFormat="1">
      <c r="A554" s="14"/>
      <c r="B554" s="194"/>
      <c r="C554" s="14"/>
      <c r="D554" s="187" t="s">
        <v>144</v>
      </c>
      <c r="E554" s="195" t="s">
        <v>3</v>
      </c>
      <c r="F554" s="196" t="s">
        <v>760</v>
      </c>
      <c r="G554" s="14"/>
      <c r="H554" s="197">
        <v>2</v>
      </c>
      <c r="I554" s="198"/>
      <c r="J554" s="14"/>
      <c r="K554" s="14"/>
      <c r="L554" s="194"/>
      <c r="M554" s="199"/>
      <c r="N554" s="200"/>
      <c r="O554" s="200"/>
      <c r="P554" s="200"/>
      <c r="Q554" s="200"/>
      <c r="R554" s="200"/>
      <c r="S554" s="200"/>
      <c r="T554" s="20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195" t="s">
        <v>144</v>
      </c>
      <c r="AU554" s="195" t="s">
        <v>85</v>
      </c>
      <c r="AV554" s="14" t="s">
        <v>85</v>
      </c>
      <c r="AW554" s="14" t="s">
        <v>39</v>
      </c>
      <c r="AX554" s="14" t="s">
        <v>83</v>
      </c>
      <c r="AY554" s="195" t="s">
        <v>134</v>
      </c>
    </row>
    <row r="555" s="2" customFormat="1" ht="16.5" customHeight="1">
      <c r="A555" s="38"/>
      <c r="B555" s="172"/>
      <c r="C555" s="213" t="s">
        <v>1068</v>
      </c>
      <c r="D555" s="213" t="s">
        <v>457</v>
      </c>
      <c r="E555" s="214" t="s">
        <v>464</v>
      </c>
      <c r="F555" s="215" t="s">
        <v>465</v>
      </c>
      <c r="G555" s="216" t="s">
        <v>140</v>
      </c>
      <c r="H555" s="217">
        <v>1</v>
      </c>
      <c r="I555" s="218"/>
      <c r="J555" s="219">
        <f>ROUND(I555*H555,2)</f>
        <v>0</v>
      </c>
      <c r="K555" s="215" t="s">
        <v>141</v>
      </c>
      <c r="L555" s="220"/>
      <c r="M555" s="221" t="s">
        <v>3</v>
      </c>
      <c r="N555" s="222" t="s">
        <v>48</v>
      </c>
      <c r="O555" s="72"/>
      <c r="P555" s="182">
        <f>O555*H555</f>
        <v>0</v>
      </c>
      <c r="Q555" s="182">
        <v>0</v>
      </c>
      <c r="R555" s="182">
        <f>Q555*H555</f>
        <v>0</v>
      </c>
      <c r="S555" s="182">
        <v>0</v>
      </c>
      <c r="T555" s="183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184" t="s">
        <v>460</v>
      </c>
      <c r="AT555" s="184" t="s">
        <v>457</v>
      </c>
      <c r="AU555" s="184" t="s">
        <v>85</v>
      </c>
      <c r="AY555" s="18" t="s">
        <v>134</v>
      </c>
      <c r="BE555" s="185">
        <f>IF(N555="základní",J555,0)</f>
        <v>0</v>
      </c>
      <c r="BF555" s="185">
        <f>IF(N555="snížená",J555,0)</f>
        <v>0</v>
      </c>
      <c r="BG555" s="185">
        <f>IF(N555="zákl. přenesená",J555,0)</f>
        <v>0</v>
      </c>
      <c r="BH555" s="185">
        <f>IF(N555="sníž. přenesená",J555,0)</f>
        <v>0</v>
      </c>
      <c r="BI555" s="185">
        <f>IF(N555="nulová",J555,0)</f>
        <v>0</v>
      </c>
      <c r="BJ555" s="18" t="s">
        <v>83</v>
      </c>
      <c r="BK555" s="185">
        <f>ROUND(I555*H555,2)</f>
        <v>0</v>
      </c>
      <c r="BL555" s="18" t="s">
        <v>460</v>
      </c>
      <c r="BM555" s="184" t="s">
        <v>1416</v>
      </c>
    </row>
    <row r="556" s="13" customFormat="1">
      <c r="A556" s="13"/>
      <c r="B556" s="186"/>
      <c r="C556" s="13"/>
      <c r="D556" s="187" t="s">
        <v>144</v>
      </c>
      <c r="E556" s="188" t="s">
        <v>3</v>
      </c>
      <c r="F556" s="189" t="s">
        <v>295</v>
      </c>
      <c r="G556" s="13"/>
      <c r="H556" s="188" t="s">
        <v>3</v>
      </c>
      <c r="I556" s="190"/>
      <c r="J556" s="13"/>
      <c r="K556" s="13"/>
      <c r="L556" s="186"/>
      <c r="M556" s="191"/>
      <c r="N556" s="192"/>
      <c r="O556" s="192"/>
      <c r="P556" s="192"/>
      <c r="Q556" s="192"/>
      <c r="R556" s="192"/>
      <c r="S556" s="192"/>
      <c r="T556" s="19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188" t="s">
        <v>144</v>
      </c>
      <c r="AU556" s="188" t="s">
        <v>85</v>
      </c>
      <c r="AV556" s="13" t="s">
        <v>83</v>
      </c>
      <c r="AW556" s="13" t="s">
        <v>39</v>
      </c>
      <c r="AX556" s="13" t="s">
        <v>77</v>
      </c>
      <c r="AY556" s="188" t="s">
        <v>134</v>
      </c>
    </row>
    <row r="557" s="14" customFormat="1">
      <c r="A557" s="14"/>
      <c r="B557" s="194"/>
      <c r="C557" s="14"/>
      <c r="D557" s="187" t="s">
        <v>144</v>
      </c>
      <c r="E557" s="195" t="s">
        <v>3</v>
      </c>
      <c r="F557" s="196" t="s">
        <v>462</v>
      </c>
      <c r="G557" s="14"/>
      <c r="H557" s="197">
        <v>1</v>
      </c>
      <c r="I557" s="198"/>
      <c r="J557" s="14"/>
      <c r="K557" s="14"/>
      <c r="L557" s="194"/>
      <c r="M557" s="199"/>
      <c r="N557" s="200"/>
      <c r="O557" s="200"/>
      <c r="P557" s="200"/>
      <c r="Q557" s="200"/>
      <c r="R557" s="200"/>
      <c r="S557" s="200"/>
      <c r="T557" s="20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195" t="s">
        <v>144</v>
      </c>
      <c r="AU557" s="195" t="s">
        <v>85</v>
      </c>
      <c r="AV557" s="14" t="s">
        <v>85</v>
      </c>
      <c r="AW557" s="14" t="s">
        <v>39</v>
      </c>
      <c r="AX557" s="14" t="s">
        <v>83</v>
      </c>
      <c r="AY557" s="195" t="s">
        <v>134</v>
      </c>
    </row>
    <row r="558" s="2" customFormat="1" ht="16.5" customHeight="1">
      <c r="A558" s="38"/>
      <c r="B558" s="172"/>
      <c r="C558" s="213" t="s">
        <v>1070</v>
      </c>
      <c r="D558" s="213" t="s">
        <v>457</v>
      </c>
      <c r="E558" s="214" t="s">
        <v>1417</v>
      </c>
      <c r="F558" s="215" t="s">
        <v>1418</v>
      </c>
      <c r="G558" s="216" t="s">
        <v>140</v>
      </c>
      <c r="H558" s="217">
        <v>1</v>
      </c>
      <c r="I558" s="218"/>
      <c r="J558" s="219">
        <f>ROUND(I558*H558,2)</f>
        <v>0</v>
      </c>
      <c r="K558" s="215" t="s">
        <v>141</v>
      </c>
      <c r="L558" s="220"/>
      <c r="M558" s="221" t="s">
        <v>3</v>
      </c>
      <c r="N558" s="222" t="s">
        <v>48</v>
      </c>
      <c r="O558" s="72"/>
      <c r="P558" s="182">
        <f>O558*H558</f>
        <v>0</v>
      </c>
      <c r="Q558" s="182">
        <v>0</v>
      </c>
      <c r="R558" s="182">
        <f>Q558*H558</f>
        <v>0</v>
      </c>
      <c r="S558" s="182">
        <v>0</v>
      </c>
      <c r="T558" s="183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184" t="s">
        <v>460</v>
      </c>
      <c r="AT558" s="184" t="s">
        <v>457</v>
      </c>
      <c r="AU558" s="184" t="s">
        <v>85</v>
      </c>
      <c r="AY558" s="18" t="s">
        <v>134</v>
      </c>
      <c r="BE558" s="185">
        <f>IF(N558="základní",J558,0)</f>
        <v>0</v>
      </c>
      <c r="BF558" s="185">
        <f>IF(N558="snížená",J558,0)</f>
        <v>0</v>
      </c>
      <c r="BG558" s="185">
        <f>IF(N558="zákl. přenesená",J558,0)</f>
        <v>0</v>
      </c>
      <c r="BH558" s="185">
        <f>IF(N558="sníž. přenesená",J558,0)</f>
        <v>0</v>
      </c>
      <c r="BI558" s="185">
        <f>IF(N558="nulová",J558,0)</f>
        <v>0</v>
      </c>
      <c r="BJ558" s="18" t="s">
        <v>83</v>
      </c>
      <c r="BK558" s="185">
        <f>ROUND(I558*H558,2)</f>
        <v>0</v>
      </c>
      <c r="BL558" s="18" t="s">
        <v>460</v>
      </c>
      <c r="BM558" s="184" t="s">
        <v>1419</v>
      </c>
    </row>
    <row r="559" s="13" customFormat="1">
      <c r="A559" s="13"/>
      <c r="B559" s="186"/>
      <c r="C559" s="13"/>
      <c r="D559" s="187" t="s">
        <v>144</v>
      </c>
      <c r="E559" s="188" t="s">
        <v>3</v>
      </c>
      <c r="F559" s="189" t="s">
        <v>295</v>
      </c>
      <c r="G559" s="13"/>
      <c r="H559" s="188" t="s">
        <v>3</v>
      </c>
      <c r="I559" s="190"/>
      <c r="J559" s="13"/>
      <c r="K559" s="13"/>
      <c r="L559" s="186"/>
      <c r="M559" s="191"/>
      <c r="N559" s="192"/>
      <c r="O559" s="192"/>
      <c r="P559" s="192"/>
      <c r="Q559" s="192"/>
      <c r="R559" s="192"/>
      <c r="S559" s="192"/>
      <c r="T559" s="19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188" t="s">
        <v>144</v>
      </c>
      <c r="AU559" s="188" t="s">
        <v>85</v>
      </c>
      <c r="AV559" s="13" t="s">
        <v>83</v>
      </c>
      <c r="AW559" s="13" t="s">
        <v>39</v>
      </c>
      <c r="AX559" s="13" t="s">
        <v>77</v>
      </c>
      <c r="AY559" s="188" t="s">
        <v>134</v>
      </c>
    </row>
    <row r="560" s="14" customFormat="1">
      <c r="A560" s="14"/>
      <c r="B560" s="194"/>
      <c r="C560" s="14"/>
      <c r="D560" s="187" t="s">
        <v>144</v>
      </c>
      <c r="E560" s="195" t="s">
        <v>3</v>
      </c>
      <c r="F560" s="196" t="s">
        <v>462</v>
      </c>
      <c r="G560" s="14"/>
      <c r="H560" s="197">
        <v>1</v>
      </c>
      <c r="I560" s="198"/>
      <c r="J560" s="14"/>
      <c r="K560" s="14"/>
      <c r="L560" s="194"/>
      <c r="M560" s="199"/>
      <c r="N560" s="200"/>
      <c r="O560" s="200"/>
      <c r="P560" s="200"/>
      <c r="Q560" s="200"/>
      <c r="R560" s="200"/>
      <c r="S560" s="200"/>
      <c r="T560" s="201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195" t="s">
        <v>144</v>
      </c>
      <c r="AU560" s="195" t="s">
        <v>85</v>
      </c>
      <c r="AV560" s="14" t="s">
        <v>85</v>
      </c>
      <c r="AW560" s="14" t="s">
        <v>39</v>
      </c>
      <c r="AX560" s="14" t="s">
        <v>83</v>
      </c>
      <c r="AY560" s="195" t="s">
        <v>134</v>
      </c>
    </row>
    <row r="561" s="2" customFormat="1" ht="16.5" customHeight="1">
      <c r="A561" s="38"/>
      <c r="B561" s="172"/>
      <c r="C561" s="213" t="s">
        <v>1072</v>
      </c>
      <c r="D561" s="213" t="s">
        <v>457</v>
      </c>
      <c r="E561" s="214" t="s">
        <v>1073</v>
      </c>
      <c r="F561" s="215" t="s">
        <v>1074</v>
      </c>
      <c r="G561" s="216" t="s">
        <v>140</v>
      </c>
      <c r="H561" s="217">
        <v>1</v>
      </c>
      <c r="I561" s="218"/>
      <c r="J561" s="219">
        <f>ROUND(I561*H561,2)</f>
        <v>0</v>
      </c>
      <c r="K561" s="215" t="s">
        <v>141</v>
      </c>
      <c r="L561" s="220"/>
      <c r="M561" s="221" t="s">
        <v>3</v>
      </c>
      <c r="N561" s="222" t="s">
        <v>48</v>
      </c>
      <c r="O561" s="72"/>
      <c r="P561" s="182">
        <f>O561*H561</f>
        <v>0</v>
      </c>
      <c r="Q561" s="182">
        <v>0</v>
      </c>
      <c r="R561" s="182">
        <f>Q561*H561</f>
        <v>0</v>
      </c>
      <c r="S561" s="182">
        <v>0</v>
      </c>
      <c r="T561" s="183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184" t="s">
        <v>460</v>
      </c>
      <c r="AT561" s="184" t="s">
        <v>457</v>
      </c>
      <c r="AU561" s="184" t="s">
        <v>85</v>
      </c>
      <c r="AY561" s="18" t="s">
        <v>134</v>
      </c>
      <c r="BE561" s="185">
        <f>IF(N561="základní",J561,0)</f>
        <v>0</v>
      </c>
      <c r="BF561" s="185">
        <f>IF(N561="snížená",J561,0)</f>
        <v>0</v>
      </c>
      <c r="BG561" s="185">
        <f>IF(N561="zákl. přenesená",J561,0)</f>
        <v>0</v>
      </c>
      <c r="BH561" s="185">
        <f>IF(N561="sníž. přenesená",J561,0)</f>
        <v>0</v>
      </c>
      <c r="BI561" s="185">
        <f>IF(N561="nulová",J561,0)</f>
        <v>0</v>
      </c>
      <c r="BJ561" s="18" t="s">
        <v>83</v>
      </c>
      <c r="BK561" s="185">
        <f>ROUND(I561*H561,2)</f>
        <v>0</v>
      </c>
      <c r="BL561" s="18" t="s">
        <v>460</v>
      </c>
      <c r="BM561" s="184" t="s">
        <v>1420</v>
      </c>
    </row>
    <row r="562" s="13" customFormat="1">
      <c r="A562" s="13"/>
      <c r="B562" s="186"/>
      <c r="C562" s="13"/>
      <c r="D562" s="187" t="s">
        <v>144</v>
      </c>
      <c r="E562" s="188" t="s">
        <v>3</v>
      </c>
      <c r="F562" s="189" t="s">
        <v>295</v>
      </c>
      <c r="G562" s="13"/>
      <c r="H562" s="188" t="s">
        <v>3</v>
      </c>
      <c r="I562" s="190"/>
      <c r="J562" s="13"/>
      <c r="K562" s="13"/>
      <c r="L562" s="186"/>
      <c r="M562" s="191"/>
      <c r="N562" s="192"/>
      <c r="O562" s="192"/>
      <c r="P562" s="192"/>
      <c r="Q562" s="192"/>
      <c r="R562" s="192"/>
      <c r="S562" s="192"/>
      <c r="T562" s="19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188" t="s">
        <v>144</v>
      </c>
      <c r="AU562" s="188" t="s">
        <v>85</v>
      </c>
      <c r="AV562" s="13" t="s">
        <v>83</v>
      </c>
      <c r="AW562" s="13" t="s">
        <v>39</v>
      </c>
      <c r="AX562" s="13" t="s">
        <v>77</v>
      </c>
      <c r="AY562" s="188" t="s">
        <v>134</v>
      </c>
    </row>
    <row r="563" s="14" customFormat="1">
      <c r="A563" s="14"/>
      <c r="B563" s="194"/>
      <c r="C563" s="14"/>
      <c r="D563" s="187" t="s">
        <v>144</v>
      </c>
      <c r="E563" s="195" t="s">
        <v>3</v>
      </c>
      <c r="F563" s="196" t="s">
        <v>462</v>
      </c>
      <c r="G563" s="14"/>
      <c r="H563" s="197">
        <v>1</v>
      </c>
      <c r="I563" s="198"/>
      <c r="J563" s="14"/>
      <c r="K563" s="14"/>
      <c r="L563" s="194"/>
      <c r="M563" s="199"/>
      <c r="N563" s="200"/>
      <c r="O563" s="200"/>
      <c r="P563" s="200"/>
      <c r="Q563" s="200"/>
      <c r="R563" s="200"/>
      <c r="S563" s="200"/>
      <c r="T563" s="201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195" t="s">
        <v>144</v>
      </c>
      <c r="AU563" s="195" t="s">
        <v>85</v>
      </c>
      <c r="AV563" s="14" t="s">
        <v>85</v>
      </c>
      <c r="AW563" s="14" t="s">
        <v>39</v>
      </c>
      <c r="AX563" s="14" t="s">
        <v>83</v>
      </c>
      <c r="AY563" s="195" t="s">
        <v>134</v>
      </c>
    </row>
    <row r="564" s="2" customFormat="1" ht="16.5" customHeight="1">
      <c r="A564" s="38"/>
      <c r="B564" s="172"/>
      <c r="C564" s="213" t="s">
        <v>1076</v>
      </c>
      <c r="D564" s="213" t="s">
        <v>457</v>
      </c>
      <c r="E564" s="214" t="s">
        <v>468</v>
      </c>
      <c r="F564" s="215" t="s">
        <v>469</v>
      </c>
      <c r="G564" s="216" t="s">
        <v>140</v>
      </c>
      <c r="H564" s="217">
        <v>2</v>
      </c>
      <c r="I564" s="218"/>
      <c r="J564" s="219">
        <f>ROUND(I564*H564,2)</f>
        <v>0</v>
      </c>
      <c r="K564" s="215" t="s">
        <v>141</v>
      </c>
      <c r="L564" s="220"/>
      <c r="M564" s="221" t="s">
        <v>3</v>
      </c>
      <c r="N564" s="222" t="s">
        <v>48</v>
      </c>
      <c r="O564" s="72"/>
      <c r="P564" s="182">
        <f>O564*H564</f>
        <v>0</v>
      </c>
      <c r="Q564" s="182">
        <v>0</v>
      </c>
      <c r="R564" s="182">
        <f>Q564*H564</f>
        <v>0</v>
      </c>
      <c r="S564" s="182">
        <v>0</v>
      </c>
      <c r="T564" s="183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184" t="s">
        <v>460</v>
      </c>
      <c r="AT564" s="184" t="s">
        <v>457</v>
      </c>
      <c r="AU564" s="184" t="s">
        <v>85</v>
      </c>
      <c r="AY564" s="18" t="s">
        <v>134</v>
      </c>
      <c r="BE564" s="185">
        <f>IF(N564="základní",J564,0)</f>
        <v>0</v>
      </c>
      <c r="BF564" s="185">
        <f>IF(N564="snížená",J564,0)</f>
        <v>0</v>
      </c>
      <c r="BG564" s="185">
        <f>IF(N564="zákl. přenesená",J564,0)</f>
        <v>0</v>
      </c>
      <c r="BH564" s="185">
        <f>IF(N564="sníž. přenesená",J564,0)</f>
        <v>0</v>
      </c>
      <c r="BI564" s="185">
        <f>IF(N564="nulová",J564,0)</f>
        <v>0</v>
      </c>
      <c r="BJ564" s="18" t="s">
        <v>83</v>
      </c>
      <c r="BK564" s="185">
        <f>ROUND(I564*H564,2)</f>
        <v>0</v>
      </c>
      <c r="BL564" s="18" t="s">
        <v>460</v>
      </c>
      <c r="BM564" s="184" t="s">
        <v>1421</v>
      </c>
    </row>
    <row r="565" s="13" customFormat="1">
      <c r="A565" s="13"/>
      <c r="B565" s="186"/>
      <c r="C565" s="13"/>
      <c r="D565" s="187" t="s">
        <v>144</v>
      </c>
      <c r="E565" s="188" t="s">
        <v>3</v>
      </c>
      <c r="F565" s="189" t="s">
        <v>295</v>
      </c>
      <c r="G565" s="13"/>
      <c r="H565" s="188" t="s">
        <v>3</v>
      </c>
      <c r="I565" s="190"/>
      <c r="J565" s="13"/>
      <c r="K565" s="13"/>
      <c r="L565" s="186"/>
      <c r="M565" s="191"/>
      <c r="N565" s="192"/>
      <c r="O565" s="192"/>
      <c r="P565" s="192"/>
      <c r="Q565" s="192"/>
      <c r="R565" s="192"/>
      <c r="S565" s="192"/>
      <c r="T565" s="19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188" t="s">
        <v>144</v>
      </c>
      <c r="AU565" s="188" t="s">
        <v>85</v>
      </c>
      <c r="AV565" s="13" t="s">
        <v>83</v>
      </c>
      <c r="AW565" s="13" t="s">
        <v>39</v>
      </c>
      <c r="AX565" s="13" t="s">
        <v>77</v>
      </c>
      <c r="AY565" s="188" t="s">
        <v>134</v>
      </c>
    </row>
    <row r="566" s="14" customFormat="1">
      <c r="A566" s="14"/>
      <c r="B566" s="194"/>
      <c r="C566" s="14"/>
      <c r="D566" s="187" t="s">
        <v>144</v>
      </c>
      <c r="E566" s="195" t="s">
        <v>3</v>
      </c>
      <c r="F566" s="196" t="s">
        <v>760</v>
      </c>
      <c r="G566" s="14"/>
      <c r="H566" s="197">
        <v>2</v>
      </c>
      <c r="I566" s="198"/>
      <c r="J566" s="14"/>
      <c r="K566" s="14"/>
      <c r="L566" s="194"/>
      <c r="M566" s="199"/>
      <c r="N566" s="200"/>
      <c r="O566" s="200"/>
      <c r="P566" s="200"/>
      <c r="Q566" s="200"/>
      <c r="R566" s="200"/>
      <c r="S566" s="200"/>
      <c r="T566" s="201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195" t="s">
        <v>144</v>
      </c>
      <c r="AU566" s="195" t="s">
        <v>85</v>
      </c>
      <c r="AV566" s="14" t="s">
        <v>85</v>
      </c>
      <c r="AW566" s="14" t="s">
        <v>39</v>
      </c>
      <c r="AX566" s="14" t="s">
        <v>83</v>
      </c>
      <c r="AY566" s="195" t="s">
        <v>134</v>
      </c>
    </row>
    <row r="567" s="2" customFormat="1" ht="16.5" customHeight="1">
      <c r="A567" s="38"/>
      <c r="B567" s="172"/>
      <c r="C567" s="213" t="s">
        <v>1078</v>
      </c>
      <c r="D567" s="213" t="s">
        <v>457</v>
      </c>
      <c r="E567" s="214" t="s">
        <v>1422</v>
      </c>
      <c r="F567" s="215" t="s">
        <v>1423</v>
      </c>
      <c r="G567" s="216" t="s">
        <v>140</v>
      </c>
      <c r="H567" s="217">
        <v>1</v>
      </c>
      <c r="I567" s="218"/>
      <c r="J567" s="219">
        <f>ROUND(I567*H567,2)</f>
        <v>0</v>
      </c>
      <c r="K567" s="215" t="s">
        <v>141</v>
      </c>
      <c r="L567" s="220"/>
      <c r="M567" s="221" t="s">
        <v>3</v>
      </c>
      <c r="N567" s="222" t="s">
        <v>48</v>
      </c>
      <c r="O567" s="72"/>
      <c r="P567" s="182">
        <f>O567*H567</f>
        <v>0</v>
      </c>
      <c r="Q567" s="182">
        <v>0</v>
      </c>
      <c r="R567" s="182">
        <f>Q567*H567</f>
        <v>0</v>
      </c>
      <c r="S567" s="182">
        <v>0</v>
      </c>
      <c r="T567" s="183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184" t="s">
        <v>460</v>
      </c>
      <c r="AT567" s="184" t="s">
        <v>457</v>
      </c>
      <c r="AU567" s="184" t="s">
        <v>85</v>
      </c>
      <c r="AY567" s="18" t="s">
        <v>134</v>
      </c>
      <c r="BE567" s="185">
        <f>IF(N567="základní",J567,0)</f>
        <v>0</v>
      </c>
      <c r="BF567" s="185">
        <f>IF(N567="snížená",J567,0)</f>
        <v>0</v>
      </c>
      <c r="BG567" s="185">
        <f>IF(N567="zákl. přenesená",J567,0)</f>
        <v>0</v>
      </c>
      <c r="BH567" s="185">
        <f>IF(N567="sníž. přenesená",J567,0)</f>
        <v>0</v>
      </c>
      <c r="BI567" s="185">
        <f>IF(N567="nulová",J567,0)</f>
        <v>0</v>
      </c>
      <c r="BJ567" s="18" t="s">
        <v>83</v>
      </c>
      <c r="BK567" s="185">
        <f>ROUND(I567*H567,2)</f>
        <v>0</v>
      </c>
      <c r="BL567" s="18" t="s">
        <v>460</v>
      </c>
      <c r="BM567" s="184" t="s">
        <v>1424</v>
      </c>
    </row>
    <row r="568" s="13" customFormat="1">
      <c r="A568" s="13"/>
      <c r="B568" s="186"/>
      <c r="C568" s="13"/>
      <c r="D568" s="187" t="s">
        <v>144</v>
      </c>
      <c r="E568" s="188" t="s">
        <v>3</v>
      </c>
      <c r="F568" s="189" t="s">
        <v>295</v>
      </c>
      <c r="G568" s="13"/>
      <c r="H568" s="188" t="s">
        <v>3</v>
      </c>
      <c r="I568" s="190"/>
      <c r="J568" s="13"/>
      <c r="K568" s="13"/>
      <c r="L568" s="186"/>
      <c r="M568" s="191"/>
      <c r="N568" s="192"/>
      <c r="O568" s="192"/>
      <c r="P568" s="192"/>
      <c r="Q568" s="192"/>
      <c r="R568" s="192"/>
      <c r="S568" s="192"/>
      <c r="T568" s="19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188" t="s">
        <v>144</v>
      </c>
      <c r="AU568" s="188" t="s">
        <v>85</v>
      </c>
      <c r="AV568" s="13" t="s">
        <v>83</v>
      </c>
      <c r="AW568" s="13" t="s">
        <v>39</v>
      </c>
      <c r="AX568" s="13" t="s">
        <v>77</v>
      </c>
      <c r="AY568" s="188" t="s">
        <v>134</v>
      </c>
    </row>
    <row r="569" s="14" customFormat="1">
      <c r="A569" s="14"/>
      <c r="B569" s="194"/>
      <c r="C569" s="14"/>
      <c r="D569" s="187" t="s">
        <v>144</v>
      </c>
      <c r="E569" s="195" t="s">
        <v>3</v>
      </c>
      <c r="F569" s="196" t="s">
        <v>462</v>
      </c>
      <c r="G569" s="14"/>
      <c r="H569" s="197">
        <v>1</v>
      </c>
      <c r="I569" s="198"/>
      <c r="J569" s="14"/>
      <c r="K569" s="14"/>
      <c r="L569" s="194"/>
      <c r="M569" s="199"/>
      <c r="N569" s="200"/>
      <c r="O569" s="200"/>
      <c r="P569" s="200"/>
      <c r="Q569" s="200"/>
      <c r="R569" s="200"/>
      <c r="S569" s="200"/>
      <c r="T569" s="20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195" t="s">
        <v>144</v>
      </c>
      <c r="AU569" s="195" t="s">
        <v>85</v>
      </c>
      <c r="AV569" s="14" t="s">
        <v>85</v>
      </c>
      <c r="AW569" s="14" t="s">
        <v>39</v>
      </c>
      <c r="AX569" s="14" t="s">
        <v>83</v>
      </c>
      <c r="AY569" s="195" t="s">
        <v>134</v>
      </c>
    </row>
    <row r="570" s="2" customFormat="1" ht="16.5" customHeight="1">
      <c r="A570" s="38"/>
      <c r="B570" s="172"/>
      <c r="C570" s="213" t="s">
        <v>1082</v>
      </c>
      <c r="D570" s="213" t="s">
        <v>457</v>
      </c>
      <c r="E570" s="214" t="s">
        <v>473</v>
      </c>
      <c r="F570" s="215" t="s">
        <v>474</v>
      </c>
      <c r="G570" s="216" t="s">
        <v>140</v>
      </c>
      <c r="H570" s="217">
        <v>2</v>
      </c>
      <c r="I570" s="218"/>
      <c r="J570" s="219">
        <f>ROUND(I570*H570,2)</f>
        <v>0</v>
      </c>
      <c r="K570" s="215" t="s">
        <v>141</v>
      </c>
      <c r="L570" s="220"/>
      <c r="M570" s="221" t="s">
        <v>3</v>
      </c>
      <c r="N570" s="222" t="s">
        <v>48</v>
      </c>
      <c r="O570" s="72"/>
      <c r="P570" s="182">
        <f>O570*H570</f>
        <v>0</v>
      </c>
      <c r="Q570" s="182">
        <v>0</v>
      </c>
      <c r="R570" s="182">
        <f>Q570*H570</f>
        <v>0</v>
      </c>
      <c r="S570" s="182">
        <v>0</v>
      </c>
      <c r="T570" s="183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184" t="s">
        <v>460</v>
      </c>
      <c r="AT570" s="184" t="s">
        <v>457</v>
      </c>
      <c r="AU570" s="184" t="s">
        <v>85</v>
      </c>
      <c r="AY570" s="18" t="s">
        <v>134</v>
      </c>
      <c r="BE570" s="185">
        <f>IF(N570="základní",J570,0)</f>
        <v>0</v>
      </c>
      <c r="BF570" s="185">
        <f>IF(N570="snížená",J570,0)</f>
        <v>0</v>
      </c>
      <c r="BG570" s="185">
        <f>IF(N570="zákl. přenesená",J570,0)</f>
        <v>0</v>
      </c>
      <c r="BH570" s="185">
        <f>IF(N570="sníž. přenesená",J570,0)</f>
        <v>0</v>
      </c>
      <c r="BI570" s="185">
        <f>IF(N570="nulová",J570,0)</f>
        <v>0</v>
      </c>
      <c r="BJ570" s="18" t="s">
        <v>83</v>
      </c>
      <c r="BK570" s="185">
        <f>ROUND(I570*H570,2)</f>
        <v>0</v>
      </c>
      <c r="BL570" s="18" t="s">
        <v>460</v>
      </c>
      <c r="BM570" s="184" t="s">
        <v>1425</v>
      </c>
    </row>
    <row r="571" s="13" customFormat="1">
      <c r="A571" s="13"/>
      <c r="B571" s="186"/>
      <c r="C571" s="13"/>
      <c r="D571" s="187" t="s">
        <v>144</v>
      </c>
      <c r="E571" s="188" t="s">
        <v>3</v>
      </c>
      <c r="F571" s="189" t="s">
        <v>295</v>
      </c>
      <c r="G571" s="13"/>
      <c r="H571" s="188" t="s">
        <v>3</v>
      </c>
      <c r="I571" s="190"/>
      <c r="J571" s="13"/>
      <c r="K571" s="13"/>
      <c r="L571" s="186"/>
      <c r="M571" s="191"/>
      <c r="N571" s="192"/>
      <c r="O571" s="192"/>
      <c r="P571" s="192"/>
      <c r="Q571" s="192"/>
      <c r="R571" s="192"/>
      <c r="S571" s="192"/>
      <c r="T571" s="19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88" t="s">
        <v>144</v>
      </c>
      <c r="AU571" s="188" t="s">
        <v>85</v>
      </c>
      <c r="AV571" s="13" t="s">
        <v>83</v>
      </c>
      <c r="AW571" s="13" t="s">
        <v>39</v>
      </c>
      <c r="AX571" s="13" t="s">
        <v>77</v>
      </c>
      <c r="AY571" s="188" t="s">
        <v>134</v>
      </c>
    </row>
    <row r="572" s="14" customFormat="1">
      <c r="A572" s="14"/>
      <c r="B572" s="194"/>
      <c r="C572" s="14"/>
      <c r="D572" s="187" t="s">
        <v>144</v>
      </c>
      <c r="E572" s="195" t="s">
        <v>3</v>
      </c>
      <c r="F572" s="196" t="s">
        <v>760</v>
      </c>
      <c r="G572" s="14"/>
      <c r="H572" s="197">
        <v>2</v>
      </c>
      <c r="I572" s="198"/>
      <c r="J572" s="14"/>
      <c r="K572" s="14"/>
      <c r="L572" s="194"/>
      <c r="M572" s="199"/>
      <c r="N572" s="200"/>
      <c r="O572" s="200"/>
      <c r="P572" s="200"/>
      <c r="Q572" s="200"/>
      <c r="R572" s="200"/>
      <c r="S572" s="200"/>
      <c r="T572" s="20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195" t="s">
        <v>144</v>
      </c>
      <c r="AU572" s="195" t="s">
        <v>85</v>
      </c>
      <c r="AV572" s="14" t="s">
        <v>85</v>
      </c>
      <c r="AW572" s="14" t="s">
        <v>39</v>
      </c>
      <c r="AX572" s="14" t="s">
        <v>83</v>
      </c>
      <c r="AY572" s="195" t="s">
        <v>134</v>
      </c>
    </row>
    <row r="573" s="2" customFormat="1" ht="16.5" customHeight="1">
      <c r="A573" s="38"/>
      <c r="B573" s="172"/>
      <c r="C573" s="213" t="s">
        <v>1084</v>
      </c>
      <c r="D573" s="213" t="s">
        <v>457</v>
      </c>
      <c r="E573" s="214" t="s">
        <v>1089</v>
      </c>
      <c r="F573" s="215" t="s">
        <v>1090</v>
      </c>
      <c r="G573" s="216" t="s">
        <v>140</v>
      </c>
      <c r="H573" s="217">
        <v>1</v>
      </c>
      <c r="I573" s="218"/>
      <c r="J573" s="219">
        <f>ROUND(I573*H573,2)</f>
        <v>0</v>
      </c>
      <c r="K573" s="215" t="s">
        <v>141</v>
      </c>
      <c r="L573" s="220"/>
      <c r="M573" s="221" t="s">
        <v>3</v>
      </c>
      <c r="N573" s="222" t="s">
        <v>48</v>
      </c>
      <c r="O573" s="72"/>
      <c r="P573" s="182">
        <f>O573*H573</f>
        <v>0</v>
      </c>
      <c r="Q573" s="182">
        <v>0</v>
      </c>
      <c r="R573" s="182">
        <f>Q573*H573</f>
        <v>0</v>
      </c>
      <c r="S573" s="182">
        <v>0</v>
      </c>
      <c r="T573" s="183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184" t="s">
        <v>460</v>
      </c>
      <c r="AT573" s="184" t="s">
        <v>457</v>
      </c>
      <c r="AU573" s="184" t="s">
        <v>85</v>
      </c>
      <c r="AY573" s="18" t="s">
        <v>134</v>
      </c>
      <c r="BE573" s="185">
        <f>IF(N573="základní",J573,0)</f>
        <v>0</v>
      </c>
      <c r="BF573" s="185">
        <f>IF(N573="snížená",J573,0)</f>
        <v>0</v>
      </c>
      <c r="BG573" s="185">
        <f>IF(N573="zákl. přenesená",J573,0)</f>
        <v>0</v>
      </c>
      <c r="BH573" s="185">
        <f>IF(N573="sníž. přenesená",J573,0)</f>
        <v>0</v>
      </c>
      <c r="BI573" s="185">
        <f>IF(N573="nulová",J573,0)</f>
        <v>0</v>
      </c>
      <c r="BJ573" s="18" t="s">
        <v>83</v>
      </c>
      <c r="BK573" s="185">
        <f>ROUND(I573*H573,2)</f>
        <v>0</v>
      </c>
      <c r="BL573" s="18" t="s">
        <v>460</v>
      </c>
      <c r="BM573" s="184" t="s">
        <v>1426</v>
      </c>
    </row>
    <row r="574" s="13" customFormat="1">
      <c r="A574" s="13"/>
      <c r="B574" s="186"/>
      <c r="C574" s="13"/>
      <c r="D574" s="187" t="s">
        <v>144</v>
      </c>
      <c r="E574" s="188" t="s">
        <v>3</v>
      </c>
      <c r="F574" s="189" t="s">
        <v>295</v>
      </c>
      <c r="G574" s="13"/>
      <c r="H574" s="188" t="s">
        <v>3</v>
      </c>
      <c r="I574" s="190"/>
      <c r="J574" s="13"/>
      <c r="K574" s="13"/>
      <c r="L574" s="186"/>
      <c r="M574" s="191"/>
      <c r="N574" s="192"/>
      <c r="O574" s="192"/>
      <c r="P574" s="192"/>
      <c r="Q574" s="192"/>
      <c r="R574" s="192"/>
      <c r="S574" s="192"/>
      <c r="T574" s="19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188" t="s">
        <v>144</v>
      </c>
      <c r="AU574" s="188" t="s">
        <v>85</v>
      </c>
      <c r="AV574" s="13" t="s">
        <v>83</v>
      </c>
      <c r="AW574" s="13" t="s">
        <v>39</v>
      </c>
      <c r="AX574" s="13" t="s">
        <v>77</v>
      </c>
      <c r="AY574" s="188" t="s">
        <v>134</v>
      </c>
    </row>
    <row r="575" s="14" customFormat="1">
      <c r="A575" s="14"/>
      <c r="B575" s="194"/>
      <c r="C575" s="14"/>
      <c r="D575" s="187" t="s">
        <v>144</v>
      </c>
      <c r="E575" s="195" t="s">
        <v>3</v>
      </c>
      <c r="F575" s="196" t="s">
        <v>462</v>
      </c>
      <c r="G575" s="14"/>
      <c r="H575" s="197">
        <v>1</v>
      </c>
      <c r="I575" s="198"/>
      <c r="J575" s="14"/>
      <c r="K575" s="14"/>
      <c r="L575" s="194"/>
      <c r="M575" s="199"/>
      <c r="N575" s="200"/>
      <c r="O575" s="200"/>
      <c r="P575" s="200"/>
      <c r="Q575" s="200"/>
      <c r="R575" s="200"/>
      <c r="S575" s="200"/>
      <c r="T575" s="201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195" t="s">
        <v>144</v>
      </c>
      <c r="AU575" s="195" t="s">
        <v>85</v>
      </c>
      <c r="AV575" s="14" t="s">
        <v>85</v>
      </c>
      <c r="AW575" s="14" t="s">
        <v>39</v>
      </c>
      <c r="AX575" s="14" t="s">
        <v>83</v>
      </c>
      <c r="AY575" s="195" t="s">
        <v>134</v>
      </c>
    </row>
    <row r="576" s="2" customFormat="1" ht="16.5" customHeight="1">
      <c r="A576" s="38"/>
      <c r="B576" s="172"/>
      <c r="C576" s="213" t="s">
        <v>1088</v>
      </c>
      <c r="D576" s="213" t="s">
        <v>457</v>
      </c>
      <c r="E576" s="214" t="s">
        <v>1093</v>
      </c>
      <c r="F576" s="215" t="s">
        <v>1094</v>
      </c>
      <c r="G576" s="216" t="s">
        <v>140</v>
      </c>
      <c r="H576" s="217">
        <v>1</v>
      </c>
      <c r="I576" s="218"/>
      <c r="J576" s="219">
        <f>ROUND(I576*H576,2)</f>
        <v>0</v>
      </c>
      <c r="K576" s="215" t="s">
        <v>141</v>
      </c>
      <c r="L576" s="220"/>
      <c r="M576" s="221" t="s">
        <v>3</v>
      </c>
      <c r="N576" s="222" t="s">
        <v>48</v>
      </c>
      <c r="O576" s="72"/>
      <c r="P576" s="182">
        <f>O576*H576</f>
        <v>0</v>
      </c>
      <c r="Q576" s="182">
        <v>0</v>
      </c>
      <c r="R576" s="182">
        <f>Q576*H576</f>
        <v>0</v>
      </c>
      <c r="S576" s="182">
        <v>0</v>
      </c>
      <c r="T576" s="183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184" t="s">
        <v>460</v>
      </c>
      <c r="AT576" s="184" t="s">
        <v>457</v>
      </c>
      <c r="AU576" s="184" t="s">
        <v>85</v>
      </c>
      <c r="AY576" s="18" t="s">
        <v>134</v>
      </c>
      <c r="BE576" s="185">
        <f>IF(N576="základní",J576,0)</f>
        <v>0</v>
      </c>
      <c r="BF576" s="185">
        <f>IF(N576="snížená",J576,0)</f>
        <v>0</v>
      </c>
      <c r="BG576" s="185">
        <f>IF(N576="zákl. přenesená",J576,0)</f>
        <v>0</v>
      </c>
      <c r="BH576" s="185">
        <f>IF(N576="sníž. přenesená",J576,0)</f>
        <v>0</v>
      </c>
      <c r="BI576" s="185">
        <f>IF(N576="nulová",J576,0)</f>
        <v>0</v>
      </c>
      <c r="BJ576" s="18" t="s">
        <v>83</v>
      </c>
      <c r="BK576" s="185">
        <f>ROUND(I576*H576,2)</f>
        <v>0</v>
      </c>
      <c r="BL576" s="18" t="s">
        <v>460</v>
      </c>
      <c r="BM576" s="184" t="s">
        <v>1427</v>
      </c>
    </row>
    <row r="577" s="13" customFormat="1">
      <c r="A577" s="13"/>
      <c r="B577" s="186"/>
      <c r="C577" s="13"/>
      <c r="D577" s="187" t="s">
        <v>144</v>
      </c>
      <c r="E577" s="188" t="s">
        <v>3</v>
      </c>
      <c r="F577" s="189" t="s">
        <v>295</v>
      </c>
      <c r="G577" s="13"/>
      <c r="H577" s="188" t="s">
        <v>3</v>
      </c>
      <c r="I577" s="190"/>
      <c r="J577" s="13"/>
      <c r="K577" s="13"/>
      <c r="L577" s="186"/>
      <c r="M577" s="191"/>
      <c r="N577" s="192"/>
      <c r="O577" s="192"/>
      <c r="P577" s="192"/>
      <c r="Q577" s="192"/>
      <c r="R577" s="192"/>
      <c r="S577" s="192"/>
      <c r="T577" s="19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188" t="s">
        <v>144</v>
      </c>
      <c r="AU577" s="188" t="s">
        <v>85</v>
      </c>
      <c r="AV577" s="13" t="s">
        <v>83</v>
      </c>
      <c r="AW577" s="13" t="s">
        <v>39</v>
      </c>
      <c r="AX577" s="13" t="s">
        <v>77</v>
      </c>
      <c r="AY577" s="188" t="s">
        <v>134</v>
      </c>
    </row>
    <row r="578" s="14" customFormat="1">
      <c r="A578" s="14"/>
      <c r="B578" s="194"/>
      <c r="C578" s="14"/>
      <c r="D578" s="187" t="s">
        <v>144</v>
      </c>
      <c r="E578" s="195" t="s">
        <v>3</v>
      </c>
      <c r="F578" s="196" t="s">
        <v>462</v>
      </c>
      <c r="G578" s="14"/>
      <c r="H578" s="197">
        <v>1</v>
      </c>
      <c r="I578" s="198"/>
      <c r="J578" s="14"/>
      <c r="K578" s="14"/>
      <c r="L578" s="194"/>
      <c r="M578" s="199"/>
      <c r="N578" s="200"/>
      <c r="O578" s="200"/>
      <c r="P578" s="200"/>
      <c r="Q578" s="200"/>
      <c r="R578" s="200"/>
      <c r="S578" s="200"/>
      <c r="T578" s="201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195" t="s">
        <v>144</v>
      </c>
      <c r="AU578" s="195" t="s">
        <v>85</v>
      </c>
      <c r="AV578" s="14" t="s">
        <v>85</v>
      </c>
      <c r="AW578" s="14" t="s">
        <v>39</v>
      </c>
      <c r="AX578" s="14" t="s">
        <v>83</v>
      </c>
      <c r="AY578" s="195" t="s">
        <v>134</v>
      </c>
    </row>
    <row r="579" s="2" customFormat="1" ht="16.5" customHeight="1">
      <c r="A579" s="38"/>
      <c r="B579" s="172"/>
      <c r="C579" s="213" t="s">
        <v>1092</v>
      </c>
      <c r="D579" s="213" t="s">
        <v>457</v>
      </c>
      <c r="E579" s="214" t="s">
        <v>1097</v>
      </c>
      <c r="F579" s="215" t="s">
        <v>1098</v>
      </c>
      <c r="G579" s="216" t="s">
        <v>140</v>
      </c>
      <c r="H579" s="217">
        <v>1</v>
      </c>
      <c r="I579" s="218"/>
      <c r="J579" s="219">
        <f>ROUND(I579*H579,2)</f>
        <v>0</v>
      </c>
      <c r="K579" s="215" t="s">
        <v>141</v>
      </c>
      <c r="L579" s="220"/>
      <c r="M579" s="221" t="s">
        <v>3</v>
      </c>
      <c r="N579" s="222" t="s">
        <v>48</v>
      </c>
      <c r="O579" s="72"/>
      <c r="P579" s="182">
        <f>O579*H579</f>
        <v>0</v>
      </c>
      <c r="Q579" s="182">
        <v>0</v>
      </c>
      <c r="R579" s="182">
        <f>Q579*H579</f>
        <v>0</v>
      </c>
      <c r="S579" s="182">
        <v>0</v>
      </c>
      <c r="T579" s="183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184" t="s">
        <v>460</v>
      </c>
      <c r="AT579" s="184" t="s">
        <v>457</v>
      </c>
      <c r="AU579" s="184" t="s">
        <v>85</v>
      </c>
      <c r="AY579" s="18" t="s">
        <v>134</v>
      </c>
      <c r="BE579" s="185">
        <f>IF(N579="základní",J579,0)</f>
        <v>0</v>
      </c>
      <c r="BF579" s="185">
        <f>IF(N579="snížená",J579,0)</f>
        <v>0</v>
      </c>
      <c r="BG579" s="185">
        <f>IF(N579="zákl. přenesená",J579,0)</f>
        <v>0</v>
      </c>
      <c r="BH579" s="185">
        <f>IF(N579="sníž. přenesená",J579,0)</f>
        <v>0</v>
      </c>
      <c r="BI579" s="185">
        <f>IF(N579="nulová",J579,0)</f>
        <v>0</v>
      </c>
      <c r="BJ579" s="18" t="s">
        <v>83</v>
      </c>
      <c r="BK579" s="185">
        <f>ROUND(I579*H579,2)</f>
        <v>0</v>
      </c>
      <c r="BL579" s="18" t="s">
        <v>460</v>
      </c>
      <c r="BM579" s="184" t="s">
        <v>1428</v>
      </c>
    </row>
    <row r="580" s="13" customFormat="1">
      <c r="A580" s="13"/>
      <c r="B580" s="186"/>
      <c r="C580" s="13"/>
      <c r="D580" s="187" t="s">
        <v>144</v>
      </c>
      <c r="E580" s="188" t="s">
        <v>3</v>
      </c>
      <c r="F580" s="189" t="s">
        <v>295</v>
      </c>
      <c r="G580" s="13"/>
      <c r="H580" s="188" t="s">
        <v>3</v>
      </c>
      <c r="I580" s="190"/>
      <c r="J580" s="13"/>
      <c r="K580" s="13"/>
      <c r="L580" s="186"/>
      <c r="M580" s="191"/>
      <c r="N580" s="192"/>
      <c r="O580" s="192"/>
      <c r="P580" s="192"/>
      <c r="Q580" s="192"/>
      <c r="R580" s="192"/>
      <c r="S580" s="192"/>
      <c r="T580" s="19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188" t="s">
        <v>144</v>
      </c>
      <c r="AU580" s="188" t="s">
        <v>85</v>
      </c>
      <c r="AV580" s="13" t="s">
        <v>83</v>
      </c>
      <c r="AW580" s="13" t="s">
        <v>39</v>
      </c>
      <c r="AX580" s="13" t="s">
        <v>77</v>
      </c>
      <c r="AY580" s="188" t="s">
        <v>134</v>
      </c>
    </row>
    <row r="581" s="14" customFormat="1">
      <c r="A581" s="14"/>
      <c r="B581" s="194"/>
      <c r="C581" s="14"/>
      <c r="D581" s="187" t="s">
        <v>144</v>
      </c>
      <c r="E581" s="195" t="s">
        <v>3</v>
      </c>
      <c r="F581" s="196" t="s">
        <v>462</v>
      </c>
      <c r="G581" s="14"/>
      <c r="H581" s="197">
        <v>1</v>
      </c>
      <c r="I581" s="198"/>
      <c r="J581" s="14"/>
      <c r="K581" s="14"/>
      <c r="L581" s="194"/>
      <c r="M581" s="199"/>
      <c r="N581" s="200"/>
      <c r="O581" s="200"/>
      <c r="P581" s="200"/>
      <c r="Q581" s="200"/>
      <c r="R581" s="200"/>
      <c r="S581" s="200"/>
      <c r="T581" s="201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195" t="s">
        <v>144</v>
      </c>
      <c r="AU581" s="195" t="s">
        <v>85</v>
      </c>
      <c r="AV581" s="14" t="s">
        <v>85</v>
      </c>
      <c r="AW581" s="14" t="s">
        <v>39</v>
      </c>
      <c r="AX581" s="14" t="s">
        <v>83</v>
      </c>
      <c r="AY581" s="195" t="s">
        <v>134</v>
      </c>
    </row>
    <row r="582" s="2" customFormat="1" ht="16.5" customHeight="1">
      <c r="A582" s="38"/>
      <c r="B582" s="172"/>
      <c r="C582" s="213" t="s">
        <v>1096</v>
      </c>
      <c r="D582" s="213" t="s">
        <v>457</v>
      </c>
      <c r="E582" s="214" t="s">
        <v>477</v>
      </c>
      <c r="F582" s="215" t="s">
        <v>478</v>
      </c>
      <c r="G582" s="216" t="s">
        <v>140</v>
      </c>
      <c r="H582" s="217">
        <v>1</v>
      </c>
      <c r="I582" s="218"/>
      <c r="J582" s="219">
        <f>ROUND(I582*H582,2)</f>
        <v>0</v>
      </c>
      <c r="K582" s="215" t="s">
        <v>141</v>
      </c>
      <c r="L582" s="220"/>
      <c r="M582" s="221" t="s">
        <v>3</v>
      </c>
      <c r="N582" s="222" t="s">
        <v>48</v>
      </c>
      <c r="O582" s="72"/>
      <c r="P582" s="182">
        <f>O582*H582</f>
        <v>0</v>
      </c>
      <c r="Q582" s="182">
        <v>0</v>
      </c>
      <c r="R582" s="182">
        <f>Q582*H582</f>
        <v>0</v>
      </c>
      <c r="S582" s="182">
        <v>0</v>
      </c>
      <c r="T582" s="183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184" t="s">
        <v>460</v>
      </c>
      <c r="AT582" s="184" t="s">
        <v>457</v>
      </c>
      <c r="AU582" s="184" t="s">
        <v>85</v>
      </c>
      <c r="AY582" s="18" t="s">
        <v>134</v>
      </c>
      <c r="BE582" s="185">
        <f>IF(N582="základní",J582,0)</f>
        <v>0</v>
      </c>
      <c r="BF582" s="185">
        <f>IF(N582="snížená",J582,0)</f>
        <v>0</v>
      </c>
      <c r="BG582" s="185">
        <f>IF(N582="zákl. přenesená",J582,0)</f>
        <v>0</v>
      </c>
      <c r="BH582" s="185">
        <f>IF(N582="sníž. přenesená",J582,0)</f>
        <v>0</v>
      </c>
      <c r="BI582" s="185">
        <f>IF(N582="nulová",J582,0)</f>
        <v>0</v>
      </c>
      <c r="BJ582" s="18" t="s">
        <v>83</v>
      </c>
      <c r="BK582" s="185">
        <f>ROUND(I582*H582,2)</f>
        <v>0</v>
      </c>
      <c r="BL582" s="18" t="s">
        <v>460</v>
      </c>
      <c r="BM582" s="184" t="s">
        <v>1429</v>
      </c>
    </row>
    <row r="583" s="13" customFormat="1">
      <c r="A583" s="13"/>
      <c r="B583" s="186"/>
      <c r="C583" s="13"/>
      <c r="D583" s="187" t="s">
        <v>144</v>
      </c>
      <c r="E583" s="188" t="s">
        <v>3</v>
      </c>
      <c r="F583" s="189" t="s">
        <v>295</v>
      </c>
      <c r="G583" s="13"/>
      <c r="H583" s="188" t="s">
        <v>3</v>
      </c>
      <c r="I583" s="190"/>
      <c r="J583" s="13"/>
      <c r="K583" s="13"/>
      <c r="L583" s="186"/>
      <c r="M583" s="191"/>
      <c r="N583" s="192"/>
      <c r="O583" s="192"/>
      <c r="P583" s="192"/>
      <c r="Q583" s="192"/>
      <c r="R583" s="192"/>
      <c r="S583" s="192"/>
      <c r="T583" s="19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88" t="s">
        <v>144</v>
      </c>
      <c r="AU583" s="188" t="s">
        <v>85</v>
      </c>
      <c r="AV583" s="13" t="s">
        <v>83</v>
      </c>
      <c r="AW583" s="13" t="s">
        <v>39</v>
      </c>
      <c r="AX583" s="13" t="s">
        <v>77</v>
      </c>
      <c r="AY583" s="188" t="s">
        <v>134</v>
      </c>
    </row>
    <row r="584" s="14" customFormat="1">
      <c r="A584" s="14"/>
      <c r="B584" s="194"/>
      <c r="C584" s="14"/>
      <c r="D584" s="187" t="s">
        <v>144</v>
      </c>
      <c r="E584" s="195" t="s">
        <v>3</v>
      </c>
      <c r="F584" s="196" t="s">
        <v>462</v>
      </c>
      <c r="G584" s="14"/>
      <c r="H584" s="197">
        <v>1</v>
      </c>
      <c r="I584" s="198"/>
      <c r="J584" s="14"/>
      <c r="K584" s="14"/>
      <c r="L584" s="194"/>
      <c r="M584" s="199"/>
      <c r="N584" s="200"/>
      <c r="O584" s="200"/>
      <c r="P584" s="200"/>
      <c r="Q584" s="200"/>
      <c r="R584" s="200"/>
      <c r="S584" s="200"/>
      <c r="T584" s="201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195" t="s">
        <v>144</v>
      </c>
      <c r="AU584" s="195" t="s">
        <v>85</v>
      </c>
      <c r="AV584" s="14" t="s">
        <v>85</v>
      </c>
      <c r="AW584" s="14" t="s">
        <v>39</v>
      </c>
      <c r="AX584" s="14" t="s">
        <v>83</v>
      </c>
      <c r="AY584" s="195" t="s">
        <v>134</v>
      </c>
    </row>
    <row r="585" s="2" customFormat="1" ht="16.5" customHeight="1">
      <c r="A585" s="38"/>
      <c r="B585" s="172"/>
      <c r="C585" s="213" t="s">
        <v>1100</v>
      </c>
      <c r="D585" s="213" t="s">
        <v>457</v>
      </c>
      <c r="E585" s="214" t="s">
        <v>1103</v>
      </c>
      <c r="F585" s="215" t="s">
        <v>1104</v>
      </c>
      <c r="G585" s="216" t="s">
        <v>140</v>
      </c>
      <c r="H585" s="217">
        <v>1</v>
      </c>
      <c r="I585" s="218"/>
      <c r="J585" s="219">
        <f>ROUND(I585*H585,2)</f>
        <v>0</v>
      </c>
      <c r="K585" s="215" t="s">
        <v>141</v>
      </c>
      <c r="L585" s="220"/>
      <c r="M585" s="221" t="s">
        <v>3</v>
      </c>
      <c r="N585" s="222" t="s">
        <v>48</v>
      </c>
      <c r="O585" s="72"/>
      <c r="P585" s="182">
        <f>O585*H585</f>
        <v>0</v>
      </c>
      <c r="Q585" s="182">
        <v>0</v>
      </c>
      <c r="R585" s="182">
        <f>Q585*H585</f>
        <v>0</v>
      </c>
      <c r="S585" s="182">
        <v>0</v>
      </c>
      <c r="T585" s="183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184" t="s">
        <v>460</v>
      </c>
      <c r="AT585" s="184" t="s">
        <v>457</v>
      </c>
      <c r="AU585" s="184" t="s">
        <v>85</v>
      </c>
      <c r="AY585" s="18" t="s">
        <v>134</v>
      </c>
      <c r="BE585" s="185">
        <f>IF(N585="základní",J585,0)</f>
        <v>0</v>
      </c>
      <c r="BF585" s="185">
        <f>IF(N585="snížená",J585,0)</f>
        <v>0</v>
      </c>
      <c r="BG585" s="185">
        <f>IF(N585="zákl. přenesená",J585,0)</f>
        <v>0</v>
      </c>
      <c r="BH585" s="185">
        <f>IF(N585="sníž. přenesená",J585,0)</f>
        <v>0</v>
      </c>
      <c r="BI585" s="185">
        <f>IF(N585="nulová",J585,0)</f>
        <v>0</v>
      </c>
      <c r="BJ585" s="18" t="s">
        <v>83</v>
      </c>
      <c r="BK585" s="185">
        <f>ROUND(I585*H585,2)</f>
        <v>0</v>
      </c>
      <c r="BL585" s="18" t="s">
        <v>460</v>
      </c>
      <c r="BM585" s="184" t="s">
        <v>1430</v>
      </c>
    </row>
    <row r="586" s="13" customFormat="1">
      <c r="A586" s="13"/>
      <c r="B586" s="186"/>
      <c r="C586" s="13"/>
      <c r="D586" s="187" t="s">
        <v>144</v>
      </c>
      <c r="E586" s="188" t="s">
        <v>3</v>
      </c>
      <c r="F586" s="189" t="s">
        <v>295</v>
      </c>
      <c r="G586" s="13"/>
      <c r="H586" s="188" t="s">
        <v>3</v>
      </c>
      <c r="I586" s="190"/>
      <c r="J586" s="13"/>
      <c r="K586" s="13"/>
      <c r="L586" s="186"/>
      <c r="M586" s="191"/>
      <c r="N586" s="192"/>
      <c r="O586" s="192"/>
      <c r="P586" s="192"/>
      <c r="Q586" s="192"/>
      <c r="R586" s="192"/>
      <c r="S586" s="192"/>
      <c r="T586" s="19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188" t="s">
        <v>144</v>
      </c>
      <c r="AU586" s="188" t="s">
        <v>85</v>
      </c>
      <c r="AV586" s="13" t="s">
        <v>83</v>
      </c>
      <c r="AW586" s="13" t="s">
        <v>39</v>
      </c>
      <c r="AX586" s="13" t="s">
        <v>77</v>
      </c>
      <c r="AY586" s="188" t="s">
        <v>134</v>
      </c>
    </row>
    <row r="587" s="14" customFormat="1">
      <c r="A587" s="14"/>
      <c r="B587" s="194"/>
      <c r="C587" s="14"/>
      <c r="D587" s="187" t="s">
        <v>144</v>
      </c>
      <c r="E587" s="195" t="s">
        <v>3</v>
      </c>
      <c r="F587" s="196" t="s">
        <v>462</v>
      </c>
      <c r="G587" s="14"/>
      <c r="H587" s="197">
        <v>1</v>
      </c>
      <c r="I587" s="198"/>
      <c r="J587" s="14"/>
      <c r="K587" s="14"/>
      <c r="L587" s="194"/>
      <c r="M587" s="199"/>
      <c r="N587" s="200"/>
      <c r="O587" s="200"/>
      <c r="P587" s="200"/>
      <c r="Q587" s="200"/>
      <c r="R587" s="200"/>
      <c r="S587" s="200"/>
      <c r="T587" s="201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195" t="s">
        <v>144</v>
      </c>
      <c r="AU587" s="195" t="s">
        <v>85</v>
      </c>
      <c r="AV587" s="14" t="s">
        <v>85</v>
      </c>
      <c r="AW587" s="14" t="s">
        <v>39</v>
      </c>
      <c r="AX587" s="14" t="s">
        <v>83</v>
      </c>
      <c r="AY587" s="195" t="s">
        <v>134</v>
      </c>
    </row>
    <row r="588" s="2" customFormat="1" ht="16.5" customHeight="1">
      <c r="A588" s="38"/>
      <c r="B588" s="172"/>
      <c r="C588" s="213" t="s">
        <v>1102</v>
      </c>
      <c r="D588" s="213" t="s">
        <v>457</v>
      </c>
      <c r="E588" s="214" t="s">
        <v>1107</v>
      </c>
      <c r="F588" s="215" t="s">
        <v>1108</v>
      </c>
      <c r="G588" s="216" t="s">
        <v>140</v>
      </c>
      <c r="H588" s="217">
        <v>1</v>
      </c>
      <c r="I588" s="218"/>
      <c r="J588" s="219">
        <f>ROUND(I588*H588,2)</f>
        <v>0</v>
      </c>
      <c r="K588" s="215" t="s">
        <v>141</v>
      </c>
      <c r="L588" s="220"/>
      <c r="M588" s="221" t="s">
        <v>3</v>
      </c>
      <c r="N588" s="222" t="s">
        <v>48</v>
      </c>
      <c r="O588" s="72"/>
      <c r="P588" s="182">
        <f>O588*H588</f>
        <v>0</v>
      </c>
      <c r="Q588" s="182">
        <v>0</v>
      </c>
      <c r="R588" s="182">
        <f>Q588*H588</f>
        <v>0</v>
      </c>
      <c r="S588" s="182">
        <v>0</v>
      </c>
      <c r="T588" s="183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184" t="s">
        <v>460</v>
      </c>
      <c r="AT588" s="184" t="s">
        <v>457</v>
      </c>
      <c r="AU588" s="184" t="s">
        <v>85</v>
      </c>
      <c r="AY588" s="18" t="s">
        <v>134</v>
      </c>
      <c r="BE588" s="185">
        <f>IF(N588="základní",J588,0)</f>
        <v>0</v>
      </c>
      <c r="BF588" s="185">
        <f>IF(N588="snížená",J588,0)</f>
        <v>0</v>
      </c>
      <c r="BG588" s="185">
        <f>IF(N588="zákl. přenesená",J588,0)</f>
        <v>0</v>
      </c>
      <c r="BH588" s="185">
        <f>IF(N588="sníž. přenesená",J588,0)</f>
        <v>0</v>
      </c>
      <c r="BI588" s="185">
        <f>IF(N588="nulová",J588,0)</f>
        <v>0</v>
      </c>
      <c r="BJ588" s="18" t="s">
        <v>83</v>
      </c>
      <c r="BK588" s="185">
        <f>ROUND(I588*H588,2)</f>
        <v>0</v>
      </c>
      <c r="BL588" s="18" t="s">
        <v>460</v>
      </c>
      <c r="BM588" s="184" t="s">
        <v>1431</v>
      </c>
    </row>
    <row r="589" s="13" customFormat="1">
      <c r="A589" s="13"/>
      <c r="B589" s="186"/>
      <c r="C589" s="13"/>
      <c r="D589" s="187" t="s">
        <v>144</v>
      </c>
      <c r="E589" s="188" t="s">
        <v>3</v>
      </c>
      <c r="F589" s="189" t="s">
        <v>295</v>
      </c>
      <c r="G589" s="13"/>
      <c r="H589" s="188" t="s">
        <v>3</v>
      </c>
      <c r="I589" s="190"/>
      <c r="J589" s="13"/>
      <c r="K589" s="13"/>
      <c r="L589" s="186"/>
      <c r="M589" s="191"/>
      <c r="N589" s="192"/>
      <c r="O589" s="192"/>
      <c r="P589" s="192"/>
      <c r="Q589" s="192"/>
      <c r="R589" s="192"/>
      <c r="S589" s="192"/>
      <c r="T589" s="19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188" t="s">
        <v>144</v>
      </c>
      <c r="AU589" s="188" t="s">
        <v>85</v>
      </c>
      <c r="AV589" s="13" t="s">
        <v>83</v>
      </c>
      <c r="AW589" s="13" t="s">
        <v>39</v>
      </c>
      <c r="AX589" s="13" t="s">
        <v>77</v>
      </c>
      <c r="AY589" s="188" t="s">
        <v>134</v>
      </c>
    </row>
    <row r="590" s="14" customFormat="1">
      <c r="A590" s="14"/>
      <c r="B590" s="194"/>
      <c r="C590" s="14"/>
      <c r="D590" s="187" t="s">
        <v>144</v>
      </c>
      <c r="E590" s="195" t="s">
        <v>3</v>
      </c>
      <c r="F590" s="196" t="s">
        <v>462</v>
      </c>
      <c r="G590" s="14"/>
      <c r="H590" s="197">
        <v>1</v>
      </c>
      <c r="I590" s="198"/>
      <c r="J590" s="14"/>
      <c r="K590" s="14"/>
      <c r="L590" s="194"/>
      <c r="M590" s="199"/>
      <c r="N590" s="200"/>
      <c r="O590" s="200"/>
      <c r="P590" s="200"/>
      <c r="Q590" s="200"/>
      <c r="R590" s="200"/>
      <c r="S590" s="200"/>
      <c r="T590" s="201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195" t="s">
        <v>144</v>
      </c>
      <c r="AU590" s="195" t="s">
        <v>85</v>
      </c>
      <c r="AV590" s="14" t="s">
        <v>85</v>
      </c>
      <c r="AW590" s="14" t="s">
        <v>39</v>
      </c>
      <c r="AX590" s="14" t="s">
        <v>83</v>
      </c>
      <c r="AY590" s="195" t="s">
        <v>134</v>
      </c>
    </row>
    <row r="591" s="2" customFormat="1" ht="16.5" customHeight="1">
      <c r="A591" s="38"/>
      <c r="B591" s="172"/>
      <c r="C591" s="213" t="s">
        <v>1106</v>
      </c>
      <c r="D591" s="213" t="s">
        <v>457</v>
      </c>
      <c r="E591" s="214" t="s">
        <v>768</v>
      </c>
      <c r="F591" s="215" t="s">
        <v>769</v>
      </c>
      <c r="G591" s="216" t="s">
        <v>140</v>
      </c>
      <c r="H591" s="217">
        <v>1</v>
      </c>
      <c r="I591" s="218"/>
      <c r="J591" s="219">
        <f>ROUND(I591*H591,2)</f>
        <v>0</v>
      </c>
      <c r="K591" s="215" t="s">
        <v>141</v>
      </c>
      <c r="L591" s="220"/>
      <c r="M591" s="221" t="s">
        <v>3</v>
      </c>
      <c r="N591" s="222" t="s">
        <v>48</v>
      </c>
      <c r="O591" s="72"/>
      <c r="P591" s="182">
        <f>O591*H591</f>
        <v>0</v>
      </c>
      <c r="Q591" s="182">
        <v>0</v>
      </c>
      <c r="R591" s="182">
        <f>Q591*H591</f>
        <v>0</v>
      </c>
      <c r="S591" s="182">
        <v>0</v>
      </c>
      <c r="T591" s="183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184" t="s">
        <v>460</v>
      </c>
      <c r="AT591" s="184" t="s">
        <v>457</v>
      </c>
      <c r="AU591" s="184" t="s">
        <v>85</v>
      </c>
      <c r="AY591" s="18" t="s">
        <v>134</v>
      </c>
      <c r="BE591" s="185">
        <f>IF(N591="základní",J591,0)</f>
        <v>0</v>
      </c>
      <c r="BF591" s="185">
        <f>IF(N591="snížená",J591,0)</f>
        <v>0</v>
      </c>
      <c r="BG591" s="185">
        <f>IF(N591="zákl. přenesená",J591,0)</f>
        <v>0</v>
      </c>
      <c r="BH591" s="185">
        <f>IF(N591="sníž. přenesená",J591,0)</f>
        <v>0</v>
      </c>
      <c r="BI591" s="185">
        <f>IF(N591="nulová",J591,0)</f>
        <v>0</v>
      </c>
      <c r="BJ591" s="18" t="s">
        <v>83</v>
      </c>
      <c r="BK591" s="185">
        <f>ROUND(I591*H591,2)</f>
        <v>0</v>
      </c>
      <c r="BL591" s="18" t="s">
        <v>460</v>
      </c>
      <c r="BM591" s="184" t="s">
        <v>1432</v>
      </c>
    </row>
    <row r="592" s="13" customFormat="1">
      <c r="A592" s="13"/>
      <c r="B592" s="186"/>
      <c r="C592" s="13"/>
      <c r="D592" s="187" t="s">
        <v>144</v>
      </c>
      <c r="E592" s="188" t="s">
        <v>3</v>
      </c>
      <c r="F592" s="189" t="s">
        <v>295</v>
      </c>
      <c r="G592" s="13"/>
      <c r="H592" s="188" t="s">
        <v>3</v>
      </c>
      <c r="I592" s="190"/>
      <c r="J592" s="13"/>
      <c r="K592" s="13"/>
      <c r="L592" s="186"/>
      <c r="M592" s="191"/>
      <c r="N592" s="192"/>
      <c r="O592" s="192"/>
      <c r="P592" s="192"/>
      <c r="Q592" s="192"/>
      <c r="R592" s="192"/>
      <c r="S592" s="192"/>
      <c r="T592" s="19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188" t="s">
        <v>144</v>
      </c>
      <c r="AU592" s="188" t="s">
        <v>85</v>
      </c>
      <c r="AV592" s="13" t="s">
        <v>83</v>
      </c>
      <c r="AW592" s="13" t="s">
        <v>39</v>
      </c>
      <c r="AX592" s="13" t="s">
        <v>77</v>
      </c>
      <c r="AY592" s="188" t="s">
        <v>134</v>
      </c>
    </row>
    <row r="593" s="14" customFormat="1">
      <c r="A593" s="14"/>
      <c r="B593" s="194"/>
      <c r="C593" s="14"/>
      <c r="D593" s="187" t="s">
        <v>144</v>
      </c>
      <c r="E593" s="195" t="s">
        <v>3</v>
      </c>
      <c r="F593" s="196" t="s">
        <v>462</v>
      </c>
      <c r="G593" s="14"/>
      <c r="H593" s="197">
        <v>1</v>
      </c>
      <c r="I593" s="198"/>
      <c r="J593" s="14"/>
      <c r="K593" s="14"/>
      <c r="L593" s="194"/>
      <c r="M593" s="199"/>
      <c r="N593" s="200"/>
      <c r="O593" s="200"/>
      <c r="P593" s="200"/>
      <c r="Q593" s="200"/>
      <c r="R593" s="200"/>
      <c r="S593" s="200"/>
      <c r="T593" s="20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195" t="s">
        <v>144</v>
      </c>
      <c r="AU593" s="195" t="s">
        <v>85</v>
      </c>
      <c r="AV593" s="14" t="s">
        <v>85</v>
      </c>
      <c r="AW593" s="14" t="s">
        <v>39</v>
      </c>
      <c r="AX593" s="14" t="s">
        <v>83</v>
      </c>
      <c r="AY593" s="195" t="s">
        <v>134</v>
      </c>
    </row>
    <row r="594" s="2" customFormat="1" ht="16.5" customHeight="1">
      <c r="A594" s="38"/>
      <c r="B594" s="172"/>
      <c r="C594" s="213" t="s">
        <v>1110</v>
      </c>
      <c r="D594" s="213" t="s">
        <v>457</v>
      </c>
      <c r="E594" s="214" t="s">
        <v>1111</v>
      </c>
      <c r="F594" s="215" t="s">
        <v>1112</v>
      </c>
      <c r="G594" s="216" t="s">
        <v>140</v>
      </c>
      <c r="H594" s="217">
        <v>1</v>
      </c>
      <c r="I594" s="218"/>
      <c r="J594" s="219">
        <f>ROUND(I594*H594,2)</f>
        <v>0</v>
      </c>
      <c r="K594" s="215" t="s">
        <v>141</v>
      </c>
      <c r="L594" s="220"/>
      <c r="M594" s="221" t="s">
        <v>3</v>
      </c>
      <c r="N594" s="222" t="s">
        <v>48</v>
      </c>
      <c r="O594" s="72"/>
      <c r="P594" s="182">
        <f>O594*H594</f>
        <v>0</v>
      </c>
      <c r="Q594" s="182">
        <v>0</v>
      </c>
      <c r="R594" s="182">
        <f>Q594*H594</f>
        <v>0</v>
      </c>
      <c r="S594" s="182">
        <v>0</v>
      </c>
      <c r="T594" s="183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184" t="s">
        <v>460</v>
      </c>
      <c r="AT594" s="184" t="s">
        <v>457</v>
      </c>
      <c r="AU594" s="184" t="s">
        <v>85</v>
      </c>
      <c r="AY594" s="18" t="s">
        <v>134</v>
      </c>
      <c r="BE594" s="185">
        <f>IF(N594="základní",J594,0)</f>
        <v>0</v>
      </c>
      <c r="BF594" s="185">
        <f>IF(N594="snížená",J594,0)</f>
        <v>0</v>
      </c>
      <c r="BG594" s="185">
        <f>IF(N594="zákl. přenesená",J594,0)</f>
        <v>0</v>
      </c>
      <c r="BH594" s="185">
        <f>IF(N594="sníž. přenesená",J594,0)</f>
        <v>0</v>
      </c>
      <c r="BI594" s="185">
        <f>IF(N594="nulová",J594,0)</f>
        <v>0</v>
      </c>
      <c r="BJ594" s="18" t="s">
        <v>83</v>
      </c>
      <c r="BK594" s="185">
        <f>ROUND(I594*H594,2)</f>
        <v>0</v>
      </c>
      <c r="BL594" s="18" t="s">
        <v>460</v>
      </c>
      <c r="BM594" s="184" t="s">
        <v>1433</v>
      </c>
    </row>
    <row r="595" s="13" customFormat="1">
      <c r="A595" s="13"/>
      <c r="B595" s="186"/>
      <c r="C595" s="13"/>
      <c r="D595" s="187" t="s">
        <v>144</v>
      </c>
      <c r="E595" s="188" t="s">
        <v>3</v>
      </c>
      <c r="F595" s="189" t="s">
        <v>295</v>
      </c>
      <c r="G595" s="13"/>
      <c r="H595" s="188" t="s">
        <v>3</v>
      </c>
      <c r="I595" s="190"/>
      <c r="J595" s="13"/>
      <c r="K595" s="13"/>
      <c r="L595" s="186"/>
      <c r="M595" s="191"/>
      <c r="N595" s="192"/>
      <c r="O595" s="192"/>
      <c r="P595" s="192"/>
      <c r="Q595" s="192"/>
      <c r="R595" s="192"/>
      <c r="S595" s="192"/>
      <c r="T595" s="19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188" t="s">
        <v>144</v>
      </c>
      <c r="AU595" s="188" t="s">
        <v>85</v>
      </c>
      <c r="AV595" s="13" t="s">
        <v>83</v>
      </c>
      <c r="AW595" s="13" t="s">
        <v>39</v>
      </c>
      <c r="AX595" s="13" t="s">
        <v>77</v>
      </c>
      <c r="AY595" s="188" t="s">
        <v>134</v>
      </c>
    </row>
    <row r="596" s="14" customFormat="1">
      <c r="A596" s="14"/>
      <c r="B596" s="194"/>
      <c r="C596" s="14"/>
      <c r="D596" s="187" t="s">
        <v>144</v>
      </c>
      <c r="E596" s="195" t="s">
        <v>3</v>
      </c>
      <c r="F596" s="196" t="s">
        <v>462</v>
      </c>
      <c r="G596" s="14"/>
      <c r="H596" s="197">
        <v>1</v>
      </c>
      <c r="I596" s="198"/>
      <c r="J596" s="14"/>
      <c r="K596" s="14"/>
      <c r="L596" s="194"/>
      <c r="M596" s="199"/>
      <c r="N596" s="200"/>
      <c r="O596" s="200"/>
      <c r="P596" s="200"/>
      <c r="Q596" s="200"/>
      <c r="R596" s="200"/>
      <c r="S596" s="200"/>
      <c r="T596" s="201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195" t="s">
        <v>144</v>
      </c>
      <c r="AU596" s="195" t="s">
        <v>85</v>
      </c>
      <c r="AV596" s="14" t="s">
        <v>85</v>
      </c>
      <c r="AW596" s="14" t="s">
        <v>39</v>
      </c>
      <c r="AX596" s="14" t="s">
        <v>83</v>
      </c>
      <c r="AY596" s="195" t="s">
        <v>134</v>
      </c>
    </row>
    <row r="597" s="12" customFormat="1" ht="22.8" customHeight="1">
      <c r="A597" s="12"/>
      <c r="B597" s="159"/>
      <c r="C597" s="12"/>
      <c r="D597" s="160" t="s">
        <v>76</v>
      </c>
      <c r="E597" s="170" t="s">
        <v>281</v>
      </c>
      <c r="F597" s="170" t="s">
        <v>282</v>
      </c>
      <c r="G597" s="12"/>
      <c r="H597" s="12"/>
      <c r="I597" s="162"/>
      <c r="J597" s="171">
        <f>BK597</f>
        <v>0</v>
      </c>
      <c r="K597" s="12"/>
      <c r="L597" s="159"/>
      <c r="M597" s="164"/>
      <c r="N597" s="165"/>
      <c r="O597" s="165"/>
      <c r="P597" s="166">
        <f>SUM(P598:P600)</f>
        <v>0</v>
      </c>
      <c r="Q597" s="165"/>
      <c r="R597" s="166">
        <f>SUM(R598:R600)</f>
        <v>0</v>
      </c>
      <c r="S597" s="165"/>
      <c r="T597" s="167">
        <f>SUM(T598:T600)</f>
        <v>0</v>
      </c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R597" s="160" t="s">
        <v>133</v>
      </c>
      <c r="AT597" s="168" t="s">
        <v>76</v>
      </c>
      <c r="AU597" s="168" t="s">
        <v>83</v>
      </c>
      <c r="AY597" s="160" t="s">
        <v>134</v>
      </c>
      <c r="BK597" s="169">
        <f>SUM(BK598:BK600)</f>
        <v>0</v>
      </c>
    </row>
    <row r="598" s="2" customFormat="1" ht="24.15" customHeight="1">
      <c r="A598" s="38"/>
      <c r="B598" s="172"/>
      <c r="C598" s="173" t="s">
        <v>1114</v>
      </c>
      <c r="D598" s="173" t="s">
        <v>137</v>
      </c>
      <c r="E598" s="174" t="s">
        <v>284</v>
      </c>
      <c r="F598" s="175" t="s">
        <v>285</v>
      </c>
      <c r="G598" s="176" t="s">
        <v>140</v>
      </c>
      <c r="H598" s="177">
        <v>1</v>
      </c>
      <c r="I598" s="178"/>
      <c r="J598" s="179">
        <f>ROUND(I598*H598,2)</f>
        <v>0</v>
      </c>
      <c r="K598" s="175" t="s">
        <v>141</v>
      </c>
      <c r="L598" s="39"/>
      <c r="M598" s="180" t="s">
        <v>3</v>
      </c>
      <c r="N598" s="181" t="s">
        <v>48</v>
      </c>
      <c r="O598" s="72"/>
      <c r="P598" s="182">
        <f>O598*H598</f>
        <v>0</v>
      </c>
      <c r="Q598" s="182">
        <v>0</v>
      </c>
      <c r="R598" s="182">
        <f>Q598*H598</f>
        <v>0</v>
      </c>
      <c r="S598" s="182">
        <v>0</v>
      </c>
      <c r="T598" s="183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184" t="s">
        <v>142</v>
      </c>
      <c r="AT598" s="184" t="s">
        <v>137</v>
      </c>
      <c r="AU598" s="184" t="s">
        <v>85</v>
      </c>
      <c r="AY598" s="18" t="s">
        <v>134</v>
      </c>
      <c r="BE598" s="185">
        <f>IF(N598="základní",J598,0)</f>
        <v>0</v>
      </c>
      <c r="BF598" s="185">
        <f>IF(N598="snížená",J598,0)</f>
        <v>0</v>
      </c>
      <c r="BG598" s="185">
        <f>IF(N598="zákl. přenesená",J598,0)</f>
        <v>0</v>
      </c>
      <c r="BH598" s="185">
        <f>IF(N598="sníž. přenesená",J598,0)</f>
        <v>0</v>
      </c>
      <c r="BI598" s="185">
        <f>IF(N598="nulová",J598,0)</f>
        <v>0</v>
      </c>
      <c r="BJ598" s="18" t="s">
        <v>83</v>
      </c>
      <c r="BK598" s="185">
        <f>ROUND(I598*H598,2)</f>
        <v>0</v>
      </c>
      <c r="BL598" s="18" t="s">
        <v>142</v>
      </c>
      <c r="BM598" s="184" t="s">
        <v>1434</v>
      </c>
    </row>
    <row r="599" s="13" customFormat="1">
      <c r="A599" s="13"/>
      <c r="B599" s="186"/>
      <c r="C599" s="13"/>
      <c r="D599" s="187" t="s">
        <v>144</v>
      </c>
      <c r="E599" s="188" t="s">
        <v>3</v>
      </c>
      <c r="F599" s="189" t="s">
        <v>295</v>
      </c>
      <c r="G599" s="13"/>
      <c r="H599" s="188" t="s">
        <v>3</v>
      </c>
      <c r="I599" s="190"/>
      <c r="J599" s="13"/>
      <c r="K599" s="13"/>
      <c r="L599" s="186"/>
      <c r="M599" s="191"/>
      <c r="N599" s="192"/>
      <c r="O599" s="192"/>
      <c r="P599" s="192"/>
      <c r="Q599" s="192"/>
      <c r="R599" s="192"/>
      <c r="S599" s="192"/>
      <c r="T599" s="19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188" t="s">
        <v>144</v>
      </c>
      <c r="AU599" s="188" t="s">
        <v>85</v>
      </c>
      <c r="AV599" s="13" t="s">
        <v>83</v>
      </c>
      <c r="AW599" s="13" t="s">
        <v>39</v>
      </c>
      <c r="AX599" s="13" t="s">
        <v>77</v>
      </c>
      <c r="AY599" s="188" t="s">
        <v>134</v>
      </c>
    </row>
    <row r="600" s="14" customFormat="1">
      <c r="A600" s="14"/>
      <c r="B600" s="194"/>
      <c r="C600" s="14"/>
      <c r="D600" s="187" t="s">
        <v>144</v>
      </c>
      <c r="E600" s="195" t="s">
        <v>3</v>
      </c>
      <c r="F600" s="196" t="s">
        <v>287</v>
      </c>
      <c r="G600" s="14"/>
      <c r="H600" s="197">
        <v>1</v>
      </c>
      <c r="I600" s="198"/>
      <c r="J600" s="14"/>
      <c r="K600" s="14"/>
      <c r="L600" s="194"/>
      <c r="M600" s="210"/>
      <c r="N600" s="211"/>
      <c r="O600" s="211"/>
      <c r="P600" s="211"/>
      <c r="Q600" s="211"/>
      <c r="R600" s="211"/>
      <c r="S600" s="211"/>
      <c r="T600" s="212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195" t="s">
        <v>144</v>
      </c>
      <c r="AU600" s="195" t="s">
        <v>85</v>
      </c>
      <c r="AV600" s="14" t="s">
        <v>85</v>
      </c>
      <c r="AW600" s="14" t="s">
        <v>39</v>
      </c>
      <c r="AX600" s="14" t="s">
        <v>83</v>
      </c>
      <c r="AY600" s="195" t="s">
        <v>134</v>
      </c>
    </row>
    <row r="601" s="2" customFormat="1" ht="6.96" customHeight="1">
      <c r="A601" s="38"/>
      <c r="B601" s="55"/>
      <c r="C601" s="56"/>
      <c r="D601" s="56"/>
      <c r="E601" s="56"/>
      <c r="F601" s="56"/>
      <c r="G601" s="56"/>
      <c r="H601" s="56"/>
      <c r="I601" s="56"/>
      <c r="J601" s="56"/>
      <c r="K601" s="56"/>
      <c r="L601" s="39"/>
      <c r="M601" s="38"/>
      <c r="O601" s="38"/>
      <c r="P601" s="38"/>
      <c r="Q601" s="38"/>
      <c r="R601" s="38"/>
      <c r="S601" s="38"/>
      <c r="T601" s="38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</row>
  </sheetData>
  <autoFilter ref="C97:K60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Jiroudek Lukáš</dc:creator>
  <cp:lastModifiedBy>Jiroudek Lukáš</cp:lastModifiedBy>
  <dcterms:created xsi:type="dcterms:W3CDTF">2024-05-10T05:21:30Z</dcterms:created>
  <dcterms:modified xsi:type="dcterms:W3CDTF">2024-05-10T05:21:37Z</dcterms:modified>
</cp:coreProperties>
</file>