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etr\Práce\Stavby\DOZ Vojtanov\ZTP\"/>
    </mc:Choice>
  </mc:AlternateContent>
  <bookViews>
    <workbookView xWindow="0" yWindow="0" windowWidth="0" windowHeight="0"/>
  </bookViews>
  <sheets>
    <sheet name="Rekapitulace stavby" sheetId="1" r:id="rId1"/>
    <sheet name="PS 01 - Projektové práce " sheetId="2" r:id="rId2"/>
    <sheet name="PS 02 - Autorský dozor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'PS 01 - Projektové práce '!$C$79:$K$83</definedName>
    <definedName name="_xlnm.Print_Area" localSheetId="1">'PS 01 - Projektové práce '!$C$4:$J$39,'PS 01 - Projektové práce '!$C$67:$K$83</definedName>
    <definedName name="_xlnm.Print_Titles" localSheetId="1">'PS 01 - Projektové práce '!$79:$79</definedName>
    <definedName name="_xlnm._FilterDatabase" localSheetId="2" hidden="1">'PS 02 - Autorský dozor'!$C$80:$K$86</definedName>
    <definedName name="_xlnm.Print_Area" localSheetId="2">'PS 02 - Autorský dozor'!$C$4:$J$39,'PS 02 - Autorský dozor'!$C$68:$K$86</definedName>
    <definedName name="_xlnm.Print_Titles" localSheetId="2">'PS 02 - Autorský dozor'!$80:$80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8"/>
  <c r="F77"/>
  <c r="F75"/>
  <c r="E73"/>
  <c r="J55"/>
  <c r="F54"/>
  <c r="F52"/>
  <c r="E50"/>
  <c r="J21"/>
  <c r="E21"/>
  <c r="J77"/>
  <c r="J20"/>
  <c r="J18"/>
  <c r="E18"/>
  <c r="F55"/>
  <c r="J17"/>
  <c r="J12"/>
  <c r="J75"/>
  <c r="E7"/>
  <c r="E48"/>
  <c i="2" r="J37"/>
  <c r="J36"/>
  <c i="1" r="AY55"/>
  <c i="2" r="J35"/>
  <c i="1" r="AX55"/>
  <c i="2" r="BI82"/>
  <c r="BH82"/>
  <c r="BG82"/>
  <c r="BF82"/>
  <c r="T82"/>
  <c r="T81"/>
  <c r="T80"/>
  <c r="R82"/>
  <c r="R81"/>
  <c r="R80"/>
  <c r="P82"/>
  <c r="P81"/>
  <c r="P80"/>
  <c i="1" r="AU55"/>
  <c i="2"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1" r="L50"/>
  <c r="AM50"/>
  <c r="AM49"/>
  <c r="L49"/>
  <c r="AM47"/>
  <c r="L47"/>
  <c r="L45"/>
  <c r="L44"/>
  <c i="2" r="F34"/>
  <c i="3" r="J84"/>
  <c r="F36"/>
  <c i="1" r="BC56"/>
  <c r="AS54"/>
  <c i="2" r="BK82"/>
  <c r="J82"/>
  <c i="3" r="BK84"/>
  <c r="F34"/>
  <c i="1" r="BA56"/>
  <c i="2" r="J34"/>
  <c r="F35"/>
  <c i="3" r="F35"/>
  <c i="1" r="BB56"/>
  <c i="2" r="F36"/>
  <c r="F37"/>
  <c i="3" r="F37"/>
  <c i="1" r="BD56"/>
  <c i="2" l="1" r="BK81"/>
  <c r="J81"/>
  <c r="J60"/>
  <c i="3" r="BK83"/>
  <c r="BK82"/>
  <c r="BK81"/>
  <c r="J81"/>
  <c r="J59"/>
  <c i="2" r="BK80"/>
  <c r="J80"/>
  <c i="3" r="J52"/>
  <c r="J54"/>
  <c r="E71"/>
  <c r="F78"/>
  <c r="BE84"/>
  <c i="2" r="E48"/>
  <c r="J52"/>
  <c r="BE82"/>
  <c i="1" r="AW55"/>
  <c r="BC55"/>
  <c i="2" r="J54"/>
  <c i="1" r="BA55"/>
  <c r="BB55"/>
  <c i="2" r="F55"/>
  <c i="1" r="BD55"/>
  <c r="AU54"/>
  <c i="3" r="F33"/>
  <c i="1" r="AZ56"/>
  <c r="BA54"/>
  <c r="AW54"/>
  <c r="AK30"/>
  <c i="2" r="J33"/>
  <c i="1" r="AV55"/>
  <c r="BD54"/>
  <c r="W33"/>
  <c i="2" r="J30"/>
  <c i="3" r="J34"/>
  <c i="1" r="AW56"/>
  <c r="BB54"/>
  <c r="W31"/>
  <c r="BC54"/>
  <c r="AY54"/>
  <c i="3" l="1" r="J82"/>
  <c r="J60"/>
  <c r="J83"/>
  <c r="J61"/>
  <c i="1" r="AG55"/>
  <c i="2" r="J59"/>
  <c r="J39"/>
  <c i="3" r="J30"/>
  <c i="1" r="AG56"/>
  <c r="AG54"/>
  <c r="AK26"/>
  <c i="2" r="F33"/>
  <c i="1" r="AZ55"/>
  <c r="AZ54"/>
  <c r="AV54"/>
  <c r="AK29"/>
  <c r="AK35"/>
  <c r="AT55"/>
  <c r="W32"/>
  <c r="W30"/>
  <c r="AX54"/>
  <c i="3" r="J33"/>
  <c i="1" r="AV56"/>
  <c r="AT56"/>
  <c r="AN56"/>
  <c i="3" l="1" r="J39"/>
  <c i="1" r="AN55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<sst xmlns="http://schemas.openxmlformats.org/spreadsheetml/2006/main">
  <si>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</si>
  <si>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</si>
  <si>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</si>
  <si>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</si>
  <si>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</si>
  <si>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{f6850ac3-08ee-4b3e-b48b-2eda76e4091f}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</si>
  <si>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</si>
  <si>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</si>
  <si>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</si>
  <si>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</si>
  <si>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</si>
  <si>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</si>
  <si>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</si>
  <si>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</si>
  <si>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03-2024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</si>
  <si>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</si>
  <si>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</si>
  <si>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staničního zabezpečovacího zařízení v ŽST Vojtanov - PD</t>
  </si>
  <si>
    <t>KSO:</t>
  </si>
  <si>
    <t/>
  </si>
  <si>
    <t>CC-CZ:</t>
  </si>
  <si>
    <t>Místo:</t>
  </si>
  <si>
    <t>ŽST Vojtanov</t>
  </si>
  <si>
    <t>Datum:</t>
  </si>
  <si>
    <t>5. 3. 2024</t>
  </si>
  <si>
    <t>Zadavatel:</t>
  </si>
  <si>
    <t>IČ:</t>
  </si>
  <si>
    <t>Správa Železnic, s. o., OŘ Ústí nad Labem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</si>
  <si>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</si>
  <si>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</si>
  <si>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</si>
  <si>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</si>
  <si>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</si>
  <si>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</si>
  <si>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</si>
  <si>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</si>
  <si>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</si>
  <si>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</si>
  <si>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</si>
  <si>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</si>
  <si>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</si>
  <si>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</si>
  <si>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</si>
  <si>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</si>
  <si>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</si>
  <si>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</si>
  <si>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</si>
  <si>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</si>
  <si>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</si>
  <si>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</si>
  <si>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</si>
  <si>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</si>
  <si>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</si>
  <si>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</si>
  <si>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</si>
  <si>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</si>
  <si>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</si>
  <si>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</si>
  <si>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</si>
  <si>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</si>
  <si>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</si>
  <si>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</si>
  <si>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</si>
  <si>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</si>
  <si>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</si>
  <si>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</si>
  <si>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</si>
  <si>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</si>
  <si>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</si>
  <si>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</si>
  <si>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</si>
  <si>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</si>
  <si>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</si>
  <si>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</si>
  <si>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</si>
  <si>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</si>
  <si>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</si>
  <si>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</si>
  <si>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 xml:space="preserve">Projektové práce </t>
  </si>
  <si>
    <t>ING</t>
  </si>
  <si>
    <t>1</t>
  </si>
  <si>
    <t>{8e6abaf8-fdb9-46bf-bb8b-22799be07b98}</t>
  </si>
  <si>
    <t>2</t>
  </si>
  <si>
    <t>PS 02</t>
  </si>
  <si>
    <t>Autorský dozor</t>
  </si>
  <si>
    <t>STA</t>
  </si>
  <si>
    <t>{abb57c99-4b7b-45b9-934c-673b10c54d20}</t>
  </si>
  <si>
    <t>KRYCÍ LIST SOUPISU PRACÍ</t>
  </si>
  <si>
    <t>Objekt:</t>
  </si>
  <si>
    <t xml:space="preserve">PS 01 - Projektové práce 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</si>
  <si>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</si>
  <si>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</si>
  <si>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</si>
  <si>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</si>
  <si>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</si>
  <si>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</si>
  <si>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</si>
  <si>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</si>
  <si>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</si>
  <si>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</si>
  <si>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</si>
  <si>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</si>
  <si>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</si>
  <si>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</si>
  <si>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</si>
  <si>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</si>
  <si>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</si>
  <si>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</si>
  <si>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</si>
  <si>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</si>
  <si>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</si>
  <si>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</si>
  <si>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3</t>
  </si>
  <si>
    <t>K</t>
  </si>
  <si>
    <t>023101041</t>
  </si>
  <si>
    <t>Projektové práce Projektové práce v rozsahu ZRN (vyjma dále jmenované práce) přes 20 mil. Kč</t>
  </si>
  <si>
    <t>%</t>
  </si>
  <si>
    <t>Sborník UOŽI 01 2024</t>
  </si>
  <si>
    <t>4</t>
  </si>
  <si>
    <t>-164132918</t>
  </si>
  <si>
    <t>PP</t>
  </si>
  <si>
    <t>PS 02 - Autorský dozor</t>
  </si>
  <si>
    <t xml:space="preserve">    VRN4 - Inženýrská činnost</t>
  </si>
  <si>
    <t>VRN4</t>
  </si>
  <si>
    <t>Inženýrská činnost</t>
  </si>
  <si>
    <t>041103000</t>
  </si>
  <si>
    <t>Autorský dozor projektanta</t>
  </si>
  <si>
    <t>hod</t>
  </si>
  <si>
    <t>CS ÚRS 2024 01</t>
  </si>
  <si>
    <t>1024</t>
  </si>
  <si>
    <t>2007186585</t>
  </si>
  <si>
    <t>Online PSC</t>
  </si>
  <si>
    <t>https://podminky.urs.cz/item/CS_URS_2024_01/041103000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</si>
</sst>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8" fillId="0" borderId="22" xfId="0" applyNumberFormat="1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41103000" TargetMode="External" /><Relationship Id="rId2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03-2024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staničního zabezpečovacího zařízení v ŽST Vojtanov - PD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ŽST Vojtanov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5. 3. 2024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s. o., OŘ Ústí nad Labem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Petr Nožička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ROUND(SUM(AS55:AS56),2)</f>
        <v>0</v>
      </c>
      <c r="AT54" s="103">
        <f>ROUND(SUM(AV54:AW54),2)</f>
        <v>0</v>
      </c>
      <c r="AU54" s="104">
        <f>ROUND(SUM(AU55:AU56),5)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ROUND(SUM(AZ55:AZ56),2)</f>
        <v>0</v>
      </c>
      <c r="BA54" s="103">
        <f>ROUND(SUM(BA55:BA56),2)</f>
        <v>0</v>
      </c>
      <c r="BB54" s="103">
        <f>ROUND(SUM(BB55:BB56),2)</f>
        <v>0</v>
      </c>
      <c r="BC54" s="103">
        <f>ROUND(SUM(BC55:BC56),2)</f>
        <v>0</v>
      </c>
      <c r="BD54" s="105">
        <f>ROUND(SUM(BD55:BD56),2)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'PS 01 - Projektové práce 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'PS 01 - Projektové práce '!P80</f>
        <v>0</v>
      </c>
      <c r="AV55" s="117">
        <f>'PS 01 - Projektové práce '!J33</f>
        <v>0</v>
      </c>
      <c r="AW55" s="117">
        <f>'PS 01 - Projektové práce '!J34</f>
        <v>0</v>
      </c>
      <c r="AX55" s="117">
        <f>'PS 01 - Projektové práce '!J35</f>
        <v>0</v>
      </c>
      <c r="AY55" s="117">
        <f>'PS 01 - Projektové práce '!J36</f>
        <v>0</v>
      </c>
      <c r="AZ55" s="117">
        <f>'PS 01 - Projektové práce '!F33</f>
        <v>0</v>
      </c>
      <c r="BA55" s="117">
        <f>'PS 01 - Projektové práce '!F34</f>
        <v>0</v>
      </c>
      <c r="BB55" s="117">
        <f>'PS 01 - Projektové práce '!F35</f>
        <v>0</v>
      </c>
      <c r="BC55" s="117">
        <f>'PS 01 - Projektové práce '!F36</f>
        <v>0</v>
      </c>
      <c r="BD55" s="119">
        <f>'PS 01 - Projektové práce 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7" customFormat="1" ht="16.5" customHeight="1">
      <c r="A56" s="108" t="s">
        <v>76</v>
      </c>
      <c r="B56" s="109"/>
      <c r="C56" s="110"/>
      <c r="D56" s="111" t="s">
        <v>83</v>
      </c>
      <c r="E56" s="111"/>
      <c r="F56" s="111"/>
      <c r="G56" s="111"/>
      <c r="H56" s="111"/>
      <c r="I56" s="112"/>
      <c r="J56" s="111" t="s">
        <v>84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'PS 02 - Autorský dozor'!J30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85</v>
      </c>
      <c r="AR56" s="115"/>
      <c r="AS56" s="121">
        <v>0</v>
      </c>
      <c r="AT56" s="122">
        <f>ROUND(SUM(AV56:AW56),2)</f>
        <v>0</v>
      </c>
      <c r="AU56" s="123">
        <f>'PS 02 - Autorský dozor'!P81</f>
        <v>0</v>
      </c>
      <c r="AV56" s="122">
        <f>'PS 02 - Autorský dozor'!J33</f>
        <v>0</v>
      </c>
      <c r="AW56" s="122">
        <f>'PS 02 - Autorský dozor'!J34</f>
        <v>0</v>
      </c>
      <c r="AX56" s="122">
        <f>'PS 02 - Autorský dozor'!J35</f>
        <v>0</v>
      </c>
      <c r="AY56" s="122">
        <f>'PS 02 - Autorský dozor'!J36</f>
        <v>0</v>
      </c>
      <c r="AZ56" s="122">
        <f>'PS 02 - Autorský dozor'!F33</f>
        <v>0</v>
      </c>
      <c r="BA56" s="122">
        <f>'PS 02 - Autorský dozor'!F34</f>
        <v>0</v>
      </c>
      <c r="BB56" s="122">
        <f>'PS 02 - Autorský dozor'!F35</f>
        <v>0</v>
      </c>
      <c r="BC56" s="122">
        <f>'PS 02 - Autorský dozor'!F36</f>
        <v>0</v>
      </c>
      <c r="BD56" s="124">
        <f>'PS 02 - Autorský dozor'!F37</f>
        <v>0</v>
      </c>
      <c r="BE56" s="7"/>
      <c r="BT56" s="120" t="s">
        <v>80</v>
      </c>
      <c r="BV56" s="120" t="s">
        <v>74</v>
      </c>
      <c r="BW56" s="120" t="s">
        <v>86</v>
      </c>
      <c r="BX56" s="120" t="s">
        <v>5</v>
      </c>
      <c r="CL56" s="120" t="s">
        <v>19</v>
      </c>
      <c r="CM56" s="120" t="s">
        <v>82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j+pQZ1C/jBXxe8jGqIyEff9P2D6DNq5SRNslMdk2C63qephog7LTQzo3Y9u68ZX+2J0JrpOgwTRzbTlqzTBpvg==" hashValue="H5EseYyHwZDt8n4lDFFxIrA/r4VlMfeg7OmlUihMtYjNBRo4iwo1/pU8sm29oY/qSeduhCDgGuAWhLwrht8TB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 01 - Projektové práce '!C2" display="/"/>
    <hyperlink ref="A56" location="'PS 02 - Autorský dozor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87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Oprava staničního zabezpečovacího zařízení v ŽST Vojtanov - PD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88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89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5. 3. 2024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35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ROUND((SUM(BE80:BE83)),  2)</f>
        <v>0</v>
      </c>
      <c r="G33" s="35"/>
      <c r="H33" s="35"/>
      <c r="I33" s="145">
        <v>0.20999999999999999</v>
      </c>
      <c r="J33" s="144">
        <f>ROUND(((SUM(BE80:BE83))*I33),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ROUND((SUM(BF80:BF83)),  2)</f>
        <v>0</v>
      </c>
      <c r="G34" s="35"/>
      <c r="H34" s="35"/>
      <c r="I34" s="145">
        <v>0.12</v>
      </c>
      <c r="J34" s="144">
        <f>ROUND(((SUM(BF80:BF83))*I34),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ROUND((SUM(BG80:BG83)),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ROUND((SUM(BH80:BH83)),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ROUND((SUM(BI80:BI83)),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90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Oprava staničního zabezpečovacího zařízení v ŽST Vojtanov - PD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88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 xml:space="preserve">PS 01 - Projektové práce 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 Vojtanov</v>
      </c>
      <c r="G52" s="37"/>
      <c r="H52" s="37"/>
      <c r="I52" s="29" t="s">
        <v>23</v>
      </c>
      <c r="J52" s="69" t="str">
        <f>IF(J12="","",J12)</f>
        <v>5. 3. 2024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 o., OŘ Ústí nad Labem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Petr Nožička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91</v>
      </c>
      <c r="D57" s="159"/>
      <c r="E57" s="159"/>
      <c r="F57" s="159"/>
      <c r="G57" s="159"/>
      <c r="H57" s="159"/>
      <c r="I57" s="159"/>
      <c r="J57" s="160" t="s">
        <v>92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93</v>
      </c>
    </row>
    <row r="60" hidden="1" s="9" customFormat="1" ht="24.96" customHeight="1">
      <c r="A60" s="9"/>
      <c r="B60" s="162"/>
      <c r="C60" s="163"/>
      <c r="D60" s="164" t="s">
        <v>94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/>
    <row r="64" hidden="1"/>
    <row r="65" hidden="1"/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95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staničního zabezpečovacího zařízení v ŽST Vojtanov - PD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88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 xml:space="preserve">PS 01 - Projektové práce 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ŽST Vojtanov</v>
      </c>
      <c r="G74" s="37"/>
      <c r="H74" s="37"/>
      <c r="I74" s="29" t="s">
        <v>23</v>
      </c>
      <c r="J74" s="69" t="str">
        <f>IF(J12="","",J12)</f>
        <v>5. 3. 2024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Správa Železnic, s. o., OŘ Ústí nad Labem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Petr Nožička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96</v>
      </c>
      <c r="D79" s="171" t="s">
        <v>57</v>
      </c>
      <c r="E79" s="171" t="s">
        <v>53</v>
      </c>
      <c r="F79" s="171" t="s">
        <v>54</v>
      </c>
      <c r="G79" s="171" t="s">
        <v>97</v>
      </c>
      <c r="H79" s="171" t="s">
        <v>98</v>
      </c>
      <c r="I79" s="171" t="s">
        <v>99</v>
      </c>
      <c r="J79" s="171" t="s">
        <v>92</v>
      </c>
      <c r="K79" s="172" t="s">
        <v>100</v>
      </c>
      <c r="L79" s="173"/>
      <c r="M79" s="89" t="s">
        <v>19</v>
      </c>
      <c r="N79" s="90" t="s">
        <v>42</v>
      </c>
      <c r="O79" s="90" t="s">
        <v>101</v>
      </c>
      <c r="P79" s="90" t="s">
        <v>102</v>
      </c>
      <c r="Q79" s="90" t="s">
        <v>103</v>
      </c>
      <c r="R79" s="90" t="s">
        <v>104</v>
      </c>
      <c r="S79" s="90" t="s">
        <v>105</v>
      </c>
      <c r="T79" s="91" t="s">
        <v>106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107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93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108</v>
      </c>
      <c r="F81" s="182" t="s">
        <v>109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SUM(P82:P83)</f>
        <v>0</v>
      </c>
      <c r="Q81" s="187"/>
      <c r="R81" s="188">
        <f>SUM(R82:R83)</f>
        <v>0</v>
      </c>
      <c r="S81" s="187"/>
      <c r="T81" s="189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110</v>
      </c>
      <c r="AT81" s="191" t="s">
        <v>71</v>
      </c>
      <c r="AU81" s="191" t="s">
        <v>72</v>
      </c>
      <c r="AY81" s="190" t="s">
        <v>111</v>
      </c>
      <c r="BK81" s="192">
        <f>SUM(BK82:BK83)</f>
        <v>0</v>
      </c>
    </row>
    <row r="82" s="2" customFormat="1" ht="21.75" customHeight="1">
      <c r="A82" s="35"/>
      <c r="B82" s="36"/>
      <c r="C82" s="193" t="s">
        <v>112</v>
      </c>
      <c r="D82" s="193" t="s">
        <v>113</v>
      </c>
      <c r="E82" s="194" t="s">
        <v>114</v>
      </c>
      <c r="F82" s="195" t="s">
        <v>115</v>
      </c>
      <c r="G82" s="196" t="s">
        <v>116</v>
      </c>
      <c r="H82" s="197"/>
      <c r="I82" s="198"/>
      <c r="J82" s="199">
        <f>ROUND(I82*H82,2)</f>
        <v>0</v>
      </c>
      <c r="K82" s="195" t="s">
        <v>117</v>
      </c>
      <c r="L82" s="41"/>
      <c r="M82" s="200" t="s">
        <v>19</v>
      </c>
      <c r="N82" s="201" t="s">
        <v>43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118</v>
      </c>
      <c r="AT82" s="204" t="s">
        <v>113</v>
      </c>
      <c r="AU82" s="204" t="s">
        <v>80</v>
      </c>
      <c r="AY82" s="14" t="s">
        <v>111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80</v>
      </c>
      <c r="BK82" s="205">
        <f>ROUND(I82*H82,2)</f>
        <v>0</v>
      </c>
      <c r="BL82" s="14" t="s">
        <v>118</v>
      </c>
      <c r="BM82" s="204" t="s">
        <v>119</v>
      </c>
    </row>
    <row r="83" s="2" customFormat="1">
      <c r="A83" s="35"/>
      <c r="B83" s="36"/>
      <c r="C83" s="37"/>
      <c r="D83" s="206" t="s">
        <v>120</v>
      </c>
      <c r="E83" s="37"/>
      <c r="F83" s="207" t="s">
        <v>115</v>
      </c>
      <c r="G83" s="37"/>
      <c r="H83" s="37"/>
      <c r="I83" s="208"/>
      <c r="J83" s="37"/>
      <c r="K83" s="37"/>
      <c r="L83" s="41"/>
      <c r="M83" s="209"/>
      <c r="N83" s="210"/>
      <c r="O83" s="211"/>
      <c r="P83" s="211"/>
      <c r="Q83" s="211"/>
      <c r="R83" s="211"/>
      <c r="S83" s="211"/>
      <c r="T83" s="21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120</v>
      </c>
      <c r="AU83" s="14" t="s">
        <v>80</v>
      </c>
    </row>
    <row r="84" s="2" customFormat="1" ht="6.96" customHeight="1">
      <c r="A84" s="35"/>
      <c r="B84" s="56"/>
      <c r="C84" s="57"/>
      <c r="D84" s="57"/>
      <c r="E84" s="57"/>
      <c r="F84" s="57"/>
      <c r="G84" s="57"/>
      <c r="H84" s="57"/>
      <c r="I84" s="57"/>
      <c r="J84" s="57"/>
      <c r="K84" s="57"/>
      <c r="L84" s="41"/>
      <c r="M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</sheetData>
  <sheetProtection sheet="1" autoFilter="0" formatColumns="0" formatRows="0" objects="1" scenarios="1" spinCount="100000" saltValue="TASbYB79XUebnVQZJMo4+Qwb0uM9tjbosAT9w+jXoN0N2WelTb1xu5RpIDzUZ7vLfdPrto8LuEve+2hkOScTRw==" hashValue="OB+iVYrRhlwrcBf8WqwZzISNipRY9SHOPsj0GMeptKauM4nKpFLAfvyxGFErdJWkdcv+R4gKSOC2A2K1+kBDOw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87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Oprava staničního zabezpečovacího zařízení v ŽST Vojtanov - PD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88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121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5. 3. 2024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35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ROUND((SUM(BE81:BE86)),  2)</f>
        <v>0</v>
      </c>
      <c r="G33" s="35"/>
      <c r="H33" s="35"/>
      <c r="I33" s="145">
        <v>0.20999999999999999</v>
      </c>
      <c r="J33" s="144">
        <f>ROUND(((SUM(BE81:BE86))*I33),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ROUND((SUM(BF81:BF86)),  2)</f>
        <v>0</v>
      </c>
      <c r="G34" s="35"/>
      <c r="H34" s="35"/>
      <c r="I34" s="145">
        <v>0.12</v>
      </c>
      <c r="J34" s="144">
        <f>ROUND(((SUM(BF81:BF86))*I34),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ROUND((SUM(BG81:BG86)),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ROUND((SUM(BH81:BH86)),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ROUND((SUM(BI81:BI86)),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90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Oprava staničního zabezpečovacího zařízení v ŽST Vojtanov - PD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88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PS 02 - Autorský dozor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 Vojtanov</v>
      </c>
      <c r="G52" s="37"/>
      <c r="H52" s="37"/>
      <c r="I52" s="29" t="s">
        <v>23</v>
      </c>
      <c r="J52" s="69" t="str">
        <f>IF(J12="","",J12)</f>
        <v>5. 3. 2024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 o., OŘ Ústí nad Labem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Petr Nožička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91</v>
      </c>
      <c r="D57" s="159"/>
      <c r="E57" s="159"/>
      <c r="F57" s="159"/>
      <c r="G57" s="159"/>
      <c r="H57" s="159"/>
      <c r="I57" s="159"/>
      <c r="J57" s="160" t="s">
        <v>92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93</v>
      </c>
    </row>
    <row r="60" hidden="1" s="9" customFormat="1" ht="24.96" customHeight="1">
      <c r="A60" s="9"/>
      <c r="B60" s="162"/>
      <c r="C60" s="163"/>
      <c r="D60" s="164" t="s">
        <v>94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3"/>
      <c r="C61" s="214"/>
      <c r="D61" s="215" t="s">
        <v>122</v>
      </c>
      <c r="E61" s="216"/>
      <c r="F61" s="216"/>
      <c r="G61" s="216"/>
      <c r="H61" s="216"/>
      <c r="I61" s="216"/>
      <c r="J61" s="217">
        <f>J83</f>
        <v>0</v>
      </c>
      <c r="K61" s="214"/>
      <c r="L61" s="21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95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57" t="str">
        <f>E7</f>
        <v>Oprava staničního zabezpečovacího zařízení v ŽST Vojtanov - PD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88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PS 02 - Autorský dozor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>ŽST Vojtanov</v>
      </c>
      <c r="G75" s="37"/>
      <c r="H75" s="37"/>
      <c r="I75" s="29" t="s">
        <v>23</v>
      </c>
      <c r="J75" s="69" t="str">
        <f>IF(J12="","",J12)</f>
        <v>5. 3. 2024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25</v>
      </c>
      <c r="D77" s="37"/>
      <c r="E77" s="37"/>
      <c r="F77" s="24" t="str">
        <f>E15</f>
        <v>Správa Železnic, s. o., OŘ Ústí nad Labem</v>
      </c>
      <c r="G77" s="37"/>
      <c r="H77" s="37"/>
      <c r="I77" s="29" t="s">
        <v>31</v>
      </c>
      <c r="J77" s="33" t="str">
        <f>E21</f>
        <v xml:space="preserve"> 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29</v>
      </c>
      <c r="D78" s="37"/>
      <c r="E78" s="37"/>
      <c r="F78" s="24" t="str">
        <f>IF(E18="","",E18)</f>
        <v>Vyplň údaj</v>
      </c>
      <c r="G78" s="37"/>
      <c r="H78" s="37"/>
      <c r="I78" s="29" t="s">
        <v>34</v>
      </c>
      <c r="J78" s="33" t="str">
        <f>E24</f>
        <v>Petr Nožička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0" customFormat="1" ht="29.28" customHeight="1">
      <c r="A80" s="168"/>
      <c r="B80" s="169"/>
      <c r="C80" s="170" t="s">
        <v>96</v>
      </c>
      <c r="D80" s="171" t="s">
        <v>57</v>
      </c>
      <c r="E80" s="171" t="s">
        <v>53</v>
      </c>
      <c r="F80" s="171" t="s">
        <v>54</v>
      </c>
      <c r="G80" s="171" t="s">
        <v>97</v>
      </c>
      <c r="H80" s="171" t="s">
        <v>98</v>
      </c>
      <c r="I80" s="171" t="s">
        <v>99</v>
      </c>
      <c r="J80" s="171" t="s">
        <v>92</v>
      </c>
      <c r="K80" s="172" t="s">
        <v>100</v>
      </c>
      <c r="L80" s="173"/>
      <c r="M80" s="89" t="s">
        <v>19</v>
      </c>
      <c r="N80" s="90" t="s">
        <v>42</v>
      </c>
      <c r="O80" s="90" t="s">
        <v>101</v>
      </c>
      <c r="P80" s="90" t="s">
        <v>102</v>
      </c>
      <c r="Q80" s="90" t="s">
        <v>103</v>
      </c>
      <c r="R80" s="90" t="s">
        <v>104</v>
      </c>
      <c r="S80" s="90" t="s">
        <v>105</v>
      </c>
      <c r="T80" s="91" t="s">
        <v>106</v>
      </c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</row>
    <row r="81" s="2" customFormat="1" ht="22.8" customHeight="1">
      <c r="A81" s="35"/>
      <c r="B81" s="36"/>
      <c r="C81" s="96" t="s">
        <v>107</v>
      </c>
      <c r="D81" s="37"/>
      <c r="E81" s="37"/>
      <c r="F81" s="37"/>
      <c r="G81" s="37"/>
      <c r="H81" s="37"/>
      <c r="I81" s="37"/>
      <c r="J81" s="174">
        <f>BK81</f>
        <v>0</v>
      </c>
      <c r="K81" s="37"/>
      <c r="L81" s="41"/>
      <c r="M81" s="92"/>
      <c r="N81" s="175"/>
      <c r="O81" s="93"/>
      <c r="P81" s="176">
        <f>P82</f>
        <v>0</v>
      </c>
      <c r="Q81" s="93"/>
      <c r="R81" s="176">
        <f>R82</f>
        <v>0</v>
      </c>
      <c r="S81" s="93"/>
      <c r="T81" s="177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71</v>
      </c>
      <c r="AU81" s="14" t="s">
        <v>93</v>
      </c>
      <c r="BK81" s="178">
        <f>BK82</f>
        <v>0</v>
      </c>
    </row>
    <row r="82" s="11" customFormat="1" ht="25.92" customHeight="1">
      <c r="A82" s="11"/>
      <c r="B82" s="179"/>
      <c r="C82" s="180"/>
      <c r="D82" s="181" t="s">
        <v>71</v>
      </c>
      <c r="E82" s="182" t="s">
        <v>108</v>
      </c>
      <c r="F82" s="182" t="s">
        <v>109</v>
      </c>
      <c r="G82" s="180"/>
      <c r="H82" s="180"/>
      <c r="I82" s="183"/>
      <c r="J82" s="184">
        <f>BK82</f>
        <v>0</v>
      </c>
      <c r="K82" s="180"/>
      <c r="L82" s="185"/>
      <c r="M82" s="186"/>
      <c r="N82" s="187"/>
      <c r="O82" s="187"/>
      <c r="P82" s="188">
        <f>P83</f>
        <v>0</v>
      </c>
      <c r="Q82" s="187"/>
      <c r="R82" s="188">
        <f>R83</f>
        <v>0</v>
      </c>
      <c r="S82" s="187"/>
      <c r="T82" s="189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0" t="s">
        <v>110</v>
      </c>
      <c r="AT82" s="191" t="s">
        <v>71</v>
      </c>
      <c r="AU82" s="191" t="s">
        <v>72</v>
      </c>
      <c r="AY82" s="190" t="s">
        <v>111</v>
      </c>
      <c r="BK82" s="192">
        <f>BK83</f>
        <v>0</v>
      </c>
    </row>
    <row r="83" s="11" customFormat="1" ht="22.8" customHeight="1">
      <c r="A83" s="11"/>
      <c r="B83" s="179"/>
      <c r="C83" s="180"/>
      <c r="D83" s="181" t="s">
        <v>71</v>
      </c>
      <c r="E83" s="219" t="s">
        <v>123</v>
      </c>
      <c r="F83" s="219" t="s">
        <v>124</v>
      </c>
      <c r="G83" s="180"/>
      <c r="H83" s="180"/>
      <c r="I83" s="183"/>
      <c r="J83" s="220">
        <f>BK83</f>
        <v>0</v>
      </c>
      <c r="K83" s="180"/>
      <c r="L83" s="185"/>
      <c r="M83" s="186"/>
      <c r="N83" s="187"/>
      <c r="O83" s="187"/>
      <c r="P83" s="188">
        <f>SUM(P84:P86)</f>
        <v>0</v>
      </c>
      <c r="Q83" s="187"/>
      <c r="R83" s="188">
        <f>SUM(R84:R86)</f>
        <v>0</v>
      </c>
      <c r="S83" s="187"/>
      <c r="T83" s="189">
        <f>SUM(T84:T86)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0" t="s">
        <v>110</v>
      </c>
      <c r="AT83" s="191" t="s">
        <v>71</v>
      </c>
      <c r="AU83" s="191" t="s">
        <v>80</v>
      </c>
      <c r="AY83" s="190" t="s">
        <v>111</v>
      </c>
      <c r="BK83" s="192">
        <f>SUM(BK84:BK86)</f>
        <v>0</v>
      </c>
    </row>
    <row r="84" s="2" customFormat="1" ht="16.5" customHeight="1">
      <c r="A84" s="35"/>
      <c r="B84" s="36"/>
      <c r="C84" s="193" t="s">
        <v>112</v>
      </c>
      <c r="D84" s="193" t="s">
        <v>113</v>
      </c>
      <c r="E84" s="194" t="s">
        <v>125</v>
      </c>
      <c r="F84" s="195" t="s">
        <v>126</v>
      </c>
      <c r="G84" s="196" t="s">
        <v>127</v>
      </c>
      <c r="H84" s="221">
        <v>50</v>
      </c>
      <c r="I84" s="198"/>
      <c r="J84" s="199">
        <f>ROUND(I84*H84,2)</f>
        <v>0</v>
      </c>
      <c r="K84" s="195" t="s">
        <v>128</v>
      </c>
      <c r="L84" s="41"/>
      <c r="M84" s="200" t="s">
        <v>19</v>
      </c>
      <c r="N84" s="201" t="s">
        <v>43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129</v>
      </c>
      <c r="AT84" s="204" t="s">
        <v>113</v>
      </c>
      <c r="AU84" s="204" t="s">
        <v>82</v>
      </c>
      <c r="AY84" s="14" t="s">
        <v>111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80</v>
      </c>
      <c r="BK84" s="205">
        <f>ROUND(I84*H84,2)</f>
        <v>0</v>
      </c>
      <c r="BL84" s="14" t="s">
        <v>129</v>
      </c>
      <c r="BM84" s="204" t="s">
        <v>130</v>
      </c>
    </row>
    <row r="85" s="2" customFormat="1">
      <c r="A85" s="35"/>
      <c r="B85" s="36"/>
      <c r="C85" s="37"/>
      <c r="D85" s="206" t="s">
        <v>120</v>
      </c>
      <c r="E85" s="37"/>
      <c r="F85" s="207" t="s">
        <v>126</v>
      </c>
      <c r="G85" s="37"/>
      <c r="H85" s="37"/>
      <c r="I85" s="208"/>
      <c r="J85" s="37"/>
      <c r="K85" s="37"/>
      <c r="L85" s="41"/>
      <c r="M85" s="222"/>
      <c r="N85" s="223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120</v>
      </c>
      <c r="AU85" s="14" t="s">
        <v>82</v>
      </c>
    </row>
    <row r="86" s="2" customFormat="1">
      <c r="A86" s="35"/>
      <c r="B86" s="36"/>
      <c r="C86" s="37"/>
      <c r="D86" s="224" t="s">
        <v>131</v>
      </c>
      <c r="E86" s="37"/>
      <c r="F86" s="225" t="s">
        <v>132</v>
      </c>
      <c r="G86" s="37"/>
      <c r="H86" s="37"/>
      <c r="I86" s="208"/>
      <c r="J86" s="37"/>
      <c r="K86" s="37"/>
      <c r="L86" s="41"/>
      <c r="M86" s="209"/>
      <c r="N86" s="210"/>
      <c r="O86" s="211"/>
      <c r="P86" s="211"/>
      <c r="Q86" s="211"/>
      <c r="R86" s="211"/>
      <c r="S86" s="211"/>
      <c r="T86" s="21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131</v>
      </c>
      <c r="AU86" s="14" t="s">
        <v>82</v>
      </c>
    </row>
    <row r="87" s="2" customFormat="1" ht="6.96" customHeight="1">
      <c r="A87" s="35"/>
      <c r="B87" s="56"/>
      <c r="C87" s="57"/>
      <c r="D87" s="57"/>
      <c r="E87" s="57"/>
      <c r="F87" s="57"/>
      <c r="G87" s="57"/>
      <c r="H87" s="57"/>
      <c r="I87" s="57"/>
      <c r="J87" s="57"/>
      <c r="K87" s="57"/>
      <c r="L87" s="41"/>
      <c r="M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</sheetData>
  <sheetProtection sheet="1" autoFilter="0" formatColumns="0" formatRows="0" objects="1" scenarios="1" spinCount="100000" saltValue="Rb/LpNafI8bcKdnOo1aLdPiJDXcOj7aT9G6+DPHJ3i62vNSyYB3vRRKXUg4cYQm55Z4KUw2mnOe9heXokpxGsQ==" hashValue="5+1G2Pgt7DZ8Ch6N0Nt0F23Avr50Xj9oAS/K46ofCbvNqN1XVEi7nMi8ggwnsW+O+/vHWOwQSKvrAd08KWmnHg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04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2024-05-09T06:05:19Z</dcterms:created>
  <dcterms:modified xsi:type="dcterms:W3CDTF">2024-05-09T06:05:23Z</dcterms:modified>
</cp:coreProperties>
</file>