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1 - Pravidelný servis ..." sheetId="2" r:id="rId2"/>
    <sheet name="PS02 - Hodinové sazby" sheetId="3" r:id="rId3"/>
    <sheet name="PS03 - Náhradní díly a op...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'PS01 - Pravidelný servis ...'!$C$80:$K$127</definedName>
    <definedName name="_xlnm.Print_Area" localSheetId="1">'PS01 - Pravidelný servis ...'!$C$4:$J$39,'PS01 - Pravidelný servis ...'!$C$45:$J$62,'PS01 - Pravidelný servis ...'!$C$68:$K$127</definedName>
    <definedName name="_xlnm.Print_Titles" localSheetId="1">'PS01 - Pravidelný servis ...'!$80:$80</definedName>
    <definedName name="_xlnm._FilterDatabase" localSheetId="2" hidden="1">'PS02 - Hodinové sazby'!$C$81:$K$98</definedName>
    <definedName name="_xlnm.Print_Area" localSheetId="2">'PS02 - Hodinové sazby'!$C$4:$J$39,'PS02 - Hodinové sazby'!$C$45:$J$63,'PS02 - Hodinové sazby'!$C$69:$K$98</definedName>
    <definedName name="_xlnm.Print_Titles" localSheetId="2">'PS02 - Hodinové sazby'!$81:$81</definedName>
    <definedName name="_xlnm._FilterDatabase" localSheetId="3" hidden="1">'PS03 - Náhradní díly a op...'!$C$82:$K$121</definedName>
    <definedName name="_xlnm.Print_Area" localSheetId="3">'PS03 - Náhradní díly a op...'!$C$4:$J$39,'PS03 - Náhradní díly a op...'!$C$45:$J$64,'PS03 - Náhradní díly a op...'!$C$70:$K$121</definedName>
    <definedName name="_xlnm.Print_Titles" localSheetId="3">'PS03 - Náhradní díly a op...'!$82:$82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F79"/>
  <c r="F77"/>
  <c r="E75"/>
  <c r="J55"/>
  <c r="F54"/>
  <c r="F52"/>
  <c r="E50"/>
  <c r="J21"/>
  <c r="E21"/>
  <c r="J79"/>
  <c r="J20"/>
  <c r="J18"/>
  <c r="E18"/>
  <c r="F80"/>
  <c r="J17"/>
  <c r="J12"/>
  <c r="J52"/>
  <c r="E7"/>
  <c r="E73"/>
  <c i="3" r="J37"/>
  <c r="J36"/>
  <c i="1" r="AY56"/>
  <c i="3" r="J35"/>
  <c i="1" r="AX56"/>
  <c i="3" r="BI94"/>
  <c r="BH94"/>
  <c r="BG94"/>
  <c r="BF94"/>
  <c r="T94"/>
  <c r="T93"/>
  <c r="T92"/>
  <c r="R94"/>
  <c r="R93"/>
  <c r="R92"/>
  <c r="P94"/>
  <c r="P93"/>
  <c r="P92"/>
  <c r="BI88"/>
  <c r="BH88"/>
  <c r="BG88"/>
  <c r="BF88"/>
  <c r="T88"/>
  <c r="R88"/>
  <c r="P88"/>
  <c r="BI84"/>
  <c r="BH84"/>
  <c r="BG84"/>
  <c r="BF84"/>
  <c r="T84"/>
  <c r="R84"/>
  <c r="P84"/>
  <c r="J79"/>
  <c r="F78"/>
  <c r="F76"/>
  <c r="E74"/>
  <c r="J55"/>
  <c r="F54"/>
  <c r="F52"/>
  <c r="E50"/>
  <c r="J21"/>
  <c r="E21"/>
  <c r="J78"/>
  <c r="J20"/>
  <c r="J18"/>
  <c r="E18"/>
  <c r="F55"/>
  <c r="J17"/>
  <c r="J12"/>
  <c r="J76"/>
  <c r="E7"/>
  <c r="E72"/>
  <c i="2" r="J37"/>
  <c r="J36"/>
  <c i="1" r="AY55"/>
  <c i="2" r="J35"/>
  <c i="1" r="AX55"/>
  <c i="2"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1" r="L50"/>
  <c r="AM50"/>
  <c r="AM49"/>
  <c r="L49"/>
  <c r="AM47"/>
  <c r="L47"/>
  <c r="L45"/>
  <c r="L44"/>
  <c i="2" r="J116"/>
  <c r="BK100"/>
  <c r="BK124"/>
  <c r="F35"/>
  <c i="4" r="J106"/>
  <c r="BK93"/>
  <c r="BK86"/>
  <c r="J93"/>
  <c r="J102"/>
  <c i="2" r="J92"/>
  <c r="J112"/>
  <c r="BK84"/>
  <c i="3" r="BK94"/>
  <c r="F35"/>
  <c i="1" r="BB56"/>
  <c i="4" r="BK102"/>
  <c r="BK106"/>
  <c r="J86"/>
  <c i="2" r="BK116"/>
  <c r="BK104"/>
  <c r="J96"/>
  <c r="J124"/>
  <c r="BK92"/>
  <c r="BK88"/>
  <c r="F37"/>
  <c i="4" r="BK114"/>
  <c r="J104"/>
  <c r="BK88"/>
  <c r="J95"/>
  <c i="2" r="BK108"/>
  <c r="BK96"/>
  <c i="1" r="AS54"/>
  <c i="2" r="J88"/>
  <c i="3" r="BK88"/>
  <c r="F37"/>
  <c i="1" r="BD56"/>
  <c i="4" r="BK110"/>
  <c r="J120"/>
  <c r="J90"/>
  <c i="2" r="J108"/>
  <c r="F36"/>
  <c i="4" r="J110"/>
  <c i="2" r="J104"/>
  <c i="3" r="J94"/>
  <c i="4" r="BK120"/>
  <c r="BK112"/>
  <c r="J98"/>
  <c r="J114"/>
  <c i="2" r="BK120"/>
  <c r="BK112"/>
  <c r="J84"/>
  <c i="3" r="BK84"/>
  <c i="4" r="BK108"/>
  <c r="BK95"/>
  <c r="BK104"/>
  <c r="BK116"/>
  <c i="2" r="J100"/>
  <c i="3" r="J84"/>
  <c r="F36"/>
  <c i="1" r="BC56"/>
  <c i="4" r="J112"/>
  <c i="3" r="J88"/>
  <c i="4" r="BK118"/>
  <c r="BK100"/>
  <c r="BK90"/>
  <c r="BK98"/>
  <c r="J118"/>
  <c i="2" r="J120"/>
  <c r="J34"/>
  <c i="4" r="J100"/>
  <c r="J88"/>
  <c i="2" r="F34"/>
  <c i="3" r="J34"/>
  <c i="1" r="AW56"/>
  <c i="4" r="J116"/>
  <c r="J108"/>
  <c i="3" l="1" r="P83"/>
  <c r="P82"/>
  <c i="1" r="AU56"/>
  <c i="2" r="R83"/>
  <c r="R82"/>
  <c r="R81"/>
  <c i="3" r="BK83"/>
  <c i="2" r="P83"/>
  <c r="P82"/>
  <c r="P81"/>
  <c i="1" r="AU55"/>
  <c i="3" r="R83"/>
  <c r="R82"/>
  <c i="4" r="T85"/>
  <c r="T84"/>
  <c i="2" r="T83"/>
  <c r="T82"/>
  <c r="T81"/>
  <c i="3" r="T83"/>
  <c r="T82"/>
  <c i="4" r="R85"/>
  <c r="R84"/>
  <c r="P85"/>
  <c r="P84"/>
  <c r="BK85"/>
  <c r="J85"/>
  <c r="J61"/>
  <c r="R97"/>
  <c r="R92"/>
  <c i="2" r="BK83"/>
  <c r="BK82"/>
  <c r="J82"/>
  <c r="J60"/>
  <c i="4" r="BK97"/>
  <c r="J97"/>
  <c r="J63"/>
  <c r="P97"/>
  <c r="P92"/>
  <c r="T97"/>
  <c r="T92"/>
  <c i="3" r="BK93"/>
  <c r="BK92"/>
  <c r="J92"/>
  <c r="J61"/>
  <c i="4" r="BE114"/>
  <c r="BE86"/>
  <c r="J77"/>
  <c r="BE90"/>
  <c r="BE95"/>
  <c r="BE93"/>
  <c r="BE106"/>
  <c i="3" r="J83"/>
  <c r="J60"/>
  <c r="J93"/>
  <c r="J62"/>
  <c i="4" r="E48"/>
  <c r="J54"/>
  <c r="BE88"/>
  <c r="BE116"/>
  <c r="BE112"/>
  <c r="F55"/>
  <c r="BE108"/>
  <c r="BE100"/>
  <c r="BE104"/>
  <c r="BE118"/>
  <c r="BE98"/>
  <c r="BE120"/>
  <c r="BE102"/>
  <c r="BE110"/>
  <c i="2" r="J83"/>
  <c r="J61"/>
  <c i="3" r="BE84"/>
  <c r="J52"/>
  <c r="F79"/>
  <c i="2" r="BK81"/>
  <c r="J81"/>
  <c r="J59"/>
  <c i="3" r="E48"/>
  <c r="J54"/>
  <c r="BE88"/>
  <c r="BE94"/>
  <c i="2" r="E48"/>
  <c r="J52"/>
  <c r="J54"/>
  <c r="F55"/>
  <c r="BE84"/>
  <c r="BE88"/>
  <c r="BE108"/>
  <c i="1" r="AW55"/>
  <c r="BA55"/>
  <c i="2" r="BE124"/>
  <c r="BE92"/>
  <c r="BE96"/>
  <c r="BE100"/>
  <c r="BE104"/>
  <c r="BE112"/>
  <c r="BE116"/>
  <c r="BE120"/>
  <c i="1" r="BB55"/>
  <c r="BC55"/>
  <c r="BD55"/>
  <c i="4" r="F35"/>
  <c i="1" r="BB57"/>
  <c r="BB54"/>
  <c r="W31"/>
  <c i="3" r="F33"/>
  <c i="1" r="AZ56"/>
  <c i="3" r="F34"/>
  <c i="1" r="BA56"/>
  <c i="4" r="F34"/>
  <c i="1" r="BA57"/>
  <c i="4" r="F37"/>
  <c i="1" r="BD57"/>
  <c r="BD54"/>
  <c r="W33"/>
  <c i="4" r="J34"/>
  <c i="1" r="AW57"/>
  <c i="4" r="F36"/>
  <c i="1" r="BC57"/>
  <c r="BC54"/>
  <c r="W32"/>
  <c i="4" l="1" r="P83"/>
  <c i="1" r="AU57"/>
  <c i="4" r="R83"/>
  <c r="T83"/>
  <c i="3" r="BK82"/>
  <c r="J82"/>
  <c r="J59"/>
  <c i="4" r="BK92"/>
  <c r="J92"/>
  <c r="J62"/>
  <c r="BK84"/>
  <c i="1" r="AU54"/>
  <c i="2" r="F33"/>
  <c i="1" r="AZ55"/>
  <c r="AX54"/>
  <c i="2" r="J33"/>
  <c i="1" r="AV55"/>
  <c r="AT55"/>
  <c i="4" r="J33"/>
  <c i="1" r="AV57"/>
  <c r="AT57"/>
  <c r="BA54"/>
  <c r="W30"/>
  <c i="2" r="J30"/>
  <c i="1" r="AG55"/>
  <c r="AY54"/>
  <c i="3" r="J33"/>
  <c i="1" r="AV56"/>
  <c r="AT56"/>
  <c i="4" r="F33"/>
  <c i="1" r="AZ57"/>
  <c r="AZ54"/>
  <c r="W29"/>
  <c i="4" l="1" r="BK83"/>
  <c r="J83"/>
  <c r="J59"/>
  <c r="J84"/>
  <c r="J60"/>
  <c i="1" r="AN55"/>
  <c i="2" r="J39"/>
  <c i="1" r="AW54"/>
  <c r="AK30"/>
  <c i="3" r="J30"/>
  <c i="1" r="AG56"/>
  <c r="AV54"/>
  <c r="AK29"/>
  <c i="3" l="1" r="J39"/>
  <c i="1" r="AN56"/>
  <c i="4" r="J30"/>
  <c i="1" r="AG57"/>
  <c r="AG54"/>
  <c r="AK26"/>
  <c r="AK35"/>
  <c r="AT54"/>
  <c i="4" l="1" r="J39"/>
  <c i="1" r="AN54"/>
  <c r="AN5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<sst xmlns="http://schemas.openxmlformats.org/spreadsheetml/2006/main">
  <si>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</si>
  <si>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</si>
  <si>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</si>
  <si>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</si>
  <si>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</si>
  <si>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{96991725-97a9-4e1e-8919-bb04a241b4f9}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</si>
  <si>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</si>
  <si>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</si>
  <si>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</si>
  <si>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</si>
  <si>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</si>
  <si>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</si>
  <si>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</si>
  <si>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</si>
  <si>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2024_003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</si>
  <si>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</si>
  <si>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</si>
  <si>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Zajištění servisu ČOV OŘ UNL 2024 - 2026</t>
  </si>
  <si>
    <t>KSO:</t>
  </si>
  <si>
    <t/>
  </si>
  <si>
    <t>CC-CZ:</t>
  </si>
  <si>
    <t>Místo:</t>
  </si>
  <si>
    <t xml:space="preserve"> </t>
  </si>
  <si>
    <t>Datum:</t>
  </si>
  <si>
    <t>12. 1. 2024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</si>
  <si>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</si>
  <si>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</si>
  <si>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</si>
  <si>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</si>
  <si>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</si>
  <si>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</si>
  <si>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</si>
  <si>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</si>
  <si>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</si>
  <si>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</si>
  <si>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</si>
  <si>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</si>
  <si>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</si>
  <si>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</si>
  <si>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</si>
  <si>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</si>
  <si>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</si>
  <si>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</si>
  <si>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</si>
  <si>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</si>
  <si>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</si>
  <si>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</si>
  <si>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</si>
  <si>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</si>
  <si>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</si>
  <si>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</si>
  <si>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</si>
  <si>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</si>
  <si>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</si>
  <si>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</si>
  <si>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</si>
  <si>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</si>
  <si>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</si>
  <si>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</si>
  <si>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</si>
  <si>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</si>
  <si>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</si>
  <si>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</si>
  <si>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</si>
  <si>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</si>
  <si>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</si>
  <si>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</si>
  <si>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</si>
  <si>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</si>
  <si>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</si>
  <si>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</si>
  <si>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</si>
  <si>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</si>
  <si>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</si>
  <si>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</si>
  <si>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</si>
  <si>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</si>
  <si>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</si>
  <si>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Pravidelný servis zařízení</t>
  </si>
  <si>
    <t>PRO</t>
  </si>
  <si>
    <t>1</t>
  </si>
  <si>
    <t>{0cd34772-97ef-4cf9-a7d8-b44b30f04768}</t>
  </si>
  <si>
    <t>2</t>
  </si>
  <si>
    <t>PS02</t>
  </si>
  <si>
    <t>Hodinové sazby</t>
  </si>
  <si>
    <t>{fe9cf8eb-3358-432e-9b0c-9da8d0b019d1}</t>
  </si>
  <si>
    <t>PS03</t>
  </si>
  <si>
    <t>Náhradní díly a opravy</t>
  </si>
  <si>
    <t>{91ec0690-2eba-4166-9dca-311d03b1116e}</t>
  </si>
  <si>
    <t>KRYCÍ LIST SOUPISU PRACÍ</t>
  </si>
  <si>
    <t>Objekt:</t>
  </si>
  <si>
    <t>PS01 - Pravidelný servis zařízení</t>
  </si>
  <si>
    <t>REKAPITULACE ČLENĚNÍ SOUPISU PRACÍ</t>
  </si>
  <si>
    <t>Kód dílu - Popis</t>
  </si>
  <si>
    <t>Cena celkem [CZK]</t>
  </si>
  <si>
    <t>-1</t>
  </si>
  <si>
    <t>N00 - Zajištění servisu ČOV</t>
  </si>
  <si>
    <t xml:space="preserve">    N01 - Objekty ČOV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</si>
  <si>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</si>
  <si>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</si>
  <si>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</si>
  <si>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</si>
  <si>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</si>
  <si>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</si>
  <si>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</si>
  <si>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</si>
  <si>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</si>
  <si>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</si>
  <si>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</si>
  <si>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</si>
  <si>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</si>
  <si>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</si>
  <si>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N00</t>
  </si>
  <si>
    <t>Zajištění servisu ČOV</t>
  </si>
  <si>
    <t>4</t>
  </si>
  <si>
    <t>ROZPOCET</t>
  </si>
  <si>
    <t>N01</t>
  </si>
  <si>
    <t>Objekty ČOV</t>
  </si>
  <si>
    <t>K</t>
  </si>
  <si>
    <t>001</t>
  </si>
  <si>
    <t>Tvršice - měnírna</t>
  </si>
  <si>
    <t>měsíc</t>
  </si>
  <si>
    <t>512</t>
  </si>
  <si>
    <t>835909285</t>
  </si>
  <si>
    <t>PP</t>
  </si>
  <si>
    <t>P</t>
  </si>
  <si>
    <t>Poznámka k položce:_x000d_
AS Variocomp 15 K</t>
  </si>
  <si>
    <t>VV</t>
  </si>
  <si>
    <t>12*3</t>
  </si>
  <si>
    <t>002</t>
  </si>
  <si>
    <t>Telnice - budova zastávky čp. 21</t>
  </si>
  <si>
    <t>-2113315914</t>
  </si>
  <si>
    <t>Poznámka k položce:_x000d_
AS Variokomp 10 K</t>
  </si>
  <si>
    <t>3</t>
  </si>
  <si>
    <t>003</t>
  </si>
  <si>
    <t xml:space="preserve">Lovosice - provozní budova č. 2  - "šestistovka"</t>
  </si>
  <si>
    <t>473923269</t>
  </si>
  <si>
    <t>Lovosice - provozní budova č. 2 - "šestistovka"</t>
  </si>
  <si>
    <t>Poznámka k položce:_x000d_
CNP 1</t>
  </si>
  <si>
    <t>004</t>
  </si>
  <si>
    <t>Panský - budova zastávky čp. 254</t>
  </si>
  <si>
    <t>-2033329377</t>
  </si>
  <si>
    <t>Poznámka k položce:_x000d_
AS Variokomp 5 K</t>
  </si>
  <si>
    <t>5</t>
  </si>
  <si>
    <t>005</t>
  </si>
  <si>
    <t>Dolní Žandov - výpravní budova čp. 227</t>
  </si>
  <si>
    <t>1213457191</t>
  </si>
  <si>
    <t>Poznámka k položce:_x000d_
BC 8</t>
  </si>
  <si>
    <t>6</t>
  </si>
  <si>
    <t>006</t>
  </si>
  <si>
    <t>Dolní Žleb - výpravní budova čp. 115</t>
  </si>
  <si>
    <t>-140439922</t>
  </si>
  <si>
    <t>7</t>
  </si>
  <si>
    <t>007</t>
  </si>
  <si>
    <t>Jedlová - výpravní budova čp. 17</t>
  </si>
  <si>
    <t>1113716119</t>
  </si>
  <si>
    <t>Poznámka k položce:_x000d_
pískový filtr</t>
  </si>
  <si>
    <t>8</t>
  </si>
  <si>
    <t>008</t>
  </si>
  <si>
    <t>Svatava, Podlesí - strážní domek, Podlesí čp. 78</t>
  </si>
  <si>
    <t>-763587554</t>
  </si>
  <si>
    <t>9</t>
  </si>
  <si>
    <t>009</t>
  </si>
  <si>
    <t>Třebušice - pomocné stavědlo č. 2</t>
  </si>
  <si>
    <t>-1353171146</t>
  </si>
  <si>
    <t>Poznámka k položce:_x000d_
AS MONOcomp 8 K</t>
  </si>
  <si>
    <t>10</t>
  </si>
  <si>
    <t>010</t>
  </si>
  <si>
    <t>Blatno u Jesenice - výpravní budova čp. 55</t>
  </si>
  <si>
    <t>-109920411</t>
  </si>
  <si>
    <t>Poznámka k položce:_x000d_
EKOCIS EK-S4</t>
  </si>
  <si>
    <t>11</t>
  </si>
  <si>
    <t>011</t>
  </si>
  <si>
    <t>Lipová u Chebu - výpravní budova čp. 23</t>
  </si>
  <si>
    <t>-1063971448</t>
  </si>
  <si>
    <t>Poznámka k položce:_x000d_
ČOV BC8</t>
  </si>
  <si>
    <t>PS02 - Hodinové sazby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</si>
  <si>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</si>
  <si>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</si>
  <si>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</si>
  <si>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</si>
  <si>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</si>
  <si>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HZS4232</t>
  </si>
  <si>
    <t>Hodinová zúčtovací sazba technik odborný (výjezd servisního technika v pracovní době 07:00 - 16:00)</t>
  </si>
  <si>
    <t>hod</t>
  </si>
  <si>
    <t>CS ÚRS 2022 02</t>
  </si>
  <si>
    <t>-1160034692</t>
  </si>
  <si>
    <t>Online PSC</t>
  </si>
  <si>
    <t>https://podminky.urs.cz/item/CS_URS_2022_02/HZS4232</t>
  </si>
  <si>
    <t>11*1*12*3</t>
  </si>
  <si>
    <t>HZS4232.1</t>
  </si>
  <si>
    <t>Hodinová zúčtovací sazba technik odborný (výjezd servisního technika mimo pracovní dobu 16:00 - 07:00)</t>
  </si>
  <si>
    <t>-989599732</t>
  </si>
  <si>
    <t>https://podminky.urs.cz/item/CS_URS_2022_02/HZS4232.1</t>
  </si>
  <si>
    <t>11*1*3*3</t>
  </si>
  <si>
    <t>VRN</t>
  </si>
  <si>
    <t>Vedlejší rozpočtové náklady</t>
  </si>
  <si>
    <t>VRN8</t>
  </si>
  <si>
    <t>Přesun stavebních kapacit</t>
  </si>
  <si>
    <t>083002000</t>
  </si>
  <si>
    <t>Paušální cena výjezdu servisního technika</t>
  </si>
  <si>
    <t>výjezd</t>
  </si>
  <si>
    <t>1024</t>
  </si>
  <si>
    <t>-1790556515</t>
  </si>
  <si>
    <t>https://podminky.urs.cz/item/CS_URS_2022_02/083002000</t>
  </si>
  <si>
    <t>Poznámka k položce:_x000d_
Cena obsahuje veškeré nutné náklady na výjezd servisního technika, kterými jsou např. doprava na místo, čas strávený na cestě, režijní náklady, atp.</t>
  </si>
  <si>
    <t>396+99</t>
  </si>
  <si>
    <t>PS03 - Náhradní díly a opravy</t>
  </si>
  <si>
    <t>HSV - HSV</t>
  </si>
  <si>
    <t xml:space="preserve">    N02 - Intenzifikace</t>
  </si>
  <si>
    <t>N00 - Opravné práce</t>
  </si>
  <si>
    <t xml:space="preserve">    N01 - Opravy</t>
  </si>
  <si>
    <t>HSV</t>
  </si>
  <si>
    <t>N02</t>
  </si>
  <si>
    <t>Intenzifikace</t>
  </si>
  <si>
    <t>I01</t>
  </si>
  <si>
    <t>Doplnění PERFLOC</t>
  </si>
  <si>
    <t>litr</t>
  </si>
  <si>
    <t>311898486</t>
  </si>
  <si>
    <t>I02</t>
  </si>
  <si>
    <t>Doplnění výživy (substrátu)</t>
  </si>
  <si>
    <t>124698854</t>
  </si>
  <si>
    <t>I03</t>
  </si>
  <si>
    <t>Doplnění enzymů</t>
  </si>
  <si>
    <t>356491238</t>
  </si>
  <si>
    <t>Opravné práce</t>
  </si>
  <si>
    <t>021</t>
  </si>
  <si>
    <t>Automatický dávkovač substrátu</t>
  </si>
  <si>
    <t>kus</t>
  </si>
  <si>
    <t>-1696202352</t>
  </si>
  <si>
    <t>022</t>
  </si>
  <si>
    <t>Automat odstraňování fosforu</t>
  </si>
  <si>
    <t>1981290330</t>
  </si>
  <si>
    <t>Opravy</t>
  </si>
  <si>
    <t>Odvodnění provzdušňovačů</t>
  </si>
  <si>
    <t>1774084511</t>
  </si>
  <si>
    <t>Vyčištění stěn nádrže a odtokového žlabu</t>
  </si>
  <si>
    <t>-1819963630</t>
  </si>
  <si>
    <t>Vyčištění hladiny dosazovacího prostoru</t>
  </si>
  <si>
    <t>-1649399335</t>
  </si>
  <si>
    <t>Odkalení aktivačních prostorů, dosazovacího prostoru nebo primární části včetně ekologické likvidace odebraného materiálu</t>
  </si>
  <si>
    <t>m3</t>
  </si>
  <si>
    <t>2000036585</t>
  </si>
  <si>
    <t>Čištění vzduchových filtrů</t>
  </si>
  <si>
    <t>-474229196</t>
  </si>
  <si>
    <t>012</t>
  </si>
  <si>
    <t>Těžení kalů z kalových prostor včetně čištění kalové nádoby včetně ekologické likvidace odebraného materiálu</t>
  </si>
  <si>
    <t>-647059517</t>
  </si>
  <si>
    <t>014</t>
  </si>
  <si>
    <t>Čištění mamutky</t>
  </si>
  <si>
    <t>-1235344028</t>
  </si>
  <si>
    <t>13</t>
  </si>
  <si>
    <t>015</t>
  </si>
  <si>
    <t>Sběr vyflotovaného tuku včetně ekologické likvidace odebraného materiálu</t>
  </si>
  <si>
    <t>1613599857</t>
  </si>
  <si>
    <t>14</t>
  </si>
  <si>
    <t>23</t>
  </si>
  <si>
    <t>Výměna odvodňovacích jutových pytlů pro přebytečný kal</t>
  </si>
  <si>
    <t>-1818110077</t>
  </si>
  <si>
    <t>15</t>
  </si>
  <si>
    <t>24</t>
  </si>
  <si>
    <t>Výměna dmychadla vč. dodání a připojení (100 - 150l/min)</t>
  </si>
  <si>
    <t>2069671552</t>
  </si>
  <si>
    <t>16</t>
  </si>
  <si>
    <t>25</t>
  </si>
  <si>
    <t>Výměna dmychadla vč. dodání a připojení 150 - 200l/min</t>
  </si>
  <si>
    <t>1768733624</t>
  </si>
  <si>
    <t>Výměna dmychadla vč. dodání a připojení (150 - 200l/min)</t>
  </si>
  <si>
    <t>17</t>
  </si>
  <si>
    <t>26</t>
  </si>
  <si>
    <t>Výměna dmychadla vč. dodání a připojení (200 - 350l/min)</t>
  </si>
  <si>
    <t>-707380750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</si>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</sst>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6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HZS4232" TargetMode="External" /><Relationship Id="rId2" Type="http://schemas.openxmlformats.org/officeDocument/2006/relationships/hyperlink" Target="https://podminky.urs.cz/item/CS_URS_2022_02/HZS4232.1" TargetMode="External" /><Relationship Id="rId3" Type="http://schemas.openxmlformats.org/officeDocument/2006/relationships/hyperlink" Target="https://podminky.urs.cz/item/CS_URS_2022_02/083002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27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30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2024_003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Zajištění servisu ČOV OŘ UNL 2024 - 2026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12. 1. 2024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25.6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>Správa železnic, státní organizace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'PS01 - Pravidelný servis 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'PS01 - Pravidelný servis ...'!P81</f>
        <v>0</v>
      </c>
      <c r="AV55" s="120">
        <f>'PS01 - Pravidelný servis ...'!J33</f>
        <v>0</v>
      </c>
      <c r="AW55" s="120">
        <f>'PS01 - Pravidelný servis ...'!J34</f>
        <v>0</v>
      </c>
      <c r="AX55" s="120">
        <f>'PS01 - Pravidelný servis ...'!J35</f>
        <v>0</v>
      </c>
      <c r="AY55" s="120">
        <f>'PS01 - Pravidelný servis ...'!J36</f>
        <v>0</v>
      </c>
      <c r="AZ55" s="120">
        <f>'PS01 - Pravidelný servis ...'!F33</f>
        <v>0</v>
      </c>
      <c r="BA55" s="120">
        <f>'PS01 - Pravidelný servis ...'!F34</f>
        <v>0</v>
      </c>
      <c r="BB55" s="120">
        <f>'PS01 - Pravidelný servis ...'!F35</f>
        <v>0</v>
      </c>
      <c r="BC55" s="120">
        <f>'PS01 - Pravidelný servis ...'!F36</f>
        <v>0</v>
      </c>
      <c r="BD55" s="122">
        <f>'PS01 - Pravidelný servis ...'!F37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'PS02 - Hodinové sazby'!J30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'PS02 - Hodinové sazby'!P82</f>
        <v>0</v>
      </c>
      <c r="AV56" s="120">
        <f>'PS02 - Hodinové sazby'!J33</f>
        <v>0</v>
      </c>
      <c r="AW56" s="120">
        <f>'PS02 - Hodinové sazby'!J34</f>
        <v>0</v>
      </c>
      <c r="AX56" s="120">
        <f>'PS02 - Hodinové sazby'!J35</f>
        <v>0</v>
      </c>
      <c r="AY56" s="120">
        <f>'PS02 - Hodinové sazby'!J36</f>
        <v>0</v>
      </c>
      <c r="AZ56" s="120">
        <f>'PS02 - Hodinové sazby'!F33</f>
        <v>0</v>
      </c>
      <c r="BA56" s="120">
        <f>'PS02 - Hodinové sazby'!F34</f>
        <v>0</v>
      </c>
      <c r="BB56" s="120">
        <f>'PS02 - Hodinové sazby'!F35</f>
        <v>0</v>
      </c>
      <c r="BC56" s="120">
        <f>'PS02 - Hodinové sazby'!F36</f>
        <v>0</v>
      </c>
      <c r="BD56" s="122">
        <f>'PS02 - Hodinové sazby'!F37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7" customFormat="1" ht="16.5" customHeight="1">
      <c r="A57" s="111" t="s">
        <v>76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'PS03 - Náhradní díly a op...'!J30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24">
        <v>0</v>
      </c>
      <c r="AT57" s="125">
        <f>ROUND(SUM(AV57:AW57),2)</f>
        <v>0</v>
      </c>
      <c r="AU57" s="126">
        <f>'PS03 - Náhradní díly a op...'!P83</f>
        <v>0</v>
      </c>
      <c r="AV57" s="125">
        <f>'PS03 - Náhradní díly a op...'!J33</f>
        <v>0</v>
      </c>
      <c r="AW57" s="125">
        <f>'PS03 - Náhradní díly a op...'!J34</f>
        <v>0</v>
      </c>
      <c r="AX57" s="125">
        <f>'PS03 - Náhradní díly a op...'!J35</f>
        <v>0</v>
      </c>
      <c r="AY57" s="125">
        <f>'PS03 - Náhradní díly a op...'!J36</f>
        <v>0</v>
      </c>
      <c r="AZ57" s="125">
        <f>'PS03 - Náhradní díly a op...'!F33</f>
        <v>0</v>
      </c>
      <c r="BA57" s="125">
        <f>'PS03 - Náhradní díly a op...'!F34</f>
        <v>0</v>
      </c>
      <c r="BB57" s="125">
        <f>'PS03 - Náhradní díly a op...'!F35</f>
        <v>0</v>
      </c>
      <c r="BC57" s="125">
        <f>'PS03 - Náhradní díly a op...'!F36</f>
        <v>0</v>
      </c>
      <c r="BD57" s="127">
        <f>'PS03 - Náhradní díly a op...'!F37</f>
        <v>0</v>
      </c>
      <c r="BE57" s="7"/>
      <c r="BT57" s="123" t="s">
        <v>80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82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6eLYt2vnzUa34ca++ES5pfqMTLMISjuYAvEcDKlAo1NPRMHoiqQZ/ge+fQ52a11fiJ//GMi7bsgIOFsWHi5Cmw==" hashValue="4XX3RrYjQEjjdfo38M6AGMWn/IhugSKW1NzjKI5ERw8EFIvxwzSZnIpl/5p4WRkWOuYMLpdP2/8SEyFD7SprO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01 - Pravidelný servis ...'!C2" display="/"/>
    <hyperlink ref="A56" location="'PS02 - Hodinové sazby'!C2" display="/"/>
    <hyperlink ref="A57" location="'PS03 - Náhradní díly a o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Zajištění servisu ČOV OŘ UNL 2024 - 2026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12. 1. 2024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29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ROUND((SUM(BE81:BE127)),  2)</f>
        <v>0</v>
      </c>
      <c r="G33" s="38"/>
      <c r="H33" s="38"/>
      <c r="I33" s="148">
        <v>0.20999999999999999</v>
      </c>
      <c r="J33" s="147">
        <f>ROUND(((SUM(BE81:BE127))*I33),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ROUND((SUM(BF81:BF127)),  2)</f>
        <v>0</v>
      </c>
      <c r="G34" s="38"/>
      <c r="H34" s="38"/>
      <c r="I34" s="148">
        <v>0.12</v>
      </c>
      <c r="J34" s="147">
        <f>ROUND(((SUM(BF81:BF127))*I34),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ROUND((SUM(BG81:BG127)),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ROUND((SUM(BH81:BH127)),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ROUND((SUM(BI81:BI127)),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Zajištění servisu ČOV OŘ UNL 2024 - 2026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PS01 - Pravidelný servis zařízení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12. 1. 2024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98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Zajištění servisu ČOV OŘ UNL 2024 - 2026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90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PS01 - Pravidelný servis zařízení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12. 1. 2024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státní organizace</v>
      </c>
      <c r="G77" s="40"/>
      <c r="H77" s="40"/>
      <c r="I77" s="32" t="s">
        <v>33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35</v>
      </c>
      <c r="J78" s="36" t="str">
        <f>E24</f>
        <v>Správa železnic, státní organizace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99</v>
      </c>
      <c r="D80" s="180" t="s">
        <v>57</v>
      </c>
      <c r="E80" s="180" t="s">
        <v>53</v>
      </c>
      <c r="F80" s="180" t="s">
        <v>54</v>
      </c>
      <c r="G80" s="180" t="s">
        <v>100</v>
      </c>
      <c r="H80" s="180" t="s">
        <v>101</v>
      </c>
      <c r="I80" s="180" t="s">
        <v>102</v>
      </c>
      <c r="J80" s="180" t="s">
        <v>94</v>
      </c>
      <c r="K80" s="181" t="s">
        <v>103</v>
      </c>
      <c r="L80" s="182"/>
      <c r="M80" s="92" t="s">
        <v>19</v>
      </c>
      <c r="N80" s="93" t="s">
        <v>42</v>
      </c>
      <c r="O80" s="93" t="s">
        <v>104</v>
      </c>
      <c r="P80" s="93" t="s">
        <v>105</v>
      </c>
      <c r="Q80" s="93" t="s">
        <v>106</v>
      </c>
      <c r="R80" s="93" t="s">
        <v>107</v>
      </c>
      <c r="S80" s="93" t="s">
        <v>108</v>
      </c>
      <c r="T80" s="93" t="s">
        <v>109</v>
      </c>
      <c r="U80" s="94" t="s">
        <v>110</v>
      </c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111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5">
        <f>T82</f>
        <v>0</v>
      </c>
      <c r="U81" s="9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95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71</v>
      </c>
      <c r="E82" s="190" t="s">
        <v>112</v>
      </c>
      <c r="F82" s="190" t="s">
        <v>113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6">
        <f>T83</f>
        <v>0</v>
      </c>
      <c r="U82" s="197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114</v>
      </c>
      <c r="AT82" s="199" t="s">
        <v>71</v>
      </c>
      <c r="AU82" s="199" t="s">
        <v>72</v>
      </c>
      <c r="AY82" s="198" t="s">
        <v>115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71</v>
      </c>
      <c r="E83" s="201" t="s">
        <v>116</v>
      </c>
      <c r="F83" s="201" t="s">
        <v>117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SUM(P84:P127)</f>
        <v>0</v>
      </c>
      <c r="Q83" s="195"/>
      <c r="R83" s="196">
        <f>SUM(R84:R127)</f>
        <v>0</v>
      </c>
      <c r="S83" s="195"/>
      <c r="T83" s="196">
        <f>SUM(T84:T127)</f>
        <v>0</v>
      </c>
      <c r="U83" s="197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114</v>
      </c>
      <c r="AT83" s="199" t="s">
        <v>71</v>
      </c>
      <c r="AU83" s="199" t="s">
        <v>80</v>
      </c>
      <c r="AY83" s="198" t="s">
        <v>115</v>
      </c>
      <c r="BK83" s="200">
        <f>SUM(BK84:BK127)</f>
        <v>0</v>
      </c>
    </row>
    <row r="84" s="2" customFormat="1" ht="16.5" customHeight="1">
      <c r="A84" s="38"/>
      <c r="B84" s="39"/>
      <c r="C84" s="203" t="s">
        <v>80</v>
      </c>
      <c r="D84" s="203" t="s">
        <v>118</v>
      </c>
      <c r="E84" s="204" t="s">
        <v>119</v>
      </c>
      <c r="F84" s="205" t="s">
        <v>120</v>
      </c>
      <c r="G84" s="206" t="s">
        <v>121</v>
      </c>
      <c r="H84" s="207">
        <v>36</v>
      </c>
      <c r="I84" s="208"/>
      <c r="J84" s="209">
        <f>ROUND(I84*H84,2)</f>
        <v>0</v>
      </c>
      <c r="K84" s="205" t="s">
        <v>19</v>
      </c>
      <c r="L84" s="44"/>
      <c r="M84" s="210" t="s">
        <v>19</v>
      </c>
      <c r="N84" s="211" t="s">
        <v>43</v>
      </c>
      <c r="O84" s="84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2">
        <f>S84*H84</f>
        <v>0</v>
      </c>
      <c r="U84" s="213" t="s">
        <v>19</v>
      </c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4" t="s">
        <v>122</v>
      </c>
      <c r="AT84" s="214" t="s">
        <v>118</v>
      </c>
      <c r="AU84" s="214" t="s">
        <v>82</v>
      </c>
      <c r="AY84" s="17" t="s">
        <v>115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7" t="s">
        <v>80</v>
      </c>
      <c r="BK84" s="215">
        <f>ROUND(I84*H84,2)</f>
        <v>0</v>
      </c>
      <c r="BL84" s="17" t="s">
        <v>122</v>
      </c>
      <c r="BM84" s="214" t="s">
        <v>123</v>
      </c>
    </row>
    <row r="85" s="2" customFormat="1">
      <c r="A85" s="38"/>
      <c r="B85" s="39"/>
      <c r="C85" s="40"/>
      <c r="D85" s="216" t="s">
        <v>124</v>
      </c>
      <c r="E85" s="40"/>
      <c r="F85" s="217" t="s">
        <v>120</v>
      </c>
      <c r="G85" s="40"/>
      <c r="H85" s="40"/>
      <c r="I85" s="218"/>
      <c r="J85" s="40"/>
      <c r="K85" s="40"/>
      <c r="L85" s="44"/>
      <c r="M85" s="219"/>
      <c r="N85" s="220"/>
      <c r="O85" s="84"/>
      <c r="P85" s="84"/>
      <c r="Q85" s="84"/>
      <c r="R85" s="84"/>
      <c r="S85" s="84"/>
      <c r="T85" s="84"/>
      <c r="U85" s="85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124</v>
      </c>
      <c r="AU85" s="17" t="s">
        <v>82</v>
      </c>
    </row>
    <row r="86" s="2" customFormat="1">
      <c r="A86" s="38"/>
      <c r="B86" s="39"/>
      <c r="C86" s="40"/>
      <c r="D86" s="216" t="s">
        <v>125</v>
      </c>
      <c r="E86" s="40"/>
      <c r="F86" s="221" t="s">
        <v>126</v>
      </c>
      <c r="G86" s="40"/>
      <c r="H86" s="40"/>
      <c r="I86" s="218"/>
      <c r="J86" s="40"/>
      <c r="K86" s="40"/>
      <c r="L86" s="44"/>
      <c r="M86" s="219"/>
      <c r="N86" s="220"/>
      <c r="O86" s="84"/>
      <c r="P86" s="84"/>
      <c r="Q86" s="84"/>
      <c r="R86" s="84"/>
      <c r="S86" s="84"/>
      <c r="T86" s="84"/>
      <c r="U86" s="85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125</v>
      </c>
      <c r="AU86" s="17" t="s">
        <v>82</v>
      </c>
    </row>
    <row r="87" s="13" customFormat="1">
      <c r="A87" s="13"/>
      <c r="B87" s="222"/>
      <c r="C87" s="223"/>
      <c r="D87" s="216" t="s">
        <v>127</v>
      </c>
      <c r="E87" s="224" t="s">
        <v>19</v>
      </c>
      <c r="F87" s="225" t="s">
        <v>128</v>
      </c>
      <c r="G87" s="223"/>
      <c r="H87" s="226">
        <v>36</v>
      </c>
      <c r="I87" s="227"/>
      <c r="J87" s="223"/>
      <c r="K87" s="223"/>
      <c r="L87" s="228"/>
      <c r="M87" s="229"/>
      <c r="N87" s="230"/>
      <c r="O87" s="230"/>
      <c r="P87" s="230"/>
      <c r="Q87" s="230"/>
      <c r="R87" s="230"/>
      <c r="S87" s="230"/>
      <c r="T87" s="230"/>
      <c r="U87" s="231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127</v>
      </c>
      <c r="AU87" s="232" t="s">
        <v>82</v>
      </c>
      <c r="AV87" s="13" t="s">
        <v>82</v>
      </c>
      <c r="AW87" s="13" t="s">
        <v>34</v>
      </c>
      <c r="AX87" s="13" t="s">
        <v>80</v>
      </c>
      <c r="AY87" s="232" t="s">
        <v>115</v>
      </c>
    </row>
    <row r="88" s="2" customFormat="1" ht="16.5" customHeight="1">
      <c r="A88" s="38"/>
      <c r="B88" s="39"/>
      <c r="C88" s="203" t="s">
        <v>82</v>
      </c>
      <c r="D88" s="203" t="s">
        <v>118</v>
      </c>
      <c r="E88" s="204" t="s">
        <v>129</v>
      </c>
      <c r="F88" s="205" t="s">
        <v>130</v>
      </c>
      <c r="G88" s="206" t="s">
        <v>121</v>
      </c>
      <c r="H88" s="207">
        <v>36</v>
      </c>
      <c r="I88" s="208"/>
      <c r="J88" s="209">
        <f>ROUND(I88*H88,2)</f>
        <v>0</v>
      </c>
      <c r="K88" s="205" t="s">
        <v>19</v>
      </c>
      <c r="L88" s="44"/>
      <c r="M88" s="210" t="s">
        <v>19</v>
      </c>
      <c r="N88" s="211" t="s">
        <v>43</v>
      </c>
      <c r="O88" s="8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2">
        <f>S88*H88</f>
        <v>0</v>
      </c>
      <c r="U88" s="213" t="s">
        <v>19</v>
      </c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4" t="s">
        <v>122</v>
      </c>
      <c r="AT88" s="214" t="s">
        <v>118</v>
      </c>
      <c r="AU88" s="214" t="s">
        <v>82</v>
      </c>
      <c r="AY88" s="17" t="s">
        <v>115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7" t="s">
        <v>80</v>
      </c>
      <c r="BK88" s="215">
        <f>ROUND(I88*H88,2)</f>
        <v>0</v>
      </c>
      <c r="BL88" s="17" t="s">
        <v>122</v>
      </c>
      <c r="BM88" s="214" t="s">
        <v>131</v>
      </c>
    </row>
    <row r="89" s="2" customFormat="1">
      <c r="A89" s="38"/>
      <c r="B89" s="39"/>
      <c r="C89" s="40"/>
      <c r="D89" s="216" t="s">
        <v>124</v>
      </c>
      <c r="E89" s="40"/>
      <c r="F89" s="217" t="s">
        <v>130</v>
      </c>
      <c r="G89" s="40"/>
      <c r="H89" s="40"/>
      <c r="I89" s="218"/>
      <c r="J89" s="40"/>
      <c r="K89" s="40"/>
      <c r="L89" s="44"/>
      <c r="M89" s="219"/>
      <c r="N89" s="220"/>
      <c r="O89" s="84"/>
      <c r="P89" s="84"/>
      <c r="Q89" s="84"/>
      <c r="R89" s="84"/>
      <c r="S89" s="84"/>
      <c r="T89" s="84"/>
      <c r="U89" s="85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124</v>
      </c>
      <c r="AU89" s="17" t="s">
        <v>82</v>
      </c>
    </row>
    <row r="90" s="2" customFormat="1">
      <c r="A90" s="38"/>
      <c r="B90" s="39"/>
      <c r="C90" s="40"/>
      <c r="D90" s="216" t="s">
        <v>125</v>
      </c>
      <c r="E90" s="40"/>
      <c r="F90" s="221" t="s">
        <v>132</v>
      </c>
      <c r="G90" s="40"/>
      <c r="H90" s="40"/>
      <c r="I90" s="218"/>
      <c r="J90" s="40"/>
      <c r="K90" s="40"/>
      <c r="L90" s="44"/>
      <c r="M90" s="219"/>
      <c r="N90" s="220"/>
      <c r="O90" s="84"/>
      <c r="P90" s="84"/>
      <c r="Q90" s="84"/>
      <c r="R90" s="84"/>
      <c r="S90" s="84"/>
      <c r="T90" s="84"/>
      <c r="U90" s="85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125</v>
      </c>
      <c r="AU90" s="17" t="s">
        <v>82</v>
      </c>
    </row>
    <row r="91" s="13" customFormat="1">
      <c r="A91" s="13"/>
      <c r="B91" s="222"/>
      <c r="C91" s="223"/>
      <c r="D91" s="216" t="s">
        <v>127</v>
      </c>
      <c r="E91" s="224" t="s">
        <v>19</v>
      </c>
      <c r="F91" s="225" t="s">
        <v>128</v>
      </c>
      <c r="G91" s="223"/>
      <c r="H91" s="226">
        <v>36</v>
      </c>
      <c r="I91" s="227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0"/>
      <c r="U91" s="231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127</v>
      </c>
      <c r="AU91" s="232" t="s">
        <v>82</v>
      </c>
      <c r="AV91" s="13" t="s">
        <v>82</v>
      </c>
      <c r="AW91" s="13" t="s">
        <v>34</v>
      </c>
      <c r="AX91" s="13" t="s">
        <v>80</v>
      </c>
      <c r="AY91" s="232" t="s">
        <v>115</v>
      </c>
    </row>
    <row r="92" s="2" customFormat="1" ht="16.5" customHeight="1">
      <c r="A92" s="38"/>
      <c r="B92" s="39"/>
      <c r="C92" s="203" t="s">
        <v>133</v>
      </c>
      <c r="D92" s="203" t="s">
        <v>118</v>
      </c>
      <c r="E92" s="204" t="s">
        <v>134</v>
      </c>
      <c r="F92" s="205" t="s">
        <v>135</v>
      </c>
      <c r="G92" s="206" t="s">
        <v>121</v>
      </c>
      <c r="H92" s="207">
        <v>36</v>
      </c>
      <c r="I92" s="208"/>
      <c r="J92" s="209">
        <f>ROUND(I92*H92,2)</f>
        <v>0</v>
      </c>
      <c r="K92" s="205" t="s">
        <v>19</v>
      </c>
      <c r="L92" s="44"/>
      <c r="M92" s="210" t="s">
        <v>19</v>
      </c>
      <c r="N92" s="211" t="s">
        <v>43</v>
      </c>
      <c r="O92" s="84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2">
        <f>S92*H92</f>
        <v>0</v>
      </c>
      <c r="U92" s="213" t="s">
        <v>19</v>
      </c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4" t="s">
        <v>122</v>
      </c>
      <c r="AT92" s="214" t="s">
        <v>118</v>
      </c>
      <c r="AU92" s="214" t="s">
        <v>82</v>
      </c>
      <c r="AY92" s="17" t="s">
        <v>115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7" t="s">
        <v>80</v>
      </c>
      <c r="BK92" s="215">
        <f>ROUND(I92*H92,2)</f>
        <v>0</v>
      </c>
      <c r="BL92" s="17" t="s">
        <v>122</v>
      </c>
      <c r="BM92" s="214" t="s">
        <v>136</v>
      </c>
    </row>
    <row r="93" s="2" customFormat="1">
      <c r="A93" s="38"/>
      <c r="B93" s="39"/>
      <c r="C93" s="40"/>
      <c r="D93" s="216" t="s">
        <v>124</v>
      </c>
      <c r="E93" s="40"/>
      <c r="F93" s="217" t="s">
        <v>137</v>
      </c>
      <c r="G93" s="40"/>
      <c r="H93" s="40"/>
      <c r="I93" s="218"/>
      <c r="J93" s="40"/>
      <c r="K93" s="40"/>
      <c r="L93" s="44"/>
      <c r="M93" s="219"/>
      <c r="N93" s="220"/>
      <c r="O93" s="84"/>
      <c r="P93" s="84"/>
      <c r="Q93" s="84"/>
      <c r="R93" s="84"/>
      <c r="S93" s="84"/>
      <c r="T93" s="84"/>
      <c r="U93" s="85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124</v>
      </c>
      <c r="AU93" s="17" t="s">
        <v>82</v>
      </c>
    </row>
    <row r="94" s="2" customFormat="1">
      <c r="A94" s="38"/>
      <c r="B94" s="39"/>
      <c r="C94" s="40"/>
      <c r="D94" s="216" t="s">
        <v>125</v>
      </c>
      <c r="E94" s="40"/>
      <c r="F94" s="221" t="s">
        <v>138</v>
      </c>
      <c r="G94" s="40"/>
      <c r="H94" s="40"/>
      <c r="I94" s="218"/>
      <c r="J94" s="40"/>
      <c r="K94" s="40"/>
      <c r="L94" s="44"/>
      <c r="M94" s="219"/>
      <c r="N94" s="220"/>
      <c r="O94" s="84"/>
      <c r="P94" s="84"/>
      <c r="Q94" s="84"/>
      <c r="R94" s="84"/>
      <c r="S94" s="84"/>
      <c r="T94" s="84"/>
      <c r="U94" s="85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125</v>
      </c>
      <c r="AU94" s="17" t="s">
        <v>82</v>
      </c>
    </row>
    <row r="95" s="13" customFormat="1">
      <c r="A95" s="13"/>
      <c r="B95" s="222"/>
      <c r="C95" s="223"/>
      <c r="D95" s="216" t="s">
        <v>127</v>
      </c>
      <c r="E95" s="224" t="s">
        <v>19</v>
      </c>
      <c r="F95" s="225" t="s">
        <v>128</v>
      </c>
      <c r="G95" s="223"/>
      <c r="H95" s="226">
        <v>36</v>
      </c>
      <c r="I95" s="227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0"/>
      <c r="U95" s="231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127</v>
      </c>
      <c r="AU95" s="232" t="s">
        <v>82</v>
      </c>
      <c r="AV95" s="13" t="s">
        <v>82</v>
      </c>
      <c r="AW95" s="13" t="s">
        <v>34</v>
      </c>
      <c r="AX95" s="13" t="s">
        <v>80</v>
      </c>
      <c r="AY95" s="232" t="s">
        <v>115</v>
      </c>
    </row>
    <row r="96" s="2" customFormat="1" ht="16.5" customHeight="1">
      <c r="A96" s="38"/>
      <c r="B96" s="39"/>
      <c r="C96" s="203" t="s">
        <v>114</v>
      </c>
      <c r="D96" s="203" t="s">
        <v>118</v>
      </c>
      <c r="E96" s="204" t="s">
        <v>139</v>
      </c>
      <c r="F96" s="205" t="s">
        <v>140</v>
      </c>
      <c r="G96" s="206" t="s">
        <v>121</v>
      </c>
      <c r="H96" s="207">
        <v>36</v>
      </c>
      <c r="I96" s="208"/>
      <c r="J96" s="209">
        <f>ROUND(I96*H96,2)</f>
        <v>0</v>
      </c>
      <c r="K96" s="205" t="s">
        <v>19</v>
      </c>
      <c r="L96" s="44"/>
      <c r="M96" s="210" t="s">
        <v>19</v>
      </c>
      <c r="N96" s="211" t="s">
        <v>43</v>
      </c>
      <c r="O96" s="84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2">
        <f>S96*H96</f>
        <v>0</v>
      </c>
      <c r="U96" s="213" t="s">
        <v>19</v>
      </c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4" t="s">
        <v>122</v>
      </c>
      <c r="AT96" s="214" t="s">
        <v>118</v>
      </c>
      <c r="AU96" s="214" t="s">
        <v>82</v>
      </c>
      <c r="AY96" s="17" t="s">
        <v>115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7" t="s">
        <v>80</v>
      </c>
      <c r="BK96" s="215">
        <f>ROUND(I96*H96,2)</f>
        <v>0</v>
      </c>
      <c r="BL96" s="17" t="s">
        <v>122</v>
      </c>
      <c r="BM96" s="214" t="s">
        <v>141</v>
      </c>
    </row>
    <row r="97" s="2" customFormat="1">
      <c r="A97" s="38"/>
      <c r="B97" s="39"/>
      <c r="C97" s="40"/>
      <c r="D97" s="216" t="s">
        <v>124</v>
      </c>
      <c r="E97" s="40"/>
      <c r="F97" s="217" t="s">
        <v>140</v>
      </c>
      <c r="G97" s="40"/>
      <c r="H97" s="40"/>
      <c r="I97" s="218"/>
      <c r="J97" s="40"/>
      <c r="K97" s="40"/>
      <c r="L97" s="44"/>
      <c r="M97" s="219"/>
      <c r="N97" s="220"/>
      <c r="O97" s="84"/>
      <c r="P97" s="84"/>
      <c r="Q97" s="84"/>
      <c r="R97" s="84"/>
      <c r="S97" s="84"/>
      <c r="T97" s="84"/>
      <c r="U97" s="85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124</v>
      </c>
      <c r="AU97" s="17" t="s">
        <v>82</v>
      </c>
    </row>
    <row r="98" s="2" customFormat="1">
      <c r="A98" s="38"/>
      <c r="B98" s="39"/>
      <c r="C98" s="40"/>
      <c r="D98" s="216" t="s">
        <v>125</v>
      </c>
      <c r="E98" s="40"/>
      <c r="F98" s="221" t="s">
        <v>142</v>
      </c>
      <c r="G98" s="40"/>
      <c r="H98" s="40"/>
      <c r="I98" s="218"/>
      <c r="J98" s="40"/>
      <c r="K98" s="40"/>
      <c r="L98" s="44"/>
      <c r="M98" s="219"/>
      <c r="N98" s="220"/>
      <c r="O98" s="84"/>
      <c r="P98" s="84"/>
      <c r="Q98" s="84"/>
      <c r="R98" s="84"/>
      <c r="S98" s="84"/>
      <c r="T98" s="84"/>
      <c r="U98" s="85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125</v>
      </c>
      <c r="AU98" s="17" t="s">
        <v>82</v>
      </c>
    </row>
    <row r="99" s="13" customFormat="1">
      <c r="A99" s="13"/>
      <c r="B99" s="222"/>
      <c r="C99" s="223"/>
      <c r="D99" s="216" t="s">
        <v>127</v>
      </c>
      <c r="E99" s="224" t="s">
        <v>19</v>
      </c>
      <c r="F99" s="225" t="s">
        <v>128</v>
      </c>
      <c r="G99" s="223"/>
      <c r="H99" s="226">
        <v>36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0"/>
      <c r="U99" s="231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127</v>
      </c>
      <c r="AU99" s="232" t="s">
        <v>82</v>
      </c>
      <c r="AV99" s="13" t="s">
        <v>82</v>
      </c>
      <c r="AW99" s="13" t="s">
        <v>34</v>
      </c>
      <c r="AX99" s="13" t="s">
        <v>80</v>
      </c>
      <c r="AY99" s="232" t="s">
        <v>115</v>
      </c>
    </row>
    <row r="100" s="2" customFormat="1" ht="16.5" customHeight="1">
      <c r="A100" s="38"/>
      <c r="B100" s="39"/>
      <c r="C100" s="203" t="s">
        <v>143</v>
      </c>
      <c r="D100" s="203" t="s">
        <v>118</v>
      </c>
      <c r="E100" s="204" t="s">
        <v>144</v>
      </c>
      <c r="F100" s="205" t="s">
        <v>145</v>
      </c>
      <c r="G100" s="206" t="s">
        <v>121</v>
      </c>
      <c r="H100" s="207">
        <v>36</v>
      </c>
      <c r="I100" s="208"/>
      <c r="J100" s="209">
        <f>ROUND(I100*H100,2)</f>
        <v>0</v>
      </c>
      <c r="K100" s="205" t="s">
        <v>19</v>
      </c>
      <c r="L100" s="44"/>
      <c r="M100" s="210" t="s">
        <v>19</v>
      </c>
      <c r="N100" s="211" t="s">
        <v>43</v>
      </c>
      <c r="O100" s="84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2">
        <f>S100*H100</f>
        <v>0</v>
      </c>
      <c r="U100" s="213" t="s">
        <v>19</v>
      </c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4" t="s">
        <v>122</v>
      </c>
      <c r="AT100" s="214" t="s">
        <v>118</v>
      </c>
      <c r="AU100" s="214" t="s">
        <v>82</v>
      </c>
      <c r="AY100" s="17" t="s">
        <v>115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7" t="s">
        <v>80</v>
      </c>
      <c r="BK100" s="215">
        <f>ROUND(I100*H100,2)</f>
        <v>0</v>
      </c>
      <c r="BL100" s="17" t="s">
        <v>122</v>
      </c>
      <c r="BM100" s="214" t="s">
        <v>146</v>
      </c>
    </row>
    <row r="101" s="2" customFormat="1">
      <c r="A101" s="38"/>
      <c r="B101" s="39"/>
      <c r="C101" s="40"/>
      <c r="D101" s="216" t="s">
        <v>124</v>
      </c>
      <c r="E101" s="40"/>
      <c r="F101" s="217" t="s">
        <v>145</v>
      </c>
      <c r="G101" s="40"/>
      <c r="H101" s="40"/>
      <c r="I101" s="218"/>
      <c r="J101" s="40"/>
      <c r="K101" s="40"/>
      <c r="L101" s="44"/>
      <c r="M101" s="219"/>
      <c r="N101" s="220"/>
      <c r="O101" s="84"/>
      <c r="P101" s="84"/>
      <c r="Q101" s="84"/>
      <c r="R101" s="84"/>
      <c r="S101" s="84"/>
      <c r="T101" s="84"/>
      <c r="U101" s="85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124</v>
      </c>
      <c r="AU101" s="17" t="s">
        <v>82</v>
      </c>
    </row>
    <row r="102" s="2" customFormat="1">
      <c r="A102" s="38"/>
      <c r="B102" s="39"/>
      <c r="C102" s="40"/>
      <c r="D102" s="216" t="s">
        <v>125</v>
      </c>
      <c r="E102" s="40"/>
      <c r="F102" s="221" t="s">
        <v>147</v>
      </c>
      <c r="G102" s="40"/>
      <c r="H102" s="40"/>
      <c r="I102" s="218"/>
      <c r="J102" s="40"/>
      <c r="K102" s="40"/>
      <c r="L102" s="44"/>
      <c r="M102" s="219"/>
      <c r="N102" s="220"/>
      <c r="O102" s="84"/>
      <c r="P102" s="84"/>
      <c r="Q102" s="84"/>
      <c r="R102" s="84"/>
      <c r="S102" s="84"/>
      <c r="T102" s="84"/>
      <c r="U102" s="85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125</v>
      </c>
      <c r="AU102" s="17" t="s">
        <v>82</v>
      </c>
    </row>
    <row r="103" s="13" customFormat="1">
      <c r="A103" s="13"/>
      <c r="B103" s="222"/>
      <c r="C103" s="223"/>
      <c r="D103" s="216" t="s">
        <v>127</v>
      </c>
      <c r="E103" s="224" t="s">
        <v>19</v>
      </c>
      <c r="F103" s="225" t="s">
        <v>128</v>
      </c>
      <c r="G103" s="223"/>
      <c r="H103" s="226">
        <v>36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0"/>
      <c r="U103" s="231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127</v>
      </c>
      <c r="AU103" s="232" t="s">
        <v>82</v>
      </c>
      <c r="AV103" s="13" t="s">
        <v>82</v>
      </c>
      <c r="AW103" s="13" t="s">
        <v>34</v>
      </c>
      <c r="AX103" s="13" t="s">
        <v>80</v>
      </c>
      <c r="AY103" s="232" t="s">
        <v>115</v>
      </c>
    </row>
    <row r="104" s="2" customFormat="1" ht="16.5" customHeight="1">
      <c r="A104" s="38"/>
      <c r="B104" s="39"/>
      <c r="C104" s="203" t="s">
        <v>148</v>
      </c>
      <c r="D104" s="203" t="s">
        <v>118</v>
      </c>
      <c r="E104" s="204" t="s">
        <v>149</v>
      </c>
      <c r="F104" s="205" t="s">
        <v>150</v>
      </c>
      <c r="G104" s="206" t="s">
        <v>121</v>
      </c>
      <c r="H104" s="207">
        <v>36</v>
      </c>
      <c r="I104" s="208"/>
      <c r="J104" s="209">
        <f>ROUND(I104*H104,2)</f>
        <v>0</v>
      </c>
      <c r="K104" s="205" t="s">
        <v>19</v>
      </c>
      <c r="L104" s="44"/>
      <c r="M104" s="210" t="s">
        <v>19</v>
      </c>
      <c r="N104" s="211" t="s">
        <v>43</v>
      </c>
      <c r="O104" s="84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2">
        <f>S104*H104</f>
        <v>0</v>
      </c>
      <c r="U104" s="213" t="s">
        <v>19</v>
      </c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4" t="s">
        <v>122</v>
      </c>
      <c r="AT104" s="214" t="s">
        <v>118</v>
      </c>
      <c r="AU104" s="214" t="s">
        <v>82</v>
      </c>
      <c r="AY104" s="17" t="s">
        <v>115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7" t="s">
        <v>80</v>
      </c>
      <c r="BK104" s="215">
        <f>ROUND(I104*H104,2)</f>
        <v>0</v>
      </c>
      <c r="BL104" s="17" t="s">
        <v>122</v>
      </c>
      <c r="BM104" s="214" t="s">
        <v>151</v>
      </c>
    </row>
    <row r="105" s="2" customFormat="1">
      <c r="A105" s="38"/>
      <c r="B105" s="39"/>
      <c r="C105" s="40"/>
      <c r="D105" s="216" t="s">
        <v>124</v>
      </c>
      <c r="E105" s="40"/>
      <c r="F105" s="217" t="s">
        <v>150</v>
      </c>
      <c r="G105" s="40"/>
      <c r="H105" s="40"/>
      <c r="I105" s="218"/>
      <c r="J105" s="40"/>
      <c r="K105" s="40"/>
      <c r="L105" s="44"/>
      <c r="M105" s="219"/>
      <c r="N105" s="220"/>
      <c r="O105" s="84"/>
      <c r="P105" s="84"/>
      <c r="Q105" s="84"/>
      <c r="R105" s="84"/>
      <c r="S105" s="84"/>
      <c r="T105" s="84"/>
      <c r="U105" s="85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124</v>
      </c>
      <c r="AU105" s="17" t="s">
        <v>82</v>
      </c>
    </row>
    <row r="106" s="2" customFormat="1">
      <c r="A106" s="38"/>
      <c r="B106" s="39"/>
      <c r="C106" s="40"/>
      <c r="D106" s="216" t="s">
        <v>125</v>
      </c>
      <c r="E106" s="40"/>
      <c r="F106" s="221" t="s">
        <v>147</v>
      </c>
      <c r="G106" s="40"/>
      <c r="H106" s="40"/>
      <c r="I106" s="218"/>
      <c r="J106" s="40"/>
      <c r="K106" s="40"/>
      <c r="L106" s="44"/>
      <c r="M106" s="219"/>
      <c r="N106" s="220"/>
      <c r="O106" s="84"/>
      <c r="P106" s="84"/>
      <c r="Q106" s="84"/>
      <c r="R106" s="84"/>
      <c r="S106" s="84"/>
      <c r="T106" s="84"/>
      <c r="U106" s="85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125</v>
      </c>
      <c r="AU106" s="17" t="s">
        <v>82</v>
      </c>
    </row>
    <row r="107" s="13" customFormat="1">
      <c r="A107" s="13"/>
      <c r="B107" s="222"/>
      <c r="C107" s="223"/>
      <c r="D107" s="216" t="s">
        <v>127</v>
      </c>
      <c r="E107" s="224" t="s">
        <v>19</v>
      </c>
      <c r="F107" s="225" t="s">
        <v>128</v>
      </c>
      <c r="G107" s="223"/>
      <c r="H107" s="226">
        <v>36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0"/>
      <c r="U107" s="231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127</v>
      </c>
      <c r="AU107" s="232" t="s">
        <v>82</v>
      </c>
      <c r="AV107" s="13" t="s">
        <v>82</v>
      </c>
      <c r="AW107" s="13" t="s">
        <v>34</v>
      </c>
      <c r="AX107" s="13" t="s">
        <v>80</v>
      </c>
      <c r="AY107" s="232" t="s">
        <v>115</v>
      </c>
    </row>
    <row r="108" s="2" customFormat="1" ht="16.5" customHeight="1">
      <c r="A108" s="38"/>
      <c r="B108" s="39"/>
      <c r="C108" s="203" t="s">
        <v>152</v>
      </c>
      <c r="D108" s="203" t="s">
        <v>118</v>
      </c>
      <c r="E108" s="204" t="s">
        <v>153</v>
      </c>
      <c r="F108" s="205" t="s">
        <v>154</v>
      </c>
      <c r="G108" s="206" t="s">
        <v>121</v>
      </c>
      <c r="H108" s="207">
        <v>36</v>
      </c>
      <c r="I108" s="208"/>
      <c r="J108" s="209">
        <f>ROUND(I108*H108,2)</f>
        <v>0</v>
      </c>
      <c r="K108" s="205" t="s">
        <v>19</v>
      </c>
      <c r="L108" s="44"/>
      <c r="M108" s="210" t="s">
        <v>19</v>
      </c>
      <c r="N108" s="211" t="s">
        <v>43</v>
      </c>
      <c r="O108" s="84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2">
        <f>S108*H108</f>
        <v>0</v>
      </c>
      <c r="U108" s="213" t="s">
        <v>19</v>
      </c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4" t="s">
        <v>122</v>
      </c>
      <c r="AT108" s="214" t="s">
        <v>118</v>
      </c>
      <c r="AU108" s="214" t="s">
        <v>82</v>
      </c>
      <c r="AY108" s="17" t="s">
        <v>115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80</v>
      </c>
      <c r="BK108" s="215">
        <f>ROUND(I108*H108,2)</f>
        <v>0</v>
      </c>
      <c r="BL108" s="17" t="s">
        <v>122</v>
      </c>
      <c r="BM108" s="214" t="s">
        <v>155</v>
      </c>
    </row>
    <row r="109" s="2" customFormat="1">
      <c r="A109" s="38"/>
      <c r="B109" s="39"/>
      <c r="C109" s="40"/>
      <c r="D109" s="216" t="s">
        <v>124</v>
      </c>
      <c r="E109" s="40"/>
      <c r="F109" s="217" t="s">
        <v>154</v>
      </c>
      <c r="G109" s="40"/>
      <c r="H109" s="40"/>
      <c r="I109" s="218"/>
      <c r="J109" s="40"/>
      <c r="K109" s="40"/>
      <c r="L109" s="44"/>
      <c r="M109" s="219"/>
      <c r="N109" s="220"/>
      <c r="O109" s="84"/>
      <c r="P109" s="84"/>
      <c r="Q109" s="84"/>
      <c r="R109" s="84"/>
      <c r="S109" s="84"/>
      <c r="T109" s="84"/>
      <c r="U109" s="85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124</v>
      </c>
      <c r="AU109" s="17" t="s">
        <v>82</v>
      </c>
    </row>
    <row r="110" s="2" customFormat="1">
      <c r="A110" s="38"/>
      <c r="B110" s="39"/>
      <c r="C110" s="40"/>
      <c r="D110" s="216" t="s">
        <v>125</v>
      </c>
      <c r="E110" s="40"/>
      <c r="F110" s="221" t="s">
        <v>156</v>
      </c>
      <c r="G110" s="40"/>
      <c r="H110" s="40"/>
      <c r="I110" s="218"/>
      <c r="J110" s="40"/>
      <c r="K110" s="40"/>
      <c r="L110" s="44"/>
      <c r="M110" s="219"/>
      <c r="N110" s="220"/>
      <c r="O110" s="84"/>
      <c r="P110" s="84"/>
      <c r="Q110" s="84"/>
      <c r="R110" s="84"/>
      <c r="S110" s="84"/>
      <c r="T110" s="84"/>
      <c r="U110" s="85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125</v>
      </c>
      <c r="AU110" s="17" t="s">
        <v>82</v>
      </c>
    </row>
    <row r="111" s="13" customFormat="1">
      <c r="A111" s="13"/>
      <c r="B111" s="222"/>
      <c r="C111" s="223"/>
      <c r="D111" s="216" t="s">
        <v>127</v>
      </c>
      <c r="E111" s="224" t="s">
        <v>19</v>
      </c>
      <c r="F111" s="225" t="s">
        <v>128</v>
      </c>
      <c r="G111" s="223"/>
      <c r="H111" s="226">
        <v>36</v>
      </c>
      <c r="I111" s="227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0"/>
      <c r="U111" s="231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127</v>
      </c>
      <c r="AU111" s="232" t="s">
        <v>82</v>
      </c>
      <c r="AV111" s="13" t="s">
        <v>82</v>
      </c>
      <c r="AW111" s="13" t="s">
        <v>34</v>
      </c>
      <c r="AX111" s="13" t="s">
        <v>80</v>
      </c>
      <c r="AY111" s="232" t="s">
        <v>115</v>
      </c>
    </row>
    <row r="112" s="2" customFormat="1" ht="16.5" customHeight="1">
      <c r="A112" s="38"/>
      <c r="B112" s="39"/>
      <c r="C112" s="203" t="s">
        <v>157</v>
      </c>
      <c r="D112" s="203" t="s">
        <v>118</v>
      </c>
      <c r="E112" s="204" t="s">
        <v>158</v>
      </c>
      <c r="F112" s="205" t="s">
        <v>159</v>
      </c>
      <c r="G112" s="206" t="s">
        <v>121</v>
      </c>
      <c r="H112" s="207">
        <v>36</v>
      </c>
      <c r="I112" s="208"/>
      <c r="J112" s="209">
        <f>ROUND(I112*H112,2)</f>
        <v>0</v>
      </c>
      <c r="K112" s="205" t="s">
        <v>19</v>
      </c>
      <c r="L112" s="44"/>
      <c r="M112" s="210" t="s">
        <v>19</v>
      </c>
      <c r="N112" s="211" t="s">
        <v>43</v>
      </c>
      <c r="O112" s="84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2">
        <f>S112*H112</f>
        <v>0</v>
      </c>
      <c r="U112" s="213" t="s">
        <v>19</v>
      </c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4" t="s">
        <v>122</v>
      </c>
      <c r="AT112" s="214" t="s">
        <v>118</v>
      </c>
      <c r="AU112" s="214" t="s">
        <v>82</v>
      </c>
      <c r="AY112" s="17" t="s">
        <v>115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7" t="s">
        <v>80</v>
      </c>
      <c r="BK112" s="215">
        <f>ROUND(I112*H112,2)</f>
        <v>0</v>
      </c>
      <c r="BL112" s="17" t="s">
        <v>122</v>
      </c>
      <c r="BM112" s="214" t="s">
        <v>160</v>
      </c>
    </row>
    <row r="113" s="2" customFormat="1">
      <c r="A113" s="38"/>
      <c r="B113" s="39"/>
      <c r="C113" s="40"/>
      <c r="D113" s="216" t="s">
        <v>124</v>
      </c>
      <c r="E113" s="40"/>
      <c r="F113" s="217" t="s">
        <v>159</v>
      </c>
      <c r="G113" s="40"/>
      <c r="H113" s="40"/>
      <c r="I113" s="218"/>
      <c r="J113" s="40"/>
      <c r="K113" s="40"/>
      <c r="L113" s="44"/>
      <c r="M113" s="219"/>
      <c r="N113" s="220"/>
      <c r="O113" s="84"/>
      <c r="P113" s="84"/>
      <c r="Q113" s="84"/>
      <c r="R113" s="84"/>
      <c r="S113" s="84"/>
      <c r="T113" s="84"/>
      <c r="U113" s="85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124</v>
      </c>
      <c r="AU113" s="17" t="s">
        <v>82</v>
      </c>
    </row>
    <row r="114" s="2" customFormat="1">
      <c r="A114" s="38"/>
      <c r="B114" s="39"/>
      <c r="C114" s="40"/>
      <c r="D114" s="216" t="s">
        <v>125</v>
      </c>
      <c r="E114" s="40"/>
      <c r="F114" s="221" t="s">
        <v>142</v>
      </c>
      <c r="G114" s="40"/>
      <c r="H114" s="40"/>
      <c r="I114" s="218"/>
      <c r="J114" s="40"/>
      <c r="K114" s="40"/>
      <c r="L114" s="44"/>
      <c r="M114" s="219"/>
      <c r="N114" s="220"/>
      <c r="O114" s="84"/>
      <c r="P114" s="84"/>
      <c r="Q114" s="84"/>
      <c r="R114" s="84"/>
      <c r="S114" s="84"/>
      <c r="T114" s="84"/>
      <c r="U114" s="85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125</v>
      </c>
      <c r="AU114" s="17" t="s">
        <v>82</v>
      </c>
    </row>
    <row r="115" s="13" customFormat="1">
      <c r="A115" s="13"/>
      <c r="B115" s="222"/>
      <c r="C115" s="223"/>
      <c r="D115" s="216" t="s">
        <v>127</v>
      </c>
      <c r="E115" s="224" t="s">
        <v>19</v>
      </c>
      <c r="F115" s="225" t="s">
        <v>128</v>
      </c>
      <c r="G115" s="223"/>
      <c r="H115" s="226">
        <v>36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0"/>
      <c r="U115" s="231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127</v>
      </c>
      <c r="AU115" s="232" t="s">
        <v>82</v>
      </c>
      <c r="AV115" s="13" t="s">
        <v>82</v>
      </c>
      <c r="AW115" s="13" t="s">
        <v>34</v>
      </c>
      <c r="AX115" s="13" t="s">
        <v>80</v>
      </c>
      <c r="AY115" s="232" t="s">
        <v>115</v>
      </c>
    </row>
    <row r="116" s="2" customFormat="1" ht="16.5" customHeight="1">
      <c r="A116" s="38"/>
      <c r="B116" s="39"/>
      <c r="C116" s="203" t="s">
        <v>161</v>
      </c>
      <c r="D116" s="203" t="s">
        <v>118</v>
      </c>
      <c r="E116" s="204" t="s">
        <v>162</v>
      </c>
      <c r="F116" s="205" t="s">
        <v>163</v>
      </c>
      <c r="G116" s="206" t="s">
        <v>121</v>
      </c>
      <c r="H116" s="207">
        <v>36</v>
      </c>
      <c r="I116" s="208"/>
      <c r="J116" s="209">
        <f>ROUND(I116*H116,2)</f>
        <v>0</v>
      </c>
      <c r="K116" s="205" t="s">
        <v>19</v>
      </c>
      <c r="L116" s="44"/>
      <c r="M116" s="210" t="s">
        <v>19</v>
      </c>
      <c r="N116" s="211" t="s">
        <v>43</v>
      </c>
      <c r="O116" s="84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2">
        <f>S116*H116</f>
        <v>0</v>
      </c>
      <c r="U116" s="213" t="s">
        <v>19</v>
      </c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4" t="s">
        <v>122</v>
      </c>
      <c r="AT116" s="214" t="s">
        <v>118</v>
      </c>
      <c r="AU116" s="214" t="s">
        <v>82</v>
      </c>
      <c r="AY116" s="17" t="s">
        <v>115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7" t="s">
        <v>80</v>
      </c>
      <c r="BK116" s="215">
        <f>ROUND(I116*H116,2)</f>
        <v>0</v>
      </c>
      <c r="BL116" s="17" t="s">
        <v>122</v>
      </c>
      <c r="BM116" s="214" t="s">
        <v>164</v>
      </c>
    </row>
    <row r="117" s="2" customFormat="1">
      <c r="A117" s="38"/>
      <c r="B117" s="39"/>
      <c r="C117" s="40"/>
      <c r="D117" s="216" t="s">
        <v>124</v>
      </c>
      <c r="E117" s="40"/>
      <c r="F117" s="217" t="s">
        <v>163</v>
      </c>
      <c r="G117" s="40"/>
      <c r="H117" s="40"/>
      <c r="I117" s="218"/>
      <c r="J117" s="40"/>
      <c r="K117" s="40"/>
      <c r="L117" s="44"/>
      <c r="M117" s="219"/>
      <c r="N117" s="220"/>
      <c r="O117" s="84"/>
      <c r="P117" s="84"/>
      <c r="Q117" s="84"/>
      <c r="R117" s="84"/>
      <c r="S117" s="84"/>
      <c r="T117" s="84"/>
      <c r="U117" s="85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124</v>
      </c>
      <c r="AU117" s="17" t="s">
        <v>82</v>
      </c>
    </row>
    <row r="118" s="2" customFormat="1">
      <c r="A118" s="38"/>
      <c r="B118" s="39"/>
      <c r="C118" s="40"/>
      <c r="D118" s="216" t="s">
        <v>125</v>
      </c>
      <c r="E118" s="40"/>
      <c r="F118" s="221" t="s">
        <v>165</v>
      </c>
      <c r="G118" s="40"/>
      <c r="H118" s="40"/>
      <c r="I118" s="218"/>
      <c r="J118" s="40"/>
      <c r="K118" s="40"/>
      <c r="L118" s="44"/>
      <c r="M118" s="219"/>
      <c r="N118" s="220"/>
      <c r="O118" s="84"/>
      <c r="P118" s="84"/>
      <c r="Q118" s="84"/>
      <c r="R118" s="84"/>
      <c r="S118" s="84"/>
      <c r="T118" s="84"/>
      <c r="U118" s="8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125</v>
      </c>
      <c r="AU118" s="17" t="s">
        <v>82</v>
      </c>
    </row>
    <row r="119" s="13" customFormat="1">
      <c r="A119" s="13"/>
      <c r="B119" s="222"/>
      <c r="C119" s="223"/>
      <c r="D119" s="216" t="s">
        <v>127</v>
      </c>
      <c r="E119" s="224" t="s">
        <v>19</v>
      </c>
      <c r="F119" s="225" t="s">
        <v>128</v>
      </c>
      <c r="G119" s="223"/>
      <c r="H119" s="226">
        <v>36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0"/>
      <c r="U119" s="231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127</v>
      </c>
      <c r="AU119" s="232" t="s">
        <v>82</v>
      </c>
      <c r="AV119" s="13" t="s">
        <v>82</v>
      </c>
      <c r="AW119" s="13" t="s">
        <v>34</v>
      </c>
      <c r="AX119" s="13" t="s">
        <v>80</v>
      </c>
      <c r="AY119" s="232" t="s">
        <v>115</v>
      </c>
    </row>
    <row r="120" s="2" customFormat="1" ht="16.5" customHeight="1">
      <c r="A120" s="38"/>
      <c r="B120" s="39"/>
      <c r="C120" s="203" t="s">
        <v>166</v>
      </c>
      <c r="D120" s="203" t="s">
        <v>118</v>
      </c>
      <c r="E120" s="204" t="s">
        <v>167</v>
      </c>
      <c r="F120" s="205" t="s">
        <v>168</v>
      </c>
      <c r="G120" s="206" t="s">
        <v>121</v>
      </c>
      <c r="H120" s="207">
        <v>36</v>
      </c>
      <c r="I120" s="208"/>
      <c r="J120" s="209">
        <f>ROUND(I120*H120,2)</f>
        <v>0</v>
      </c>
      <c r="K120" s="205" t="s">
        <v>19</v>
      </c>
      <c r="L120" s="44"/>
      <c r="M120" s="210" t="s">
        <v>19</v>
      </c>
      <c r="N120" s="211" t="s">
        <v>43</v>
      </c>
      <c r="O120" s="84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2">
        <f>S120*H120</f>
        <v>0</v>
      </c>
      <c r="U120" s="213" t="s">
        <v>19</v>
      </c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4" t="s">
        <v>122</v>
      </c>
      <c r="AT120" s="214" t="s">
        <v>118</v>
      </c>
      <c r="AU120" s="214" t="s">
        <v>82</v>
      </c>
      <c r="AY120" s="17" t="s">
        <v>115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7" t="s">
        <v>80</v>
      </c>
      <c r="BK120" s="215">
        <f>ROUND(I120*H120,2)</f>
        <v>0</v>
      </c>
      <c r="BL120" s="17" t="s">
        <v>122</v>
      </c>
      <c r="BM120" s="214" t="s">
        <v>169</v>
      </c>
    </row>
    <row r="121" s="2" customFormat="1">
      <c r="A121" s="38"/>
      <c r="B121" s="39"/>
      <c r="C121" s="40"/>
      <c r="D121" s="216" t="s">
        <v>124</v>
      </c>
      <c r="E121" s="40"/>
      <c r="F121" s="217" t="s">
        <v>168</v>
      </c>
      <c r="G121" s="40"/>
      <c r="H121" s="40"/>
      <c r="I121" s="218"/>
      <c r="J121" s="40"/>
      <c r="K121" s="40"/>
      <c r="L121" s="44"/>
      <c r="M121" s="219"/>
      <c r="N121" s="220"/>
      <c r="O121" s="84"/>
      <c r="P121" s="84"/>
      <c r="Q121" s="84"/>
      <c r="R121" s="84"/>
      <c r="S121" s="84"/>
      <c r="T121" s="84"/>
      <c r="U121" s="85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124</v>
      </c>
      <c r="AU121" s="17" t="s">
        <v>82</v>
      </c>
    </row>
    <row r="122" s="2" customFormat="1">
      <c r="A122" s="38"/>
      <c r="B122" s="39"/>
      <c r="C122" s="40"/>
      <c r="D122" s="216" t="s">
        <v>125</v>
      </c>
      <c r="E122" s="40"/>
      <c r="F122" s="221" t="s">
        <v>170</v>
      </c>
      <c r="G122" s="40"/>
      <c r="H122" s="40"/>
      <c r="I122" s="218"/>
      <c r="J122" s="40"/>
      <c r="K122" s="40"/>
      <c r="L122" s="44"/>
      <c r="M122" s="219"/>
      <c r="N122" s="220"/>
      <c r="O122" s="84"/>
      <c r="P122" s="84"/>
      <c r="Q122" s="84"/>
      <c r="R122" s="84"/>
      <c r="S122" s="84"/>
      <c r="T122" s="84"/>
      <c r="U122" s="85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125</v>
      </c>
      <c r="AU122" s="17" t="s">
        <v>82</v>
      </c>
    </row>
    <row r="123" s="13" customFormat="1">
      <c r="A123" s="13"/>
      <c r="B123" s="222"/>
      <c r="C123" s="223"/>
      <c r="D123" s="216" t="s">
        <v>127</v>
      </c>
      <c r="E123" s="224" t="s">
        <v>19</v>
      </c>
      <c r="F123" s="225" t="s">
        <v>128</v>
      </c>
      <c r="G123" s="223"/>
      <c r="H123" s="226">
        <v>36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0"/>
      <c r="U123" s="231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127</v>
      </c>
      <c r="AU123" s="232" t="s">
        <v>82</v>
      </c>
      <c r="AV123" s="13" t="s">
        <v>82</v>
      </c>
      <c r="AW123" s="13" t="s">
        <v>34</v>
      </c>
      <c r="AX123" s="13" t="s">
        <v>80</v>
      </c>
      <c r="AY123" s="232" t="s">
        <v>115</v>
      </c>
    </row>
    <row r="124" s="2" customFormat="1" ht="16.5" customHeight="1">
      <c r="A124" s="38"/>
      <c r="B124" s="39"/>
      <c r="C124" s="203" t="s">
        <v>171</v>
      </c>
      <c r="D124" s="203" t="s">
        <v>118</v>
      </c>
      <c r="E124" s="204" t="s">
        <v>172</v>
      </c>
      <c r="F124" s="205" t="s">
        <v>173</v>
      </c>
      <c r="G124" s="206" t="s">
        <v>121</v>
      </c>
      <c r="H124" s="207">
        <v>36</v>
      </c>
      <c r="I124" s="208"/>
      <c r="J124" s="209">
        <f>ROUND(I124*H124,2)</f>
        <v>0</v>
      </c>
      <c r="K124" s="205" t="s">
        <v>19</v>
      </c>
      <c r="L124" s="44"/>
      <c r="M124" s="210" t="s">
        <v>19</v>
      </c>
      <c r="N124" s="211" t="s">
        <v>43</v>
      </c>
      <c r="O124" s="84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2">
        <f>S124*H124</f>
        <v>0</v>
      </c>
      <c r="U124" s="213" t="s">
        <v>19</v>
      </c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4" t="s">
        <v>122</v>
      </c>
      <c r="AT124" s="214" t="s">
        <v>118</v>
      </c>
      <c r="AU124" s="214" t="s">
        <v>82</v>
      </c>
      <c r="AY124" s="17" t="s">
        <v>115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80</v>
      </c>
      <c r="BK124" s="215">
        <f>ROUND(I124*H124,2)</f>
        <v>0</v>
      </c>
      <c r="BL124" s="17" t="s">
        <v>122</v>
      </c>
      <c r="BM124" s="214" t="s">
        <v>174</v>
      </c>
    </row>
    <row r="125" s="2" customFormat="1">
      <c r="A125" s="38"/>
      <c r="B125" s="39"/>
      <c r="C125" s="40"/>
      <c r="D125" s="216" t="s">
        <v>124</v>
      </c>
      <c r="E125" s="40"/>
      <c r="F125" s="217" t="s">
        <v>173</v>
      </c>
      <c r="G125" s="40"/>
      <c r="H125" s="40"/>
      <c r="I125" s="218"/>
      <c r="J125" s="40"/>
      <c r="K125" s="40"/>
      <c r="L125" s="44"/>
      <c r="M125" s="219"/>
      <c r="N125" s="220"/>
      <c r="O125" s="84"/>
      <c r="P125" s="84"/>
      <c r="Q125" s="84"/>
      <c r="R125" s="84"/>
      <c r="S125" s="84"/>
      <c r="T125" s="84"/>
      <c r="U125" s="85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124</v>
      </c>
      <c r="AU125" s="17" t="s">
        <v>82</v>
      </c>
    </row>
    <row r="126" s="2" customFormat="1">
      <c r="A126" s="38"/>
      <c r="B126" s="39"/>
      <c r="C126" s="40"/>
      <c r="D126" s="216" t="s">
        <v>125</v>
      </c>
      <c r="E126" s="40"/>
      <c r="F126" s="221" t="s">
        <v>175</v>
      </c>
      <c r="G126" s="40"/>
      <c r="H126" s="40"/>
      <c r="I126" s="218"/>
      <c r="J126" s="40"/>
      <c r="K126" s="40"/>
      <c r="L126" s="44"/>
      <c r="M126" s="219"/>
      <c r="N126" s="220"/>
      <c r="O126" s="84"/>
      <c r="P126" s="84"/>
      <c r="Q126" s="84"/>
      <c r="R126" s="84"/>
      <c r="S126" s="84"/>
      <c r="T126" s="84"/>
      <c r="U126" s="85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125</v>
      </c>
      <c r="AU126" s="17" t="s">
        <v>82</v>
      </c>
    </row>
    <row r="127" s="13" customFormat="1">
      <c r="A127" s="13"/>
      <c r="B127" s="222"/>
      <c r="C127" s="223"/>
      <c r="D127" s="216" t="s">
        <v>127</v>
      </c>
      <c r="E127" s="224" t="s">
        <v>19</v>
      </c>
      <c r="F127" s="225" t="s">
        <v>128</v>
      </c>
      <c r="G127" s="223"/>
      <c r="H127" s="226">
        <v>36</v>
      </c>
      <c r="I127" s="227"/>
      <c r="J127" s="223"/>
      <c r="K127" s="223"/>
      <c r="L127" s="228"/>
      <c r="M127" s="233"/>
      <c r="N127" s="234"/>
      <c r="O127" s="234"/>
      <c r="P127" s="234"/>
      <c r="Q127" s="234"/>
      <c r="R127" s="234"/>
      <c r="S127" s="234"/>
      <c r="T127" s="234"/>
      <c r="U127" s="235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127</v>
      </c>
      <c r="AU127" s="232" t="s">
        <v>82</v>
      </c>
      <c r="AV127" s="13" t="s">
        <v>82</v>
      </c>
      <c r="AW127" s="13" t="s">
        <v>34</v>
      </c>
      <c r="AX127" s="13" t="s">
        <v>80</v>
      </c>
      <c r="AY127" s="232" t="s">
        <v>115</v>
      </c>
    </row>
    <row r="128" s="2" customFormat="1" ht="6.96" customHeight="1">
      <c r="A128" s="38"/>
      <c r="B128" s="59"/>
      <c r="C128" s="60"/>
      <c r="D128" s="60"/>
      <c r="E128" s="60"/>
      <c r="F128" s="60"/>
      <c r="G128" s="60"/>
      <c r="H128" s="60"/>
      <c r="I128" s="60"/>
      <c r="J128" s="60"/>
      <c r="K128" s="60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dvPh9l5MV0FQ8sxx6CCI7l+F/4bRLryr9YAxdqq3PkEhoLhX/cp0ehnO/3Mh7SJV6r9B+H6h0AT+pblOAX5XNg==" hashValue="7/OweHcdlNvAEzn9+et3A2yR7bj/aeSXhqqD3YJYn8bNP6H9yfmfvQdLMr2Ea3R08+Ox+BIVufCvP44EBM1kcg==" algorithmName="SHA-512" password="CC35"/>
  <autoFilter ref="C80:K12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Zajištění servisu ČOV OŘ UNL 2024 - 2026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176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12. 1. 2024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29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ROUND((SUM(BE82:BE98)),  2)</f>
        <v>0</v>
      </c>
      <c r="G33" s="38"/>
      <c r="H33" s="38"/>
      <c r="I33" s="148">
        <v>0.20999999999999999</v>
      </c>
      <c r="J33" s="147">
        <f>ROUND(((SUM(BE82:BE98))*I33),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ROUND((SUM(BF82:BF98)),  2)</f>
        <v>0</v>
      </c>
      <c r="G34" s="38"/>
      <c r="H34" s="38"/>
      <c r="I34" s="148">
        <v>0.12</v>
      </c>
      <c r="J34" s="147">
        <f>ROUND(((SUM(BF82:BF98))*I34),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ROUND((SUM(BG82:BG98)),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ROUND((SUM(BH82:BH98)),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ROUND((SUM(BI82:BI98)),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Zajištění servisu ČOV OŘ UNL 2024 - 2026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PS02 - Hodinové sazby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12. 1. 2024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177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178</v>
      </c>
      <c r="E61" s="168"/>
      <c r="F61" s="168"/>
      <c r="G61" s="168"/>
      <c r="H61" s="168"/>
      <c r="I61" s="168"/>
      <c r="J61" s="169">
        <f>J92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1"/>
      <c r="C62" s="172"/>
      <c r="D62" s="173" t="s">
        <v>179</v>
      </c>
      <c r="E62" s="174"/>
      <c r="F62" s="174"/>
      <c r="G62" s="174"/>
      <c r="H62" s="174"/>
      <c r="I62" s="174"/>
      <c r="J62" s="175">
        <f>J93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98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Zajištění servisu ČOV OŘ UNL 2024 - 2026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90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PS02 - Hodinové sazby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32" t="s">
        <v>23</v>
      </c>
      <c r="J76" s="72" t="str">
        <f>IF(J12="","",J12)</f>
        <v>12. 1. 2024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Správa železnic, státní organizace</v>
      </c>
      <c r="G78" s="40"/>
      <c r="H78" s="40"/>
      <c r="I78" s="32" t="s">
        <v>33</v>
      </c>
      <c r="J78" s="36" t="str">
        <f>E21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32" t="s">
        <v>35</v>
      </c>
      <c r="J79" s="36" t="str">
        <f>E24</f>
        <v>Správa železnic, státní organizace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99</v>
      </c>
      <c r="D81" s="180" t="s">
        <v>57</v>
      </c>
      <c r="E81" s="180" t="s">
        <v>53</v>
      </c>
      <c r="F81" s="180" t="s">
        <v>54</v>
      </c>
      <c r="G81" s="180" t="s">
        <v>100</v>
      </c>
      <c r="H81" s="180" t="s">
        <v>101</v>
      </c>
      <c r="I81" s="180" t="s">
        <v>102</v>
      </c>
      <c r="J81" s="180" t="s">
        <v>94</v>
      </c>
      <c r="K81" s="181" t="s">
        <v>103</v>
      </c>
      <c r="L81" s="182"/>
      <c r="M81" s="92" t="s">
        <v>19</v>
      </c>
      <c r="N81" s="93" t="s">
        <v>42</v>
      </c>
      <c r="O81" s="93" t="s">
        <v>104</v>
      </c>
      <c r="P81" s="93" t="s">
        <v>105</v>
      </c>
      <c r="Q81" s="93" t="s">
        <v>106</v>
      </c>
      <c r="R81" s="93" t="s">
        <v>107</v>
      </c>
      <c r="S81" s="93" t="s">
        <v>108</v>
      </c>
      <c r="T81" s="93" t="s">
        <v>109</v>
      </c>
      <c r="U81" s="94" t="s">
        <v>110</v>
      </c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111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P83+P92</f>
        <v>0</v>
      </c>
      <c r="Q82" s="96"/>
      <c r="R82" s="185">
        <f>R83+R92</f>
        <v>0</v>
      </c>
      <c r="S82" s="96"/>
      <c r="T82" s="185">
        <f>T83+T92</f>
        <v>0</v>
      </c>
      <c r="U82" s="9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71</v>
      </c>
      <c r="AU82" s="17" t="s">
        <v>95</v>
      </c>
      <c r="BK82" s="186">
        <f>BK83+BK92</f>
        <v>0</v>
      </c>
    </row>
    <row r="83" s="12" customFormat="1" ht="25.92" customHeight="1">
      <c r="A83" s="12"/>
      <c r="B83" s="187"/>
      <c r="C83" s="188"/>
      <c r="D83" s="189" t="s">
        <v>71</v>
      </c>
      <c r="E83" s="190" t="s">
        <v>180</v>
      </c>
      <c r="F83" s="190" t="s">
        <v>181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SUM(P84:P91)</f>
        <v>0</v>
      </c>
      <c r="Q83" s="195"/>
      <c r="R83" s="196">
        <f>SUM(R84:R91)</f>
        <v>0</v>
      </c>
      <c r="S83" s="195"/>
      <c r="T83" s="196">
        <f>SUM(T84:T91)</f>
        <v>0</v>
      </c>
      <c r="U83" s="197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114</v>
      </c>
      <c r="AT83" s="199" t="s">
        <v>71</v>
      </c>
      <c r="AU83" s="199" t="s">
        <v>72</v>
      </c>
      <c r="AY83" s="198" t="s">
        <v>115</v>
      </c>
      <c r="BK83" s="200">
        <f>SUM(BK84:BK91)</f>
        <v>0</v>
      </c>
    </row>
    <row r="84" s="2" customFormat="1" ht="21.75" customHeight="1">
      <c r="A84" s="38"/>
      <c r="B84" s="39"/>
      <c r="C84" s="203" t="s">
        <v>80</v>
      </c>
      <c r="D84" s="203" t="s">
        <v>118</v>
      </c>
      <c r="E84" s="204" t="s">
        <v>182</v>
      </c>
      <c r="F84" s="205" t="s">
        <v>183</v>
      </c>
      <c r="G84" s="206" t="s">
        <v>184</v>
      </c>
      <c r="H84" s="207">
        <v>396</v>
      </c>
      <c r="I84" s="208"/>
      <c r="J84" s="209">
        <f>ROUND(I84*H84,2)</f>
        <v>0</v>
      </c>
      <c r="K84" s="205" t="s">
        <v>185</v>
      </c>
      <c r="L84" s="44"/>
      <c r="M84" s="210" t="s">
        <v>19</v>
      </c>
      <c r="N84" s="211" t="s">
        <v>43</v>
      </c>
      <c r="O84" s="84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2">
        <f>S84*H84</f>
        <v>0</v>
      </c>
      <c r="U84" s="213" t="s">
        <v>19</v>
      </c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4" t="s">
        <v>122</v>
      </c>
      <c r="AT84" s="214" t="s">
        <v>118</v>
      </c>
      <c r="AU84" s="214" t="s">
        <v>80</v>
      </c>
      <c r="AY84" s="17" t="s">
        <v>115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7" t="s">
        <v>80</v>
      </c>
      <c r="BK84" s="215">
        <f>ROUND(I84*H84,2)</f>
        <v>0</v>
      </c>
      <c r="BL84" s="17" t="s">
        <v>122</v>
      </c>
      <c r="BM84" s="214" t="s">
        <v>186</v>
      </c>
    </row>
    <row r="85" s="2" customFormat="1">
      <c r="A85" s="38"/>
      <c r="B85" s="39"/>
      <c r="C85" s="40"/>
      <c r="D85" s="216" t="s">
        <v>124</v>
      </c>
      <c r="E85" s="40"/>
      <c r="F85" s="217" t="s">
        <v>183</v>
      </c>
      <c r="G85" s="40"/>
      <c r="H85" s="40"/>
      <c r="I85" s="218"/>
      <c r="J85" s="40"/>
      <c r="K85" s="40"/>
      <c r="L85" s="44"/>
      <c r="M85" s="219"/>
      <c r="N85" s="220"/>
      <c r="O85" s="84"/>
      <c r="P85" s="84"/>
      <c r="Q85" s="84"/>
      <c r="R85" s="84"/>
      <c r="S85" s="84"/>
      <c r="T85" s="84"/>
      <c r="U85" s="85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124</v>
      </c>
      <c r="AU85" s="17" t="s">
        <v>80</v>
      </c>
    </row>
    <row r="86" s="2" customFormat="1">
      <c r="A86" s="38"/>
      <c r="B86" s="39"/>
      <c r="C86" s="40"/>
      <c r="D86" s="236" t="s">
        <v>187</v>
      </c>
      <c r="E86" s="40"/>
      <c r="F86" s="237" t="s">
        <v>188</v>
      </c>
      <c r="G86" s="40"/>
      <c r="H86" s="40"/>
      <c r="I86" s="218"/>
      <c r="J86" s="40"/>
      <c r="K86" s="40"/>
      <c r="L86" s="44"/>
      <c r="M86" s="219"/>
      <c r="N86" s="220"/>
      <c r="O86" s="84"/>
      <c r="P86" s="84"/>
      <c r="Q86" s="84"/>
      <c r="R86" s="84"/>
      <c r="S86" s="84"/>
      <c r="T86" s="84"/>
      <c r="U86" s="85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187</v>
      </c>
      <c r="AU86" s="17" t="s">
        <v>80</v>
      </c>
    </row>
    <row r="87" s="13" customFormat="1">
      <c r="A87" s="13"/>
      <c r="B87" s="222"/>
      <c r="C87" s="223"/>
      <c r="D87" s="216" t="s">
        <v>127</v>
      </c>
      <c r="E87" s="224" t="s">
        <v>19</v>
      </c>
      <c r="F87" s="225" t="s">
        <v>189</v>
      </c>
      <c r="G87" s="223"/>
      <c r="H87" s="226">
        <v>396</v>
      </c>
      <c r="I87" s="227"/>
      <c r="J87" s="223"/>
      <c r="K87" s="223"/>
      <c r="L87" s="228"/>
      <c r="M87" s="229"/>
      <c r="N87" s="230"/>
      <c r="O87" s="230"/>
      <c r="P87" s="230"/>
      <c r="Q87" s="230"/>
      <c r="R87" s="230"/>
      <c r="S87" s="230"/>
      <c r="T87" s="230"/>
      <c r="U87" s="231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127</v>
      </c>
      <c r="AU87" s="232" t="s">
        <v>80</v>
      </c>
      <c r="AV87" s="13" t="s">
        <v>82</v>
      </c>
      <c r="AW87" s="13" t="s">
        <v>34</v>
      </c>
      <c r="AX87" s="13" t="s">
        <v>80</v>
      </c>
      <c r="AY87" s="232" t="s">
        <v>115</v>
      </c>
    </row>
    <row r="88" s="2" customFormat="1" ht="21.75" customHeight="1">
      <c r="A88" s="38"/>
      <c r="B88" s="39"/>
      <c r="C88" s="203" t="s">
        <v>82</v>
      </c>
      <c r="D88" s="203" t="s">
        <v>118</v>
      </c>
      <c r="E88" s="204" t="s">
        <v>190</v>
      </c>
      <c r="F88" s="205" t="s">
        <v>191</v>
      </c>
      <c r="G88" s="206" t="s">
        <v>184</v>
      </c>
      <c r="H88" s="207">
        <v>99</v>
      </c>
      <c r="I88" s="208"/>
      <c r="J88" s="209">
        <f>ROUND(I88*H88,2)</f>
        <v>0</v>
      </c>
      <c r="K88" s="205" t="s">
        <v>185</v>
      </c>
      <c r="L88" s="44"/>
      <c r="M88" s="210" t="s">
        <v>19</v>
      </c>
      <c r="N88" s="211" t="s">
        <v>43</v>
      </c>
      <c r="O88" s="8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2">
        <f>S88*H88</f>
        <v>0</v>
      </c>
      <c r="U88" s="213" t="s">
        <v>19</v>
      </c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4" t="s">
        <v>122</v>
      </c>
      <c r="AT88" s="214" t="s">
        <v>118</v>
      </c>
      <c r="AU88" s="214" t="s">
        <v>80</v>
      </c>
      <c r="AY88" s="17" t="s">
        <v>115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7" t="s">
        <v>80</v>
      </c>
      <c r="BK88" s="215">
        <f>ROUND(I88*H88,2)</f>
        <v>0</v>
      </c>
      <c r="BL88" s="17" t="s">
        <v>122</v>
      </c>
      <c r="BM88" s="214" t="s">
        <v>192</v>
      </c>
    </row>
    <row r="89" s="2" customFormat="1">
      <c r="A89" s="38"/>
      <c r="B89" s="39"/>
      <c r="C89" s="40"/>
      <c r="D89" s="216" t="s">
        <v>124</v>
      </c>
      <c r="E89" s="40"/>
      <c r="F89" s="217" t="s">
        <v>191</v>
      </c>
      <c r="G89" s="40"/>
      <c r="H89" s="40"/>
      <c r="I89" s="218"/>
      <c r="J89" s="40"/>
      <c r="K89" s="40"/>
      <c r="L89" s="44"/>
      <c r="M89" s="219"/>
      <c r="N89" s="220"/>
      <c r="O89" s="84"/>
      <c r="P89" s="84"/>
      <c r="Q89" s="84"/>
      <c r="R89" s="84"/>
      <c r="S89" s="84"/>
      <c r="T89" s="84"/>
      <c r="U89" s="85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124</v>
      </c>
      <c r="AU89" s="17" t="s">
        <v>80</v>
      </c>
    </row>
    <row r="90" s="2" customFormat="1">
      <c r="A90" s="38"/>
      <c r="B90" s="39"/>
      <c r="C90" s="40"/>
      <c r="D90" s="236" t="s">
        <v>187</v>
      </c>
      <c r="E90" s="40"/>
      <c r="F90" s="237" t="s">
        <v>193</v>
      </c>
      <c r="G90" s="40"/>
      <c r="H90" s="40"/>
      <c r="I90" s="218"/>
      <c r="J90" s="40"/>
      <c r="K90" s="40"/>
      <c r="L90" s="44"/>
      <c r="M90" s="219"/>
      <c r="N90" s="220"/>
      <c r="O90" s="84"/>
      <c r="P90" s="84"/>
      <c r="Q90" s="84"/>
      <c r="R90" s="84"/>
      <c r="S90" s="84"/>
      <c r="T90" s="84"/>
      <c r="U90" s="85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187</v>
      </c>
      <c r="AU90" s="17" t="s">
        <v>80</v>
      </c>
    </row>
    <row r="91" s="13" customFormat="1">
      <c r="A91" s="13"/>
      <c r="B91" s="222"/>
      <c r="C91" s="223"/>
      <c r="D91" s="216" t="s">
        <v>127</v>
      </c>
      <c r="E91" s="224" t="s">
        <v>19</v>
      </c>
      <c r="F91" s="225" t="s">
        <v>194</v>
      </c>
      <c r="G91" s="223"/>
      <c r="H91" s="226">
        <v>99</v>
      </c>
      <c r="I91" s="227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0"/>
      <c r="U91" s="231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127</v>
      </c>
      <c r="AU91" s="232" t="s">
        <v>80</v>
      </c>
      <c r="AV91" s="13" t="s">
        <v>82</v>
      </c>
      <c r="AW91" s="13" t="s">
        <v>34</v>
      </c>
      <c r="AX91" s="13" t="s">
        <v>80</v>
      </c>
      <c r="AY91" s="232" t="s">
        <v>115</v>
      </c>
    </row>
    <row r="92" s="12" customFormat="1" ht="25.92" customHeight="1">
      <c r="A92" s="12"/>
      <c r="B92" s="187"/>
      <c r="C92" s="188"/>
      <c r="D92" s="189" t="s">
        <v>71</v>
      </c>
      <c r="E92" s="190" t="s">
        <v>195</v>
      </c>
      <c r="F92" s="190" t="s">
        <v>196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</f>
        <v>0</v>
      </c>
      <c r="Q92" s="195"/>
      <c r="R92" s="196">
        <f>R93</f>
        <v>0</v>
      </c>
      <c r="S92" s="195"/>
      <c r="T92" s="196">
        <f>T93</f>
        <v>0</v>
      </c>
      <c r="U92" s="197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143</v>
      </c>
      <c r="AT92" s="199" t="s">
        <v>71</v>
      </c>
      <c r="AU92" s="199" t="s">
        <v>72</v>
      </c>
      <c r="AY92" s="198" t="s">
        <v>115</v>
      </c>
      <c r="BK92" s="200">
        <f>BK93</f>
        <v>0</v>
      </c>
    </row>
    <row r="93" s="12" customFormat="1" ht="22.8" customHeight="1">
      <c r="A93" s="12"/>
      <c r="B93" s="187"/>
      <c r="C93" s="188"/>
      <c r="D93" s="189" t="s">
        <v>71</v>
      </c>
      <c r="E93" s="201" t="s">
        <v>197</v>
      </c>
      <c r="F93" s="201" t="s">
        <v>198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SUM(P94:P98)</f>
        <v>0</v>
      </c>
      <c r="Q93" s="195"/>
      <c r="R93" s="196">
        <f>SUM(R94:R98)</f>
        <v>0</v>
      </c>
      <c r="S93" s="195"/>
      <c r="T93" s="196">
        <f>SUM(T94:T98)</f>
        <v>0</v>
      </c>
      <c r="U93" s="197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143</v>
      </c>
      <c r="AT93" s="199" t="s">
        <v>71</v>
      </c>
      <c r="AU93" s="199" t="s">
        <v>80</v>
      </c>
      <c r="AY93" s="198" t="s">
        <v>115</v>
      </c>
      <c r="BK93" s="200">
        <f>SUM(BK94:BK98)</f>
        <v>0</v>
      </c>
    </row>
    <row r="94" s="2" customFormat="1" ht="16.5" customHeight="1">
      <c r="A94" s="38"/>
      <c r="B94" s="39"/>
      <c r="C94" s="203" t="s">
        <v>133</v>
      </c>
      <c r="D94" s="203" t="s">
        <v>118</v>
      </c>
      <c r="E94" s="204" t="s">
        <v>199</v>
      </c>
      <c r="F94" s="205" t="s">
        <v>200</v>
      </c>
      <c r="G94" s="206" t="s">
        <v>201</v>
      </c>
      <c r="H94" s="207">
        <v>495</v>
      </c>
      <c r="I94" s="208"/>
      <c r="J94" s="209">
        <f>ROUND(I94*H94,2)</f>
        <v>0</v>
      </c>
      <c r="K94" s="205" t="s">
        <v>185</v>
      </c>
      <c r="L94" s="44"/>
      <c r="M94" s="210" t="s">
        <v>19</v>
      </c>
      <c r="N94" s="211" t="s">
        <v>43</v>
      </c>
      <c r="O94" s="84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2">
        <f>S94*H94</f>
        <v>0</v>
      </c>
      <c r="U94" s="213" t="s">
        <v>19</v>
      </c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4" t="s">
        <v>202</v>
      </c>
      <c r="AT94" s="214" t="s">
        <v>118</v>
      </c>
      <c r="AU94" s="214" t="s">
        <v>82</v>
      </c>
      <c r="AY94" s="17" t="s">
        <v>115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7" t="s">
        <v>80</v>
      </c>
      <c r="BK94" s="215">
        <f>ROUND(I94*H94,2)</f>
        <v>0</v>
      </c>
      <c r="BL94" s="17" t="s">
        <v>202</v>
      </c>
      <c r="BM94" s="214" t="s">
        <v>203</v>
      </c>
    </row>
    <row r="95" s="2" customFormat="1">
      <c r="A95" s="38"/>
      <c r="B95" s="39"/>
      <c r="C95" s="40"/>
      <c r="D95" s="216" t="s">
        <v>124</v>
      </c>
      <c r="E95" s="40"/>
      <c r="F95" s="217" t="s">
        <v>200</v>
      </c>
      <c r="G95" s="40"/>
      <c r="H95" s="40"/>
      <c r="I95" s="218"/>
      <c r="J95" s="40"/>
      <c r="K95" s="40"/>
      <c r="L95" s="44"/>
      <c r="M95" s="219"/>
      <c r="N95" s="220"/>
      <c r="O95" s="84"/>
      <c r="P95" s="84"/>
      <c r="Q95" s="84"/>
      <c r="R95" s="84"/>
      <c r="S95" s="84"/>
      <c r="T95" s="84"/>
      <c r="U95" s="85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124</v>
      </c>
      <c r="AU95" s="17" t="s">
        <v>82</v>
      </c>
    </row>
    <row r="96" s="2" customFormat="1">
      <c r="A96" s="38"/>
      <c r="B96" s="39"/>
      <c r="C96" s="40"/>
      <c r="D96" s="236" t="s">
        <v>187</v>
      </c>
      <c r="E96" s="40"/>
      <c r="F96" s="237" t="s">
        <v>204</v>
      </c>
      <c r="G96" s="40"/>
      <c r="H96" s="40"/>
      <c r="I96" s="218"/>
      <c r="J96" s="40"/>
      <c r="K96" s="40"/>
      <c r="L96" s="44"/>
      <c r="M96" s="219"/>
      <c r="N96" s="220"/>
      <c r="O96" s="84"/>
      <c r="P96" s="84"/>
      <c r="Q96" s="84"/>
      <c r="R96" s="84"/>
      <c r="S96" s="84"/>
      <c r="T96" s="84"/>
      <c r="U96" s="85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187</v>
      </c>
      <c r="AU96" s="17" t="s">
        <v>82</v>
      </c>
    </row>
    <row r="97" s="2" customFormat="1">
      <c r="A97" s="38"/>
      <c r="B97" s="39"/>
      <c r="C97" s="40"/>
      <c r="D97" s="216" t="s">
        <v>125</v>
      </c>
      <c r="E97" s="40"/>
      <c r="F97" s="221" t="s">
        <v>205</v>
      </c>
      <c r="G97" s="40"/>
      <c r="H97" s="40"/>
      <c r="I97" s="218"/>
      <c r="J97" s="40"/>
      <c r="K97" s="40"/>
      <c r="L97" s="44"/>
      <c r="M97" s="219"/>
      <c r="N97" s="220"/>
      <c r="O97" s="84"/>
      <c r="P97" s="84"/>
      <c r="Q97" s="84"/>
      <c r="R97" s="84"/>
      <c r="S97" s="84"/>
      <c r="T97" s="84"/>
      <c r="U97" s="85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125</v>
      </c>
      <c r="AU97" s="17" t="s">
        <v>82</v>
      </c>
    </row>
    <row r="98" s="13" customFormat="1">
      <c r="A98" s="13"/>
      <c r="B98" s="222"/>
      <c r="C98" s="223"/>
      <c r="D98" s="216" t="s">
        <v>127</v>
      </c>
      <c r="E98" s="224" t="s">
        <v>19</v>
      </c>
      <c r="F98" s="225" t="s">
        <v>206</v>
      </c>
      <c r="G98" s="223"/>
      <c r="H98" s="226">
        <v>495</v>
      </c>
      <c r="I98" s="227"/>
      <c r="J98" s="223"/>
      <c r="K98" s="223"/>
      <c r="L98" s="228"/>
      <c r="M98" s="233"/>
      <c r="N98" s="234"/>
      <c r="O98" s="234"/>
      <c r="P98" s="234"/>
      <c r="Q98" s="234"/>
      <c r="R98" s="234"/>
      <c r="S98" s="234"/>
      <c r="T98" s="234"/>
      <c r="U98" s="235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127</v>
      </c>
      <c r="AU98" s="232" t="s">
        <v>82</v>
      </c>
      <c r="AV98" s="13" t="s">
        <v>82</v>
      </c>
      <c r="AW98" s="13" t="s">
        <v>34</v>
      </c>
      <c r="AX98" s="13" t="s">
        <v>80</v>
      </c>
      <c r="AY98" s="232" t="s">
        <v>115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DAlZsisS7IfDX7inN/2kqmeO21u1JPKfRc5k4Fpbne+g9+b8bhJmodB52kYuCkkdNGwBQ50GIqybDGIiLN1Psw==" hashValue="u2AiNVCYmjlsV8eq0D+PQ28tklzYYs4Tf8oMCSIEUdhekyEQ1KadLpP7n/RhrZfdlOwgu/34kLBO2bothkkIHg==" algorithmName="SHA-512" password="CC35"/>
  <autoFilter ref="C81:K9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HZS4232"/>
    <hyperlink ref="F90" r:id="rId2" display="https://podminky.urs.cz/item/CS_URS_2022_02/HZS4232.1"/>
    <hyperlink ref="F96" r:id="rId3" display="https://podminky.urs.cz/item/CS_URS_2022_02/083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Zajištění servisu ČOV OŘ UNL 2024 - 2026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207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12. 1. 2024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29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ROUND((SUM(BE83:BE121)),  2)</f>
        <v>0</v>
      </c>
      <c r="G33" s="38"/>
      <c r="H33" s="38"/>
      <c r="I33" s="148">
        <v>0.20999999999999999</v>
      </c>
      <c r="J33" s="147">
        <f>ROUND(((SUM(BE83:BE121))*I33),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44</v>
      </c>
      <c r="F34" s="147">
        <f>ROUND((SUM(BF83:BF121)),  2)</f>
        <v>0</v>
      </c>
      <c r="G34" s="38"/>
      <c r="H34" s="38"/>
      <c r="I34" s="148">
        <v>0.12</v>
      </c>
      <c r="J34" s="147">
        <f>ROUND(((SUM(BF83:BF121))*I34),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ROUND((SUM(BG83:BG121)),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ROUND((SUM(BH83:BH121)),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ROUND((SUM(BI83:BI121)),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Zajištění servisu ČOV OŘ UNL 2024 - 2026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PS03 - Náhradní díly a opravy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12. 1. 2024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Správa železnic, státní organizace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208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209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210</v>
      </c>
      <c r="E62" s="168"/>
      <c r="F62" s="168"/>
      <c r="G62" s="168"/>
      <c r="H62" s="168"/>
      <c r="I62" s="168"/>
      <c r="J62" s="169">
        <f>J92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211</v>
      </c>
      <c r="E63" s="174"/>
      <c r="F63" s="174"/>
      <c r="G63" s="174"/>
      <c r="H63" s="174"/>
      <c r="I63" s="174"/>
      <c r="J63" s="175">
        <f>J97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98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Zajištění servisu ČOV OŘ UNL 2024 - 2026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90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PS03 - Náhradní díly a opravy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12. 1. 2024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Správa železnic, státní organizace</v>
      </c>
      <c r="G79" s="40"/>
      <c r="H79" s="40"/>
      <c r="I79" s="32" t="s">
        <v>33</v>
      </c>
      <c r="J79" s="36" t="str">
        <f>E21</f>
        <v xml:space="preserve"> 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31</v>
      </c>
      <c r="D80" s="40"/>
      <c r="E80" s="40"/>
      <c r="F80" s="27" t="str">
        <f>IF(E18="","",E18)</f>
        <v>Vyplň údaj</v>
      </c>
      <c r="G80" s="40"/>
      <c r="H80" s="40"/>
      <c r="I80" s="32" t="s">
        <v>35</v>
      </c>
      <c r="J80" s="36" t="str">
        <f>E24</f>
        <v>Správa železnic, státní organizace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99</v>
      </c>
      <c r="D82" s="180" t="s">
        <v>57</v>
      </c>
      <c r="E82" s="180" t="s">
        <v>53</v>
      </c>
      <c r="F82" s="180" t="s">
        <v>54</v>
      </c>
      <c r="G82" s="180" t="s">
        <v>100</v>
      </c>
      <c r="H82" s="180" t="s">
        <v>101</v>
      </c>
      <c r="I82" s="180" t="s">
        <v>102</v>
      </c>
      <c r="J82" s="180" t="s">
        <v>94</v>
      </c>
      <c r="K82" s="181" t="s">
        <v>103</v>
      </c>
      <c r="L82" s="182"/>
      <c r="M82" s="92" t="s">
        <v>19</v>
      </c>
      <c r="N82" s="93" t="s">
        <v>42</v>
      </c>
      <c r="O82" s="93" t="s">
        <v>104</v>
      </c>
      <c r="P82" s="93" t="s">
        <v>105</v>
      </c>
      <c r="Q82" s="93" t="s">
        <v>106</v>
      </c>
      <c r="R82" s="93" t="s">
        <v>107</v>
      </c>
      <c r="S82" s="93" t="s">
        <v>108</v>
      </c>
      <c r="T82" s="93" t="s">
        <v>109</v>
      </c>
      <c r="U82" s="94" t="s">
        <v>110</v>
      </c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111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P84+P92</f>
        <v>0</v>
      </c>
      <c r="Q83" s="96"/>
      <c r="R83" s="185">
        <f>R84+R92</f>
        <v>0</v>
      </c>
      <c r="S83" s="96"/>
      <c r="T83" s="185">
        <f>T84+T92</f>
        <v>0</v>
      </c>
      <c r="U83" s="9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95</v>
      </c>
      <c r="BK83" s="186">
        <f>BK84+BK92</f>
        <v>0</v>
      </c>
    </row>
    <row r="84" s="12" customFormat="1" ht="25.92" customHeight="1">
      <c r="A84" s="12"/>
      <c r="B84" s="187"/>
      <c r="C84" s="188"/>
      <c r="D84" s="189" t="s">
        <v>71</v>
      </c>
      <c r="E84" s="190" t="s">
        <v>212</v>
      </c>
      <c r="F84" s="190" t="s">
        <v>212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</v>
      </c>
      <c r="S84" s="195"/>
      <c r="T84" s="196">
        <f>T85</f>
        <v>0</v>
      </c>
      <c r="U84" s="19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80</v>
      </c>
      <c r="AT84" s="199" t="s">
        <v>71</v>
      </c>
      <c r="AU84" s="199" t="s">
        <v>72</v>
      </c>
      <c r="AY84" s="198" t="s">
        <v>115</v>
      </c>
      <c r="BK84" s="200">
        <f>BK85</f>
        <v>0</v>
      </c>
    </row>
    <row r="85" s="12" customFormat="1" ht="22.8" customHeight="1">
      <c r="A85" s="12"/>
      <c r="B85" s="187"/>
      <c r="C85" s="188"/>
      <c r="D85" s="189" t="s">
        <v>71</v>
      </c>
      <c r="E85" s="201" t="s">
        <v>213</v>
      </c>
      <c r="F85" s="201" t="s">
        <v>214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SUM(P86:P91)</f>
        <v>0</v>
      </c>
      <c r="Q85" s="195"/>
      <c r="R85" s="196">
        <f>SUM(R86:R91)</f>
        <v>0</v>
      </c>
      <c r="S85" s="195"/>
      <c r="T85" s="196">
        <f>SUM(T86:T91)</f>
        <v>0</v>
      </c>
      <c r="U85" s="197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80</v>
      </c>
      <c r="AT85" s="199" t="s">
        <v>71</v>
      </c>
      <c r="AU85" s="199" t="s">
        <v>80</v>
      </c>
      <c r="AY85" s="198" t="s">
        <v>115</v>
      </c>
      <c r="BK85" s="200">
        <f>SUM(BK86:BK91)</f>
        <v>0</v>
      </c>
    </row>
    <row r="86" s="2" customFormat="1" ht="16.5" customHeight="1">
      <c r="A86" s="38"/>
      <c r="B86" s="39"/>
      <c r="C86" s="203" t="s">
        <v>80</v>
      </c>
      <c r="D86" s="203" t="s">
        <v>118</v>
      </c>
      <c r="E86" s="204" t="s">
        <v>215</v>
      </c>
      <c r="F86" s="205" t="s">
        <v>216</v>
      </c>
      <c r="G86" s="206" t="s">
        <v>217</v>
      </c>
      <c r="H86" s="207">
        <v>120</v>
      </c>
      <c r="I86" s="208"/>
      <c r="J86" s="209">
        <f>ROUND(I86*H86,2)</f>
        <v>0</v>
      </c>
      <c r="K86" s="205" t="s">
        <v>19</v>
      </c>
      <c r="L86" s="44"/>
      <c r="M86" s="210" t="s">
        <v>19</v>
      </c>
      <c r="N86" s="211" t="s">
        <v>43</v>
      </c>
      <c r="O86" s="84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2">
        <f>S86*H86</f>
        <v>0</v>
      </c>
      <c r="U86" s="213" t="s">
        <v>19</v>
      </c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4" t="s">
        <v>80</v>
      </c>
      <c r="AT86" s="214" t="s">
        <v>118</v>
      </c>
      <c r="AU86" s="214" t="s">
        <v>82</v>
      </c>
      <c r="AY86" s="17" t="s">
        <v>115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7" t="s">
        <v>80</v>
      </c>
      <c r="BK86" s="215">
        <f>ROUND(I86*H86,2)</f>
        <v>0</v>
      </c>
      <c r="BL86" s="17" t="s">
        <v>80</v>
      </c>
      <c r="BM86" s="214" t="s">
        <v>218</v>
      </c>
    </row>
    <row r="87" s="2" customFormat="1">
      <c r="A87" s="38"/>
      <c r="B87" s="39"/>
      <c r="C87" s="40"/>
      <c r="D87" s="216" t="s">
        <v>124</v>
      </c>
      <c r="E87" s="40"/>
      <c r="F87" s="217" t="s">
        <v>216</v>
      </c>
      <c r="G87" s="40"/>
      <c r="H87" s="40"/>
      <c r="I87" s="218"/>
      <c r="J87" s="40"/>
      <c r="K87" s="40"/>
      <c r="L87" s="44"/>
      <c r="M87" s="219"/>
      <c r="N87" s="220"/>
      <c r="O87" s="84"/>
      <c r="P87" s="84"/>
      <c r="Q87" s="84"/>
      <c r="R87" s="84"/>
      <c r="S87" s="84"/>
      <c r="T87" s="84"/>
      <c r="U87" s="85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124</v>
      </c>
      <c r="AU87" s="17" t="s">
        <v>82</v>
      </c>
    </row>
    <row r="88" s="2" customFormat="1" ht="16.5" customHeight="1">
      <c r="A88" s="38"/>
      <c r="B88" s="39"/>
      <c r="C88" s="203" t="s">
        <v>82</v>
      </c>
      <c r="D88" s="203" t="s">
        <v>118</v>
      </c>
      <c r="E88" s="204" t="s">
        <v>219</v>
      </c>
      <c r="F88" s="205" t="s">
        <v>220</v>
      </c>
      <c r="G88" s="206" t="s">
        <v>217</v>
      </c>
      <c r="H88" s="207">
        <v>100</v>
      </c>
      <c r="I88" s="208"/>
      <c r="J88" s="209">
        <f>ROUND(I88*H88,2)</f>
        <v>0</v>
      </c>
      <c r="K88" s="205" t="s">
        <v>19</v>
      </c>
      <c r="L88" s="44"/>
      <c r="M88" s="210" t="s">
        <v>19</v>
      </c>
      <c r="N88" s="211" t="s">
        <v>43</v>
      </c>
      <c r="O88" s="8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2">
        <f>S88*H88</f>
        <v>0</v>
      </c>
      <c r="U88" s="213" t="s">
        <v>19</v>
      </c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4" t="s">
        <v>80</v>
      </c>
      <c r="AT88" s="214" t="s">
        <v>118</v>
      </c>
      <c r="AU88" s="214" t="s">
        <v>82</v>
      </c>
      <c r="AY88" s="17" t="s">
        <v>115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7" t="s">
        <v>80</v>
      </c>
      <c r="BK88" s="215">
        <f>ROUND(I88*H88,2)</f>
        <v>0</v>
      </c>
      <c r="BL88" s="17" t="s">
        <v>80</v>
      </c>
      <c r="BM88" s="214" t="s">
        <v>221</v>
      </c>
    </row>
    <row r="89" s="2" customFormat="1">
      <c r="A89" s="38"/>
      <c r="B89" s="39"/>
      <c r="C89" s="40"/>
      <c r="D89" s="216" t="s">
        <v>124</v>
      </c>
      <c r="E89" s="40"/>
      <c r="F89" s="217" t="s">
        <v>220</v>
      </c>
      <c r="G89" s="40"/>
      <c r="H89" s="40"/>
      <c r="I89" s="218"/>
      <c r="J89" s="40"/>
      <c r="K89" s="40"/>
      <c r="L89" s="44"/>
      <c r="M89" s="219"/>
      <c r="N89" s="220"/>
      <c r="O89" s="84"/>
      <c r="P89" s="84"/>
      <c r="Q89" s="84"/>
      <c r="R89" s="84"/>
      <c r="S89" s="84"/>
      <c r="T89" s="84"/>
      <c r="U89" s="85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124</v>
      </c>
      <c r="AU89" s="17" t="s">
        <v>82</v>
      </c>
    </row>
    <row r="90" s="2" customFormat="1" ht="16.5" customHeight="1">
      <c r="A90" s="38"/>
      <c r="B90" s="39"/>
      <c r="C90" s="203" t="s">
        <v>133</v>
      </c>
      <c r="D90" s="203" t="s">
        <v>118</v>
      </c>
      <c r="E90" s="204" t="s">
        <v>222</v>
      </c>
      <c r="F90" s="205" t="s">
        <v>223</v>
      </c>
      <c r="G90" s="206" t="s">
        <v>217</v>
      </c>
      <c r="H90" s="207">
        <v>180</v>
      </c>
      <c r="I90" s="208"/>
      <c r="J90" s="209">
        <f>ROUND(I90*H90,2)</f>
        <v>0</v>
      </c>
      <c r="K90" s="205" t="s">
        <v>19</v>
      </c>
      <c r="L90" s="44"/>
      <c r="M90" s="210" t="s">
        <v>19</v>
      </c>
      <c r="N90" s="211" t="s">
        <v>43</v>
      </c>
      <c r="O90" s="84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2">
        <f>S90*H90</f>
        <v>0</v>
      </c>
      <c r="U90" s="213" t="s">
        <v>19</v>
      </c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4" t="s">
        <v>80</v>
      </c>
      <c r="AT90" s="214" t="s">
        <v>118</v>
      </c>
      <c r="AU90" s="214" t="s">
        <v>82</v>
      </c>
      <c r="AY90" s="17" t="s">
        <v>115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7" t="s">
        <v>80</v>
      </c>
      <c r="BK90" s="215">
        <f>ROUND(I90*H90,2)</f>
        <v>0</v>
      </c>
      <c r="BL90" s="17" t="s">
        <v>80</v>
      </c>
      <c r="BM90" s="214" t="s">
        <v>224</v>
      </c>
    </row>
    <row r="91" s="2" customFormat="1">
      <c r="A91" s="38"/>
      <c r="B91" s="39"/>
      <c r="C91" s="40"/>
      <c r="D91" s="216" t="s">
        <v>124</v>
      </c>
      <c r="E91" s="40"/>
      <c r="F91" s="217" t="s">
        <v>223</v>
      </c>
      <c r="G91" s="40"/>
      <c r="H91" s="40"/>
      <c r="I91" s="218"/>
      <c r="J91" s="40"/>
      <c r="K91" s="40"/>
      <c r="L91" s="44"/>
      <c r="M91" s="219"/>
      <c r="N91" s="220"/>
      <c r="O91" s="84"/>
      <c r="P91" s="84"/>
      <c r="Q91" s="84"/>
      <c r="R91" s="84"/>
      <c r="S91" s="84"/>
      <c r="T91" s="84"/>
      <c r="U91" s="85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124</v>
      </c>
      <c r="AU91" s="17" t="s">
        <v>82</v>
      </c>
    </row>
    <row r="92" s="12" customFormat="1" ht="25.92" customHeight="1">
      <c r="A92" s="12"/>
      <c r="B92" s="187"/>
      <c r="C92" s="188"/>
      <c r="D92" s="189" t="s">
        <v>71</v>
      </c>
      <c r="E92" s="190" t="s">
        <v>112</v>
      </c>
      <c r="F92" s="190" t="s">
        <v>225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P93+SUM(P94:P97)</f>
        <v>0</v>
      </c>
      <c r="Q92" s="195"/>
      <c r="R92" s="196">
        <f>R93+SUM(R94:R97)</f>
        <v>0</v>
      </c>
      <c r="S92" s="195"/>
      <c r="T92" s="196">
        <f>T93+SUM(T94:T97)</f>
        <v>0</v>
      </c>
      <c r="U92" s="197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114</v>
      </c>
      <c r="AT92" s="199" t="s">
        <v>71</v>
      </c>
      <c r="AU92" s="199" t="s">
        <v>72</v>
      </c>
      <c r="AY92" s="198" t="s">
        <v>115</v>
      </c>
      <c r="BK92" s="200">
        <f>BK93+SUM(BK94:BK97)</f>
        <v>0</v>
      </c>
    </row>
    <row r="93" s="2" customFormat="1" ht="16.5" customHeight="1">
      <c r="A93" s="38"/>
      <c r="B93" s="39"/>
      <c r="C93" s="203" t="s">
        <v>114</v>
      </c>
      <c r="D93" s="203" t="s">
        <v>118</v>
      </c>
      <c r="E93" s="204" t="s">
        <v>226</v>
      </c>
      <c r="F93" s="205" t="s">
        <v>227</v>
      </c>
      <c r="G93" s="206" t="s">
        <v>228</v>
      </c>
      <c r="H93" s="207">
        <v>6</v>
      </c>
      <c r="I93" s="208"/>
      <c r="J93" s="209">
        <f>ROUND(I93*H93,2)</f>
        <v>0</v>
      </c>
      <c r="K93" s="205" t="s">
        <v>19</v>
      </c>
      <c r="L93" s="44"/>
      <c r="M93" s="210" t="s">
        <v>19</v>
      </c>
      <c r="N93" s="211" t="s">
        <v>43</v>
      </c>
      <c r="O93" s="84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2">
        <f>S93*H93</f>
        <v>0</v>
      </c>
      <c r="U93" s="213" t="s">
        <v>19</v>
      </c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4" t="s">
        <v>80</v>
      </c>
      <c r="AT93" s="214" t="s">
        <v>118</v>
      </c>
      <c r="AU93" s="214" t="s">
        <v>80</v>
      </c>
      <c r="AY93" s="17" t="s">
        <v>115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7" t="s">
        <v>80</v>
      </c>
      <c r="BK93" s="215">
        <f>ROUND(I93*H93,2)</f>
        <v>0</v>
      </c>
      <c r="BL93" s="17" t="s">
        <v>80</v>
      </c>
      <c r="BM93" s="214" t="s">
        <v>229</v>
      </c>
    </row>
    <row r="94" s="2" customFormat="1">
      <c r="A94" s="38"/>
      <c r="B94" s="39"/>
      <c r="C94" s="40"/>
      <c r="D94" s="216" t="s">
        <v>124</v>
      </c>
      <c r="E94" s="40"/>
      <c r="F94" s="217" t="s">
        <v>227</v>
      </c>
      <c r="G94" s="40"/>
      <c r="H94" s="40"/>
      <c r="I94" s="218"/>
      <c r="J94" s="40"/>
      <c r="K94" s="40"/>
      <c r="L94" s="44"/>
      <c r="M94" s="219"/>
      <c r="N94" s="220"/>
      <c r="O94" s="84"/>
      <c r="P94" s="84"/>
      <c r="Q94" s="84"/>
      <c r="R94" s="84"/>
      <c r="S94" s="84"/>
      <c r="T94" s="84"/>
      <c r="U94" s="85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124</v>
      </c>
      <c r="AU94" s="17" t="s">
        <v>80</v>
      </c>
    </row>
    <row r="95" s="2" customFormat="1" ht="16.5" customHeight="1">
      <c r="A95" s="38"/>
      <c r="B95" s="39"/>
      <c r="C95" s="203" t="s">
        <v>143</v>
      </c>
      <c r="D95" s="203" t="s">
        <v>118</v>
      </c>
      <c r="E95" s="204" t="s">
        <v>230</v>
      </c>
      <c r="F95" s="205" t="s">
        <v>231</v>
      </c>
      <c r="G95" s="206" t="s">
        <v>228</v>
      </c>
      <c r="H95" s="207">
        <v>6</v>
      </c>
      <c r="I95" s="208"/>
      <c r="J95" s="209">
        <f>ROUND(I95*H95,2)</f>
        <v>0</v>
      </c>
      <c r="K95" s="205" t="s">
        <v>19</v>
      </c>
      <c r="L95" s="44"/>
      <c r="M95" s="210" t="s">
        <v>19</v>
      </c>
      <c r="N95" s="211" t="s">
        <v>43</v>
      </c>
      <c r="O95" s="84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2">
        <f>S95*H95</f>
        <v>0</v>
      </c>
      <c r="U95" s="213" t="s">
        <v>19</v>
      </c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4" t="s">
        <v>80</v>
      </c>
      <c r="AT95" s="214" t="s">
        <v>118</v>
      </c>
      <c r="AU95" s="214" t="s">
        <v>80</v>
      </c>
      <c r="AY95" s="17" t="s">
        <v>115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7" t="s">
        <v>80</v>
      </c>
      <c r="BK95" s="215">
        <f>ROUND(I95*H95,2)</f>
        <v>0</v>
      </c>
      <c r="BL95" s="17" t="s">
        <v>80</v>
      </c>
      <c r="BM95" s="214" t="s">
        <v>232</v>
      </c>
    </row>
    <row r="96" s="2" customFormat="1">
      <c r="A96" s="38"/>
      <c r="B96" s="39"/>
      <c r="C96" s="40"/>
      <c r="D96" s="216" t="s">
        <v>124</v>
      </c>
      <c r="E96" s="40"/>
      <c r="F96" s="217" t="s">
        <v>231</v>
      </c>
      <c r="G96" s="40"/>
      <c r="H96" s="40"/>
      <c r="I96" s="218"/>
      <c r="J96" s="40"/>
      <c r="K96" s="40"/>
      <c r="L96" s="44"/>
      <c r="M96" s="219"/>
      <c r="N96" s="220"/>
      <c r="O96" s="84"/>
      <c r="P96" s="84"/>
      <c r="Q96" s="84"/>
      <c r="R96" s="84"/>
      <c r="S96" s="84"/>
      <c r="T96" s="84"/>
      <c r="U96" s="85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124</v>
      </c>
      <c r="AU96" s="17" t="s">
        <v>80</v>
      </c>
    </row>
    <row r="97" s="12" customFormat="1" ht="22.8" customHeight="1">
      <c r="A97" s="12"/>
      <c r="B97" s="187"/>
      <c r="C97" s="188"/>
      <c r="D97" s="189" t="s">
        <v>71</v>
      </c>
      <c r="E97" s="201" t="s">
        <v>116</v>
      </c>
      <c r="F97" s="201" t="s">
        <v>233</v>
      </c>
      <c r="G97" s="188"/>
      <c r="H97" s="188"/>
      <c r="I97" s="191"/>
      <c r="J97" s="202">
        <f>BK97</f>
        <v>0</v>
      </c>
      <c r="K97" s="188"/>
      <c r="L97" s="193"/>
      <c r="M97" s="194"/>
      <c r="N97" s="195"/>
      <c r="O97" s="195"/>
      <c r="P97" s="196">
        <f>SUM(P98:P121)</f>
        <v>0</v>
      </c>
      <c r="Q97" s="195"/>
      <c r="R97" s="196">
        <f>SUM(R98:R121)</f>
        <v>0</v>
      </c>
      <c r="S97" s="195"/>
      <c r="T97" s="196">
        <f>SUM(T98:T121)</f>
        <v>0</v>
      </c>
      <c r="U97" s="197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8" t="s">
        <v>114</v>
      </c>
      <c r="AT97" s="199" t="s">
        <v>71</v>
      </c>
      <c r="AU97" s="199" t="s">
        <v>80</v>
      </c>
      <c r="AY97" s="198" t="s">
        <v>115</v>
      </c>
      <c r="BK97" s="200">
        <f>SUM(BK98:BK121)</f>
        <v>0</v>
      </c>
    </row>
    <row r="98" s="2" customFormat="1" ht="16.5" customHeight="1">
      <c r="A98" s="38"/>
      <c r="B98" s="39"/>
      <c r="C98" s="203" t="s">
        <v>148</v>
      </c>
      <c r="D98" s="203" t="s">
        <v>118</v>
      </c>
      <c r="E98" s="204" t="s">
        <v>119</v>
      </c>
      <c r="F98" s="205" t="s">
        <v>234</v>
      </c>
      <c r="G98" s="206" t="s">
        <v>228</v>
      </c>
      <c r="H98" s="207">
        <v>27</v>
      </c>
      <c r="I98" s="208"/>
      <c r="J98" s="209">
        <f>ROUND(I98*H98,2)</f>
        <v>0</v>
      </c>
      <c r="K98" s="205" t="s">
        <v>19</v>
      </c>
      <c r="L98" s="44"/>
      <c r="M98" s="210" t="s">
        <v>19</v>
      </c>
      <c r="N98" s="211" t="s">
        <v>43</v>
      </c>
      <c r="O98" s="84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2">
        <f>S98*H98</f>
        <v>0</v>
      </c>
      <c r="U98" s="213" t="s">
        <v>19</v>
      </c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4" t="s">
        <v>80</v>
      </c>
      <c r="AT98" s="214" t="s">
        <v>118</v>
      </c>
      <c r="AU98" s="214" t="s">
        <v>82</v>
      </c>
      <c r="AY98" s="17" t="s">
        <v>115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7" t="s">
        <v>80</v>
      </c>
      <c r="BK98" s="215">
        <f>ROUND(I98*H98,2)</f>
        <v>0</v>
      </c>
      <c r="BL98" s="17" t="s">
        <v>80</v>
      </c>
      <c r="BM98" s="214" t="s">
        <v>235</v>
      </c>
    </row>
    <row r="99" s="2" customFormat="1">
      <c r="A99" s="38"/>
      <c r="B99" s="39"/>
      <c r="C99" s="40"/>
      <c r="D99" s="216" t="s">
        <v>124</v>
      </c>
      <c r="E99" s="40"/>
      <c r="F99" s="217" t="s">
        <v>234</v>
      </c>
      <c r="G99" s="40"/>
      <c r="H99" s="40"/>
      <c r="I99" s="218"/>
      <c r="J99" s="40"/>
      <c r="K99" s="40"/>
      <c r="L99" s="44"/>
      <c r="M99" s="219"/>
      <c r="N99" s="220"/>
      <c r="O99" s="84"/>
      <c r="P99" s="84"/>
      <c r="Q99" s="84"/>
      <c r="R99" s="84"/>
      <c r="S99" s="84"/>
      <c r="T99" s="84"/>
      <c r="U99" s="85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124</v>
      </c>
      <c r="AU99" s="17" t="s">
        <v>82</v>
      </c>
    </row>
    <row r="100" s="2" customFormat="1" ht="16.5" customHeight="1">
      <c r="A100" s="38"/>
      <c r="B100" s="39"/>
      <c r="C100" s="203" t="s">
        <v>152</v>
      </c>
      <c r="D100" s="203" t="s">
        <v>118</v>
      </c>
      <c r="E100" s="204" t="s">
        <v>134</v>
      </c>
      <c r="F100" s="205" t="s">
        <v>236</v>
      </c>
      <c r="G100" s="206" t="s">
        <v>228</v>
      </c>
      <c r="H100" s="207">
        <v>36</v>
      </c>
      <c r="I100" s="208"/>
      <c r="J100" s="209">
        <f>ROUND(I100*H100,2)</f>
        <v>0</v>
      </c>
      <c r="K100" s="205" t="s">
        <v>19</v>
      </c>
      <c r="L100" s="44"/>
      <c r="M100" s="210" t="s">
        <v>19</v>
      </c>
      <c r="N100" s="211" t="s">
        <v>43</v>
      </c>
      <c r="O100" s="84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2">
        <f>S100*H100</f>
        <v>0</v>
      </c>
      <c r="U100" s="213" t="s">
        <v>19</v>
      </c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4" t="s">
        <v>80</v>
      </c>
      <c r="AT100" s="214" t="s">
        <v>118</v>
      </c>
      <c r="AU100" s="214" t="s">
        <v>82</v>
      </c>
      <c r="AY100" s="17" t="s">
        <v>115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7" t="s">
        <v>80</v>
      </c>
      <c r="BK100" s="215">
        <f>ROUND(I100*H100,2)</f>
        <v>0</v>
      </c>
      <c r="BL100" s="17" t="s">
        <v>80</v>
      </c>
      <c r="BM100" s="214" t="s">
        <v>237</v>
      </c>
    </row>
    <row r="101" s="2" customFormat="1">
      <c r="A101" s="38"/>
      <c r="B101" s="39"/>
      <c r="C101" s="40"/>
      <c r="D101" s="216" t="s">
        <v>124</v>
      </c>
      <c r="E101" s="40"/>
      <c r="F101" s="217" t="s">
        <v>236</v>
      </c>
      <c r="G101" s="40"/>
      <c r="H101" s="40"/>
      <c r="I101" s="218"/>
      <c r="J101" s="40"/>
      <c r="K101" s="40"/>
      <c r="L101" s="44"/>
      <c r="M101" s="219"/>
      <c r="N101" s="220"/>
      <c r="O101" s="84"/>
      <c r="P101" s="84"/>
      <c r="Q101" s="84"/>
      <c r="R101" s="84"/>
      <c r="S101" s="84"/>
      <c r="T101" s="84"/>
      <c r="U101" s="85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124</v>
      </c>
      <c r="AU101" s="17" t="s">
        <v>82</v>
      </c>
    </row>
    <row r="102" s="2" customFormat="1" ht="16.5" customHeight="1">
      <c r="A102" s="38"/>
      <c r="B102" s="39"/>
      <c r="C102" s="203" t="s">
        <v>157</v>
      </c>
      <c r="D102" s="203" t="s">
        <v>118</v>
      </c>
      <c r="E102" s="204" t="s">
        <v>139</v>
      </c>
      <c r="F102" s="205" t="s">
        <v>238</v>
      </c>
      <c r="G102" s="206" t="s">
        <v>228</v>
      </c>
      <c r="H102" s="207">
        <v>36</v>
      </c>
      <c r="I102" s="208"/>
      <c r="J102" s="209">
        <f>ROUND(I102*H102,2)</f>
        <v>0</v>
      </c>
      <c r="K102" s="205" t="s">
        <v>19</v>
      </c>
      <c r="L102" s="44"/>
      <c r="M102" s="210" t="s">
        <v>19</v>
      </c>
      <c r="N102" s="211" t="s">
        <v>43</v>
      </c>
      <c r="O102" s="84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2">
        <f>S102*H102</f>
        <v>0</v>
      </c>
      <c r="U102" s="213" t="s">
        <v>19</v>
      </c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4" t="s">
        <v>80</v>
      </c>
      <c r="AT102" s="214" t="s">
        <v>118</v>
      </c>
      <c r="AU102" s="214" t="s">
        <v>82</v>
      </c>
      <c r="AY102" s="17" t="s">
        <v>115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7" t="s">
        <v>80</v>
      </c>
      <c r="BK102" s="215">
        <f>ROUND(I102*H102,2)</f>
        <v>0</v>
      </c>
      <c r="BL102" s="17" t="s">
        <v>80</v>
      </c>
      <c r="BM102" s="214" t="s">
        <v>239</v>
      </c>
    </row>
    <row r="103" s="2" customFormat="1">
      <c r="A103" s="38"/>
      <c r="B103" s="39"/>
      <c r="C103" s="40"/>
      <c r="D103" s="216" t="s">
        <v>124</v>
      </c>
      <c r="E103" s="40"/>
      <c r="F103" s="217" t="s">
        <v>238</v>
      </c>
      <c r="G103" s="40"/>
      <c r="H103" s="40"/>
      <c r="I103" s="218"/>
      <c r="J103" s="40"/>
      <c r="K103" s="40"/>
      <c r="L103" s="44"/>
      <c r="M103" s="219"/>
      <c r="N103" s="220"/>
      <c r="O103" s="84"/>
      <c r="P103" s="84"/>
      <c r="Q103" s="84"/>
      <c r="R103" s="84"/>
      <c r="S103" s="84"/>
      <c r="T103" s="84"/>
      <c r="U103" s="85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124</v>
      </c>
      <c r="AU103" s="17" t="s">
        <v>82</v>
      </c>
    </row>
    <row r="104" s="2" customFormat="1" ht="24.15" customHeight="1">
      <c r="A104" s="38"/>
      <c r="B104" s="39"/>
      <c r="C104" s="203" t="s">
        <v>161</v>
      </c>
      <c r="D104" s="203" t="s">
        <v>118</v>
      </c>
      <c r="E104" s="204" t="s">
        <v>149</v>
      </c>
      <c r="F104" s="205" t="s">
        <v>240</v>
      </c>
      <c r="G104" s="206" t="s">
        <v>241</v>
      </c>
      <c r="H104" s="207">
        <v>62</v>
      </c>
      <c r="I104" s="208"/>
      <c r="J104" s="209">
        <f>ROUND(I104*H104,2)</f>
        <v>0</v>
      </c>
      <c r="K104" s="205" t="s">
        <v>19</v>
      </c>
      <c r="L104" s="44"/>
      <c r="M104" s="210" t="s">
        <v>19</v>
      </c>
      <c r="N104" s="211" t="s">
        <v>43</v>
      </c>
      <c r="O104" s="84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2">
        <f>S104*H104</f>
        <v>0</v>
      </c>
      <c r="U104" s="213" t="s">
        <v>19</v>
      </c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4" t="s">
        <v>80</v>
      </c>
      <c r="AT104" s="214" t="s">
        <v>118</v>
      </c>
      <c r="AU104" s="214" t="s">
        <v>82</v>
      </c>
      <c r="AY104" s="17" t="s">
        <v>115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7" t="s">
        <v>80</v>
      </c>
      <c r="BK104" s="215">
        <f>ROUND(I104*H104,2)</f>
        <v>0</v>
      </c>
      <c r="BL104" s="17" t="s">
        <v>80</v>
      </c>
      <c r="BM104" s="214" t="s">
        <v>242</v>
      </c>
    </row>
    <row r="105" s="2" customFormat="1">
      <c r="A105" s="38"/>
      <c r="B105" s="39"/>
      <c r="C105" s="40"/>
      <c r="D105" s="216" t="s">
        <v>124</v>
      </c>
      <c r="E105" s="40"/>
      <c r="F105" s="217" t="s">
        <v>240</v>
      </c>
      <c r="G105" s="40"/>
      <c r="H105" s="40"/>
      <c r="I105" s="218"/>
      <c r="J105" s="40"/>
      <c r="K105" s="40"/>
      <c r="L105" s="44"/>
      <c r="M105" s="219"/>
      <c r="N105" s="220"/>
      <c r="O105" s="84"/>
      <c r="P105" s="84"/>
      <c r="Q105" s="84"/>
      <c r="R105" s="84"/>
      <c r="S105" s="84"/>
      <c r="T105" s="84"/>
      <c r="U105" s="85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124</v>
      </c>
      <c r="AU105" s="17" t="s">
        <v>82</v>
      </c>
    </row>
    <row r="106" s="2" customFormat="1" ht="16.5" customHeight="1">
      <c r="A106" s="38"/>
      <c r="B106" s="39"/>
      <c r="C106" s="203" t="s">
        <v>166</v>
      </c>
      <c r="D106" s="203" t="s">
        <v>118</v>
      </c>
      <c r="E106" s="204" t="s">
        <v>153</v>
      </c>
      <c r="F106" s="205" t="s">
        <v>243</v>
      </c>
      <c r="G106" s="206" t="s">
        <v>228</v>
      </c>
      <c r="H106" s="207">
        <v>36</v>
      </c>
      <c r="I106" s="208"/>
      <c r="J106" s="209">
        <f>ROUND(I106*H106,2)</f>
        <v>0</v>
      </c>
      <c r="K106" s="205" t="s">
        <v>19</v>
      </c>
      <c r="L106" s="44"/>
      <c r="M106" s="210" t="s">
        <v>19</v>
      </c>
      <c r="N106" s="211" t="s">
        <v>43</v>
      </c>
      <c r="O106" s="84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2">
        <f>S106*H106</f>
        <v>0</v>
      </c>
      <c r="U106" s="213" t="s">
        <v>19</v>
      </c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4" t="s">
        <v>80</v>
      </c>
      <c r="AT106" s="214" t="s">
        <v>118</v>
      </c>
      <c r="AU106" s="214" t="s">
        <v>82</v>
      </c>
      <c r="AY106" s="17" t="s">
        <v>115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7" t="s">
        <v>80</v>
      </c>
      <c r="BK106" s="215">
        <f>ROUND(I106*H106,2)</f>
        <v>0</v>
      </c>
      <c r="BL106" s="17" t="s">
        <v>80</v>
      </c>
      <c r="BM106" s="214" t="s">
        <v>244</v>
      </c>
    </row>
    <row r="107" s="2" customFormat="1">
      <c r="A107" s="38"/>
      <c r="B107" s="39"/>
      <c r="C107" s="40"/>
      <c r="D107" s="216" t="s">
        <v>124</v>
      </c>
      <c r="E107" s="40"/>
      <c r="F107" s="217" t="s">
        <v>243</v>
      </c>
      <c r="G107" s="40"/>
      <c r="H107" s="40"/>
      <c r="I107" s="218"/>
      <c r="J107" s="40"/>
      <c r="K107" s="40"/>
      <c r="L107" s="44"/>
      <c r="M107" s="219"/>
      <c r="N107" s="220"/>
      <c r="O107" s="84"/>
      <c r="P107" s="84"/>
      <c r="Q107" s="84"/>
      <c r="R107" s="84"/>
      <c r="S107" s="84"/>
      <c r="T107" s="84"/>
      <c r="U107" s="85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124</v>
      </c>
      <c r="AU107" s="17" t="s">
        <v>82</v>
      </c>
    </row>
    <row r="108" s="2" customFormat="1" ht="21.75" customHeight="1">
      <c r="A108" s="38"/>
      <c r="B108" s="39"/>
      <c r="C108" s="203" t="s">
        <v>171</v>
      </c>
      <c r="D108" s="203" t="s">
        <v>118</v>
      </c>
      <c r="E108" s="204" t="s">
        <v>245</v>
      </c>
      <c r="F108" s="205" t="s">
        <v>246</v>
      </c>
      <c r="G108" s="206" t="s">
        <v>241</v>
      </c>
      <c r="H108" s="207">
        <v>306</v>
      </c>
      <c r="I108" s="208"/>
      <c r="J108" s="209">
        <f>ROUND(I108*H108,2)</f>
        <v>0</v>
      </c>
      <c r="K108" s="205" t="s">
        <v>19</v>
      </c>
      <c r="L108" s="44"/>
      <c r="M108" s="210" t="s">
        <v>19</v>
      </c>
      <c r="N108" s="211" t="s">
        <v>43</v>
      </c>
      <c r="O108" s="84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2">
        <f>S108*H108</f>
        <v>0</v>
      </c>
      <c r="U108" s="213" t="s">
        <v>19</v>
      </c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4" t="s">
        <v>80</v>
      </c>
      <c r="AT108" s="214" t="s">
        <v>118</v>
      </c>
      <c r="AU108" s="214" t="s">
        <v>82</v>
      </c>
      <c r="AY108" s="17" t="s">
        <v>115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80</v>
      </c>
      <c r="BK108" s="215">
        <f>ROUND(I108*H108,2)</f>
        <v>0</v>
      </c>
      <c r="BL108" s="17" t="s">
        <v>80</v>
      </c>
      <c r="BM108" s="214" t="s">
        <v>247</v>
      </c>
    </row>
    <row r="109" s="2" customFormat="1">
      <c r="A109" s="38"/>
      <c r="B109" s="39"/>
      <c r="C109" s="40"/>
      <c r="D109" s="216" t="s">
        <v>124</v>
      </c>
      <c r="E109" s="40"/>
      <c r="F109" s="217" t="s">
        <v>246</v>
      </c>
      <c r="G109" s="40"/>
      <c r="H109" s="40"/>
      <c r="I109" s="218"/>
      <c r="J109" s="40"/>
      <c r="K109" s="40"/>
      <c r="L109" s="44"/>
      <c r="M109" s="219"/>
      <c r="N109" s="220"/>
      <c r="O109" s="84"/>
      <c r="P109" s="84"/>
      <c r="Q109" s="84"/>
      <c r="R109" s="84"/>
      <c r="S109" s="84"/>
      <c r="T109" s="84"/>
      <c r="U109" s="85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124</v>
      </c>
      <c r="AU109" s="17" t="s">
        <v>82</v>
      </c>
    </row>
    <row r="110" s="2" customFormat="1" ht="16.5" customHeight="1">
      <c r="A110" s="38"/>
      <c r="B110" s="39"/>
      <c r="C110" s="203" t="s">
        <v>8</v>
      </c>
      <c r="D110" s="203" t="s">
        <v>118</v>
      </c>
      <c r="E110" s="204" t="s">
        <v>248</v>
      </c>
      <c r="F110" s="205" t="s">
        <v>249</v>
      </c>
      <c r="G110" s="206" t="s">
        <v>228</v>
      </c>
      <c r="H110" s="207">
        <v>36</v>
      </c>
      <c r="I110" s="208"/>
      <c r="J110" s="209">
        <f>ROUND(I110*H110,2)</f>
        <v>0</v>
      </c>
      <c r="K110" s="205" t="s">
        <v>19</v>
      </c>
      <c r="L110" s="44"/>
      <c r="M110" s="210" t="s">
        <v>19</v>
      </c>
      <c r="N110" s="211" t="s">
        <v>43</v>
      </c>
      <c r="O110" s="84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2">
        <f>S110*H110</f>
        <v>0</v>
      </c>
      <c r="U110" s="213" t="s">
        <v>19</v>
      </c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4" t="s">
        <v>80</v>
      </c>
      <c r="AT110" s="214" t="s">
        <v>118</v>
      </c>
      <c r="AU110" s="214" t="s">
        <v>82</v>
      </c>
      <c r="AY110" s="17" t="s">
        <v>115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7" t="s">
        <v>80</v>
      </c>
      <c r="BK110" s="215">
        <f>ROUND(I110*H110,2)</f>
        <v>0</v>
      </c>
      <c r="BL110" s="17" t="s">
        <v>80</v>
      </c>
      <c r="BM110" s="214" t="s">
        <v>250</v>
      </c>
    </row>
    <row r="111" s="2" customFormat="1">
      <c r="A111" s="38"/>
      <c r="B111" s="39"/>
      <c r="C111" s="40"/>
      <c r="D111" s="216" t="s">
        <v>124</v>
      </c>
      <c r="E111" s="40"/>
      <c r="F111" s="217" t="s">
        <v>249</v>
      </c>
      <c r="G111" s="40"/>
      <c r="H111" s="40"/>
      <c r="I111" s="218"/>
      <c r="J111" s="40"/>
      <c r="K111" s="40"/>
      <c r="L111" s="44"/>
      <c r="M111" s="219"/>
      <c r="N111" s="220"/>
      <c r="O111" s="84"/>
      <c r="P111" s="84"/>
      <c r="Q111" s="84"/>
      <c r="R111" s="84"/>
      <c r="S111" s="84"/>
      <c r="T111" s="84"/>
      <c r="U111" s="85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124</v>
      </c>
      <c r="AU111" s="17" t="s">
        <v>82</v>
      </c>
    </row>
    <row r="112" s="2" customFormat="1" ht="16.5" customHeight="1">
      <c r="A112" s="38"/>
      <c r="B112" s="39"/>
      <c r="C112" s="203" t="s">
        <v>251</v>
      </c>
      <c r="D112" s="203" t="s">
        <v>118</v>
      </c>
      <c r="E112" s="204" t="s">
        <v>252</v>
      </c>
      <c r="F112" s="205" t="s">
        <v>253</v>
      </c>
      <c r="G112" s="206" t="s">
        <v>241</v>
      </c>
      <c r="H112" s="207">
        <v>27</v>
      </c>
      <c r="I112" s="208"/>
      <c r="J112" s="209">
        <f>ROUND(I112*H112,2)</f>
        <v>0</v>
      </c>
      <c r="K112" s="205" t="s">
        <v>19</v>
      </c>
      <c r="L112" s="44"/>
      <c r="M112" s="210" t="s">
        <v>19</v>
      </c>
      <c r="N112" s="211" t="s">
        <v>43</v>
      </c>
      <c r="O112" s="84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2">
        <f>S112*H112</f>
        <v>0</v>
      </c>
      <c r="U112" s="213" t="s">
        <v>19</v>
      </c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4" t="s">
        <v>80</v>
      </c>
      <c r="AT112" s="214" t="s">
        <v>118</v>
      </c>
      <c r="AU112" s="214" t="s">
        <v>82</v>
      </c>
      <c r="AY112" s="17" t="s">
        <v>115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7" t="s">
        <v>80</v>
      </c>
      <c r="BK112" s="215">
        <f>ROUND(I112*H112,2)</f>
        <v>0</v>
      </c>
      <c r="BL112" s="17" t="s">
        <v>80</v>
      </c>
      <c r="BM112" s="214" t="s">
        <v>254</v>
      </c>
    </row>
    <row r="113" s="2" customFormat="1">
      <c r="A113" s="38"/>
      <c r="B113" s="39"/>
      <c r="C113" s="40"/>
      <c r="D113" s="216" t="s">
        <v>124</v>
      </c>
      <c r="E113" s="40"/>
      <c r="F113" s="217" t="s">
        <v>253</v>
      </c>
      <c r="G113" s="40"/>
      <c r="H113" s="40"/>
      <c r="I113" s="218"/>
      <c r="J113" s="40"/>
      <c r="K113" s="40"/>
      <c r="L113" s="44"/>
      <c r="M113" s="219"/>
      <c r="N113" s="220"/>
      <c r="O113" s="84"/>
      <c r="P113" s="84"/>
      <c r="Q113" s="84"/>
      <c r="R113" s="84"/>
      <c r="S113" s="84"/>
      <c r="T113" s="84"/>
      <c r="U113" s="85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124</v>
      </c>
      <c r="AU113" s="17" t="s">
        <v>82</v>
      </c>
    </row>
    <row r="114" s="2" customFormat="1" ht="16.5" customHeight="1">
      <c r="A114" s="38"/>
      <c r="B114" s="39"/>
      <c r="C114" s="203" t="s">
        <v>255</v>
      </c>
      <c r="D114" s="203" t="s">
        <v>118</v>
      </c>
      <c r="E114" s="204" t="s">
        <v>256</v>
      </c>
      <c r="F114" s="205" t="s">
        <v>257</v>
      </c>
      <c r="G114" s="206" t="s">
        <v>228</v>
      </c>
      <c r="H114" s="207">
        <v>36</v>
      </c>
      <c r="I114" s="208"/>
      <c r="J114" s="209">
        <f>ROUND(I114*H114,2)</f>
        <v>0</v>
      </c>
      <c r="K114" s="205" t="s">
        <v>19</v>
      </c>
      <c r="L114" s="44"/>
      <c r="M114" s="210" t="s">
        <v>19</v>
      </c>
      <c r="N114" s="211" t="s">
        <v>43</v>
      </c>
      <c r="O114" s="84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2">
        <f>S114*H114</f>
        <v>0</v>
      </c>
      <c r="U114" s="213" t="s">
        <v>19</v>
      </c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4" t="s">
        <v>80</v>
      </c>
      <c r="AT114" s="214" t="s">
        <v>118</v>
      </c>
      <c r="AU114" s="214" t="s">
        <v>82</v>
      </c>
      <c r="AY114" s="17" t="s">
        <v>115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7" t="s">
        <v>80</v>
      </c>
      <c r="BK114" s="215">
        <f>ROUND(I114*H114,2)</f>
        <v>0</v>
      </c>
      <c r="BL114" s="17" t="s">
        <v>80</v>
      </c>
      <c r="BM114" s="214" t="s">
        <v>258</v>
      </c>
    </row>
    <row r="115" s="2" customFormat="1">
      <c r="A115" s="38"/>
      <c r="B115" s="39"/>
      <c r="C115" s="40"/>
      <c r="D115" s="216" t="s">
        <v>124</v>
      </c>
      <c r="E115" s="40"/>
      <c r="F115" s="217" t="s">
        <v>257</v>
      </c>
      <c r="G115" s="40"/>
      <c r="H115" s="40"/>
      <c r="I115" s="218"/>
      <c r="J115" s="40"/>
      <c r="K115" s="40"/>
      <c r="L115" s="44"/>
      <c r="M115" s="219"/>
      <c r="N115" s="220"/>
      <c r="O115" s="84"/>
      <c r="P115" s="84"/>
      <c r="Q115" s="84"/>
      <c r="R115" s="84"/>
      <c r="S115" s="84"/>
      <c r="T115" s="84"/>
      <c r="U115" s="85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124</v>
      </c>
      <c r="AU115" s="17" t="s">
        <v>82</v>
      </c>
    </row>
    <row r="116" s="2" customFormat="1" ht="16.5" customHeight="1">
      <c r="A116" s="38"/>
      <c r="B116" s="39"/>
      <c r="C116" s="203" t="s">
        <v>259</v>
      </c>
      <c r="D116" s="203" t="s">
        <v>118</v>
      </c>
      <c r="E116" s="204" t="s">
        <v>260</v>
      </c>
      <c r="F116" s="205" t="s">
        <v>261</v>
      </c>
      <c r="G116" s="206" t="s">
        <v>228</v>
      </c>
      <c r="H116" s="207">
        <v>2</v>
      </c>
      <c r="I116" s="208"/>
      <c r="J116" s="209">
        <f>ROUND(I116*H116,2)</f>
        <v>0</v>
      </c>
      <c r="K116" s="205" t="s">
        <v>19</v>
      </c>
      <c r="L116" s="44"/>
      <c r="M116" s="210" t="s">
        <v>19</v>
      </c>
      <c r="N116" s="211" t="s">
        <v>43</v>
      </c>
      <c r="O116" s="84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2">
        <f>S116*H116</f>
        <v>0</v>
      </c>
      <c r="U116" s="213" t="s">
        <v>19</v>
      </c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4" t="s">
        <v>80</v>
      </c>
      <c r="AT116" s="214" t="s">
        <v>118</v>
      </c>
      <c r="AU116" s="214" t="s">
        <v>82</v>
      </c>
      <c r="AY116" s="17" t="s">
        <v>115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7" t="s">
        <v>80</v>
      </c>
      <c r="BK116" s="215">
        <f>ROUND(I116*H116,2)</f>
        <v>0</v>
      </c>
      <c r="BL116" s="17" t="s">
        <v>80</v>
      </c>
      <c r="BM116" s="214" t="s">
        <v>262</v>
      </c>
    </row>
    <row r="117" s="2" customFormat="1">
      <c r="A117" s="38"/>
      <c r="B117" s="39"/>
      <c r="C117" s="40"/>
      <c r="D117" s="216" t="s">
        <v>124</v>
      </c>
      <c r="E117" s="40"/>
      <c r="F117" s="217" t="s">
        <v>261</v>
      </c>
      <c r="G117" s="40"/>
      <c r="H117" s="40"/>
      <c r="I117" s="218"/>
      <c r="J117" s="40"/>
      <c r="K117" s="40"/>
      <c r="L117" s="44"/>
      <c r="M117" s="219"/>
      <c r="N117" s="220"/>
      <c r="O117" s="84"/>
      <c r="P117" s="84"/>
      <c r="Q117" s="84"/>
      <c r="R117" s="84"/>
      <c r="S117" s="84"/>
      <c r="T117" s="84"/>
      <c r="U117" s="85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124</v>
      </c>
      <c r="AU117" s="17" t="s">
        <v>82</v>
      </c>
    </row>
    <row r="118" s="2" customFormat="1" ht="16.5" customHeight="1">
      <c r="A118" s="38"/>
      <c r="B118" s="39"/>
      <c r="C118" s="203" t="s">
        <v>263</v>
      </c>
      <c r="D118" s="203" t="s">
        <v>118</v>
      </c>
      <c r="E118" s="204" t="s">
        <v>264</v>
      </c>
      <c r="F118" s="205" t="s">
        <v>265</v>
      </c>
      <c r="G118" s="206" t="s">
        <v>228</v>
      </c>
      <c r="H118" s="207">
        <v>12</v>
      </c>
      <c r="I118" s="208"/>
      <c r="J118" s="209">
        <f>ROUND(I118*H118,2)</f>
        <v>0</v>
      </c>
      <c r="K118" s="205" t="s">
        <v>19</v>
      </c>
      <c r="L118" s="44"/>
      <c r="M118" s="210" t="s">
        <v>19</v>
      </c>
      <c r="N118" s="211" t="s">
        <v>43</v>
      </c>
      <c r="O118" s="84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2">
        <f>S118*H118</f>
        <v>0</v>
      </c>
      <c r="U118" s="213" t="s">
        <v>19</v>
      </c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4" t="s">
        <v>80</v>
      </c>
      <c r="AT118" s="214" t="s">
        <v>118</v>
      </c>
      <c r="AU118" s="214" t="s">
        <v>82</v>
      </c>
      <c r="AY118" s="17" t="s">
        <v>115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7" t="s">
        <v>80</v>
      </c>
      <c r="BK118" s="215">
        <f>ROUND(I118*H118,2)</f>
        <v>0</v>
      </c>
      <c r="BL118" s="17" t="s">
        <v>80</v>
      </c>
      <c r="BM118" s="214" t="s">
        <v>266</v>
      </c>
    </row>
    <row r="119" s="2" customFormat="1">
      <c r="A119" s="38"/>
      <c r="B119" s="39"/>
      <c r="C119" s="40"/>
      <c r="D119" s="216" t="s">
        <v>124</v>
      </c>
      <c r="E119" s="40"/>
      <c r="F119" s="217" t="s">
        <v>267</v>
      </c>
      <c r="G119" s="40"/>
      <c r="H119" s="40"/>
      <c r="I119" s="218"/>
      <c r="J119" s="40"/>
      <c r="K119" s="40"/>
      <c r="L119" s="44"/>
      <c r="M119" s="219"/>
      <c r="N119" s="220"/>
      <c r="O119" s="84"/>
      <c r="P119" s="84"/>
      <c r="Q119" s="84"/>
      <c r="R119" s="84"/>
      <c r="S119" s="84"/>
      <c r="T119" s="84"/>
      <c r="U119" s="85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124</v>
      </c>
      <c r="AU119" s="17" t="s">
        <v>82</v>
      </c>
    </row>
    <row r="120" s="2" customFormat="1" ht="16.5" customHeight="1">
      <c r="A120" s="38"/>
      <c r="B120" s="39"/>
      <c r="C120" s="203" t="s">
        <v>268</v>
      </c>
      <c r="D120" s="203" t="s">
        <v>118</v>
      </c>
      <c r="E120" s="204" t="s">
        <v>269</v>
      </c>
      <c r="F120" s="205" t="s">
        <v>270</v>
      </c>
      <c r="G120" s="206" t="s">
        <v>228</v>
      </c>
      <c r="H120" s="207">
        <v>2</v>
      </c>
      <c r="I120" s="208"/>
      <c r="J120" s="209">
        <f>ROUND(I120*H120,2)</f>
        <v>0</v>
      </c>
      <c r="K120" s="205" t="s">
        <v>19</v>
      </c>
      <c r="L120" s="44"/>
      <c r="M120" s="210" t="s">
        <v>19</v>
      </c>
      <c r="N120" s="211" t="s">
        <v>43</v>
      </c>
      <c r="O120" s="84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2">
        <f>S120*H120</f>
        <v>0</v>
      </c>
      <c r="U120" s="213" t="s">
        <v>19</v>
      </c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4" t="s">
        <v>80</v>
      </c>
      <c r="AT120" s="214" t="s">
        <v>118</v>
      </c>
      <c r="AU120" s="214" t="s">
        <v>82</v>
      </c>
      <c r="AY120" s="17" t="s">
        <v>115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7" t="s">
        <v>80</v>
      </c>
      <c r="BK120" s="215">
        <f>ROUND(I120*H120,2)</f>
        <v>0</v>
      </c>
      <c r="BL120" s="17" t="s">
        <v>80</v>
      </c>
      <c r="BM120" s="214" t="s">
        <v>271</v>
      </c>
    </row>
    <row r="121" s="2" customFormat="1">
      <c r="A121" s="38"/>
      <c r="B121" s="39"/>
      <c r="C121" s="40"/>
      <c r="D121" s="216" t="s">
        <v>124</v>
      </c>
      <c r="E121" s="40"/>
      <c r="F121" s="217" t="s">
        <v>270</v>
      </c>
      <c r="G121" s="40"/>
      <c r="H121" s="40"/>
      <c r="I121" s="218"/>
      <c r="J121" s="40"/>
      <c r="K121" s="40"/>
      <c r="L121" s="44"/>
      <c r="M121" s="238"/>
      <c r="N121" s="239"/>
      <c r="O121" s="240"/>
      <c r="P121" s="240"/>
      <c r="Q121" s="240"/>
      <c r="R121" s="240"/>
      <c r="S121" s="240"/>
      <c r="T121" s="240"/>
      <c r="U121" s="241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124</v>
      </c>
      <c r="AU121" s="17" t="s">
        <v>82</v>
      </c>
    </row>
    <row r="122" s="2" customFormat="1" ht="6.96" customHeight="1">
      <c r="A122" s="38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44"/>
      <c r="M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</sheetData>
  <sheetProtection sheet="1" autoFilter="0" formatColumns="0" formatRows="0" objects="1" scenarios="1" spinCount="100000" saltValue="qVGMIrJRwkbwFJ689dJydgslFDE9fyyqPb7KAuPZx7eu6GZ9is+zP1L85oCJkyh8giqTfMGDS81/lESiF5FjVw==" hashValue="zRLNGFxLYshzGnautNR+WfFtlUNwLv8sETZsduwYRbyj0eIlgftO6MzsNYEiSbsDjB2uDqUrv3OD5wKT3S3vVw==" algorithmName="SHA-512" password="CC35"/>
  <autoFilter ref="C82:K12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4" customFormat="1" ht="45" customHeight="1">
      <c r="B3" s="246"/>
      <c r="C3" s="247" t="s">
        <v>272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273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274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275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276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277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278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279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280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281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282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283</v>
      </c>
      <c r="F18" s="253" t="s">
        <v>284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285</v>
      </c>
      <c r="F19" s="253" t="s">
        <v>286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79</v>
      </c>
      <c r="F20" s="253" t="s">
        <v>287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288</v>
      </c>
      <c r="F21" s="253" t="s">
        <v>289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290</v>
      </c>
      <c r="F22" s="253" t="s">
        <v>291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292</v>
      </c>
      <c r="F23" s="253" t="s">
        <v>293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294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295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296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297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298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299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300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301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302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99</v>
      </c>
      <c r="F36" s="253"/>
      <c r="G36" s="253" t="s">
        <v>303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304</v>
      </c>
      <c r="F37" s="253"/>
      <c r="G37" s="253" t="s">
        <v>305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53</v>
      </c>
      <c r="F38" s="253"/>
      <c r="G38" s="253" t="s">
        <v>306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54</v>
      </c>
      <c r="F39" s="253"/>
      <c r="G39" s="253" t="s">
        <v>307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100</v>
      </c>
      <c r="F40" s="253"/>
      <c r="G40" s="253" t="s">
        <v>308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101</v>
      </c>
      <c r="F41" s="253"/>
      <c r="G41" s="253" t="s">
        <v>309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310</v>
      </c>
      <c r="F42" s="253"/>
      <c r="G42" s="253" t="s">
        <v>311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312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313</v>
      </c>
      <c r="F44" s="253"/>
      <c r="G44" s="253" t="s">
        <v>314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103</v>
      </c>
      <c r="F45" s="253"/>
      <c r="G45" s="253" t="s">
        <v>315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316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317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318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319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320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321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322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323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324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325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326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327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328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329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330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331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332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333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334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335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336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337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338</v>
      </c>
      <c r="D76" s="271"/>
      <c r="E76" s="271"/>
      <c r="F76" s="271" t="s">
        <v>339</v>
      </c>
      <c r="G76" s="272"/>
      <c r="H76" s="271" t="s">
        <v>54</v>
      </c>
      <c r="I76" s="271" t="s">
        <v>57</v>
      </c>
      <c r="J76" s="271" t="s">
        <v>340</v>
      </c>
      <c r="K76" s="270"/>
    </row>
    <row r="77" s="1" customFormat="1" ht="17.25" customHeight="1">
      <c r="B77" s="268"/>
      <c r="C77" s="273" t="s">
        <v>341</v>
      </c>
      <c r="D77" s="273"/>
      <c r="E77" s="273"/>
      <c r="F77" s="274" t="s">
        <v>342</v>
      </c>
      <c r="G77" s="275"/>
      <c r="H77" s="273"/>
      <c r="I77" s="273"/>
      <c r="J77" s="273" t="s">
        <v>343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53</v>
      </c>
      <c r="D79" s="278"/>
      <c r="E79" s="278"/>
      <c r="F79" s="279" t="s">
        <v>344</v>
      </c>
      <c r="G79" s="280"/>
      <c r="H79" s="256" t="s">
        <v>345</v>
      </c>
      <c r="I79" s="256" t="s">
        <v>346</v>
      </c>
      <c r="J79" s="256">
        <v>20</v>
      </c>
      <c r="K79" s="270"/>
    </row>
    <row r="80" s="1" customFormat="1" ht="15" customHeight="1">
      <c r="B80" s="268"/>
      <c r="C80" s="256" t="s">
        <v>347</v>
      </c>
      <c r="D80" s="256"/>
      <c r="E80" s="256"/>
      <c r="F80" s="279" t="s">
        <v>344</v>
      </c>
      <c r="G80" s="280"/>
      <c r="H80" s="256" t="s">
        <v>348</v>
      </c>
      <c r="I80" s="256" t="s">
        <v>346</v>
      </c>
      <c r="J80" s="256">
        <v>120</v>
      </c>
      <c r="K80" s="270"/>
    </row>
    <row r="81" s="1" customFormat="1" ht="15" customHeight="1">
      <c r="B81" s="281"/>
      <c r="C81" s="256" t="s">
        <v>349</v>
      </c>
      <c r="D81" s="256"/>
      <c r="E81" s="256"/>
      <c r="F81" s="279" t="s">
        <v>350</v>
      </c>
      <c r="G81" s="280"/>
      <c r="H81" s="256" t="s">
        <v>351</v>
      </c>
      <c r="I81" s="256" t="s">
        <v>346</v>
      </c>
      <c r="J81" s="256">
        <v>50</v>
      </c>
      <c r="K81" s="270"/>
    </row>
    <row r="82" s="1" customFormat="1" ht="15" customHeight="1">
      <c r="B82" s="281"/>
      <c r="C82" s="256" t="s">
        <v>352</v>
      </c>
      <c r="D82" s="256"/>
      <c r="E82" s="256"/>
      <c r="F82" s="279" t="s">
        <v>344</v>
      </c>
      <c r="G82" s="280"/>
      <c r="H82" s="256" t="s">
        <v>353</v>
      </c>
      <c r="I82" s="256" t="s">
        <v>354</v>
      </c>
      <c r="J82" s="256"/>
      <c r="K82" s="270"/>
    </row>
    <row r="83" s="1" customFormat="1" ht="15" customHeight="1">
      <c r="B83" s="281"/>
      <c r="C83" s="282" t="s">
        <v>355</v>
      </c>
      <c r="D83" s="282"/>
      <c r="E83" s="282"/>
      <c r="F83" s="283" t="s">
        <v>350</v>
      </c>
      <c r="G83" s="282"/>
      <c r="H83" s="282" t="s">
        <v>356</v>
      </c>
      <c r="I83" s="282" t="s">
        <v>346</v>
      </c>
      <c r="J83" s="282">
        <v>15</v>
      </c>
      <c r="K83" s="270"/>
    </row>
    <row r="84" s="1" customFormat="1" ht="15" customHeight="1">
      <c r="B84" s="281"/>
      <c r="C84" s="282" t="s">
        <v>357</v>
      </c>
      <c r="D84" s="282"/>
      <c r="E84" s="282"/>
      <c r="F84" s="283" t="s">
        <v>350</v>
      </c>
      <c r="G84" s="282"/>
      <c r="H84" s="282" t="s">
        <v>358</v>
      </c>
      <c r="I84" s="282" t="s">
        <v>346</v>
      </c>
      <c r="J84" s="282">
        <v>15</v>
      </c>
      <c r="K84" s="270"/>
    </row>
    <row r="85" s="1" customFormat="1" ht="15" customHeight="1">
      <c r="B85" s="281"/>
      <c r="C85" s="282" t="s">
        <v>359</v>
      </c>
      <c r="D85" s="282"/>
      <c r="E85" s="282"/>
      <c r="F85" s="283" t="s">
        <v>350</v>
      </c>
      <c r="G85" s="282"/>
      <c r="H85" s="282" t="s">
        <v>360</v>
      </c>
      <c r="I85" s="282" t="s">
        <v>346</v>
      </c>
      <c r="J85" s="282">
        <v>20</v>
      </c>
      <c r="K85" s="270"/>
    </row>
    <row r="86" s="1" customFormat="1" ht="15" customHeight="1">
      <c r="B86" s="281"/>
      <c r="C86" s="282" t="s">
        <v>361</v>
      </c>
      <c r="D86" s="282"/>
      <c r="E86" s="282"/>
      <c r="F86" s="283" t="s">
        <v>350</v>
      </c>
      <c r="G86" s="282"/>
      <c r="H86" s="282" t="s">
        <v>362</v>
      </c>
      <c r="I86" s="282" t="s">
        <v>346</v>
      </c>
      <c r="J86" s="282">
        <v>20</v>
      </c>
      <c r="K86" s="270"/>
    </row>
    <row r="87" s="1" customFormat="1" ht="15" customHeight="1">
      <c r="B87" s="281"/>
      <c r="C87" s="256" t="s">
        <v>363</v>
      </c>
      <c r="D87" s="256"/>
      <c r="E87" s="256"/>
      <c r="F87" s="279" t="s">
        <v>350</v>
      </c>
      <c r="G87" s="280"/>
      <c r="H87" s="256" t="s">
        <v>364</v>
      </c>
      <c r="I87" s="256" t="s">
        <v>346</v>
      </c>
      <c r="J87" s="256">
        <v>50</v>
      </c>
      <c r="K87" s="270"/>
    </row>
    <row r="88" s="1" customFormat="1" ht="15" customHeight="1">
      <c r="B88" s="281"/>
      <c r="C88" s="256" t="s">
        <v>365</v>
      </c>
      <c r="D88" s="256"/>
      <c r="E88" s="256"/>
      <c r="F88" s="279" t="s">
        <v>350</v>
      </c>
      <c r="G88" s="280"/>
      <c r="H88" s="256" t="s">
        <v>366</v>
      </c>
      <c r="I88" s="256" t="s">
        <v>346</v>
      </c>
      <c r="J88" s="256">
        <v>20</v>
      </c>
      <c r="K88" s="270"/>
    </row>
    <row r="89" s="1" customFormat="1" ht="15" customHeight="1">
      <c r="B89" s="281"/>
      <c r="C89" s="256" t="s">
        <v>367</v>
      </c>
      <c r="D89" s="256"/>
      <c r="E89" s="256"/>
      <c r="F89" s="279" t="s">
        <v>350</v>
      </c>
      <c r="G89" s="280"/>
      <c r="H89" s="256" t="s">
        <v>368</v>
      </c>
      <c r="I89" s="256" t="s">
        <v>346</v>
      </c>
      <c r="J89" s="256">
        <v>20</v>
      </c>
      <c r="K89" s="270"/>
    </row>
    <row r="90" s="1" customFormat="1" ht="15" customHeight="1">
      <c r="B90" s="281"/>
      <c r="C90" s="256" t="s">
        <v>369</v>
      </c>
      <c r="D90" s="256"/>
      <c r="E90" s="256"/>
      <c r="F90" s="279" t="s">
        <v>350</v>
      </c>
      <c r="G90" s="280"/>
      <c r="H90" s="256" t="s">
        <v>370</v>
      </c>
      <c r="I90" s="256" t="s">
        <v>346</v>
      </c>
      <c r="J90" s="256">
        <v>50</v>
      </c>
      <c r="K90" s="270"/>
    </row>
    <row r="91" s="1" customFormat="1" ht="15" customHeight="1">
      <c r="B91" s="281"/>
      <c r="C91" s="256" t="s">
        <v>371</v>
      </c>
      <c r="D91" s="256"/>
      <c r="E91" s="256"/>
      <c r="F91" s="279" t="s">
        <v>350</v>
      </c>
      <c r="G91" s="280"/>
      <c r="H91" s="256" t="s">
        <v>371</v>
      </c>
      <c r="I91" s="256" t="s">
        <v>346</v>
      </c>
      <c r="J91" s="256">
        <v>50</v>
      </c>
      <c r="K91" s="270"/>
    </row>
    <row r="92" s="1" customFormat="1" ht="15" customHeight="1">
      <c r="B92" s="281"/>
      <c r="C92" s="256" t="s">
        <v>372</v>
      </c>
      <c r="D92" s="256"/>
      <c r="E92" s="256"/>
      <c r="F92" s="279" t="s">
        <v>350</v>
      </c>
      <c r="G92" s="280"/>
      <c r="H92" s="256" t="s">
        <v>373</v>
      </c>
      <c r="I92" s="256" t="s">
        <v>346</v>
      </c>
      <c r="J92" s="256">
        <v>255</v>
      </c>
      <c r="K92" s="270"/>
    </row>
    <row r="93" s="1" customFormat="1" ht="15" customHeight="1">
      <c r="B93" s="281"/>
      <c r="C93" s="256" t="s">
        <v>374</v>
      </c>
      <c r="D93" s="256"/>
      <c r="E93" s="256"/>
      <c r="F93" s="279" t="s">
        <v>344</v>
      </c>
      <c r="G93" s="280"/>
      <c r="H93" s="256" t="s">
        <v>375</v>
      </c>
      <c r="I93" s="256" t="s">
        <v>376</v>
      </c>
      <c r="J93" s="256"/>
      <c r="K93" s="270"/>
    </row>
    <row r="94" s="1" customFormat="1" ht="15" customHeight="1">
      <c r="B94" s="281"/>
      <c r="C94" s="256" t="s">
        <v>377</v>
      </c>
      <c r="D94" s="256"/>
      <c r="E94" s="256"/>
      <c r="F94" s="279" t="s">
        <v>344</v>
      </c>
      <c r="G94" s="280"/>
      <c r="H94" s="256" t="s">
        <v>378</v>
      </c>
      <c r="I94" s="256" t="s">
        <v>379</v>
      </c>
      <c r="J94" s="256"/>
      <c r="K94" s="270"/>
    </row>
    <row r="95" s="1" customFormat="1" ht="15" customHeight="1">
      <c r="B95" s="281"/>
      <c r="C95" s="256" t="s">
        <v>380</v>
      </c>
      <c r="D95" s="256"/>
      <c r="E95" s="256"/>
      <c r="F95" s="279" t="s">
        <v>344</v>
      </c>
      <c r="G95" s="280"/>
      <c r="H95" s="256" t="s">
        <v>380</v>
      </c>
      <c r="I95" s="256" t="s">
        <v>379</v>
      </c>
      <c r="J95" s="256"/>
      <c r="K95" s="270"/>
    </row>
    <row r="96" s="1" customFormat="1" ht="15" customHeight="1">
      <c r="B96" s="281"/>
      <c r="C96" s="256" t="s">
        <v>38</v>
      </c>
      <c r="D96" s="256"/>
      <c r="E96" s="256"/>
      <c r="F96" s="279" t="s">
        <v>344</v>
      </c>
      <c r="G96" s="280"/>
      <c r="H96" s="256" t="s">
        <v>381</v>
      </c>
      <c r="I96" s="256" t="s">
        <v>379</v>
      </c>
      <c r="J96" s="256"/>
      <c r="K96" s="270"/>
    </row>
    <row r="97" s="1" customFormat="1" ht="15" customHeight="1">
      <c r="B97" s="281"/>
      <c r="C97" s="256" t="s">
        <v>48</v>
      </c>
      <c r="D97" s="256"/>
      <c r="E97" s="256"/>
      <c r="F97" s="279" t="s">
        <v>344</v>
      </c>
      <c r="G97" s="280"/>
      <c r="H97" s="256" t="s">
        <v>382</v>
      </c>
      <c r="I97" s="256" t="s">
        <v>379</v>
      </c>
      <c r="J97" s="256"/>
      <c r="K97" s="270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383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338</v>
      </c>
      <c r="D103" s="271"/>
      <c r="E103" s="271"/>
      <c r="F103" s="271" t="s">
        <v>339</v>
      </c>
      <c r="G103" s="272"/>
      <c r="H103" s="271" t="s">
        <v>54</v>
      </c>
      <c r="I103" s="271" t="s">
        <v>57</v>
      </c>
      <c r="J103" s="271" t="s">
        <v>340</v>
      </c>
      <c r="K103" s="270"/>
    </row>
    <row r="104" s="1" customFormat="1" ht="17.25" customHeight="1">
      <c r="B104" s="268"/>
      <c r="C104" s="273" t="s">
        <v>341</v>
      </c>
      <c r="D104" s="273"/>
      <c r="E104" s="273"/>
      <c r="F104" s="274" t="s">
        <v>342</v>
      </c>
      <c r="G104" s="275"/>
      <c r="H104" s="273"/>
      <c r="I104" s="273"/>
      <c r="J104" s="273" t="s">
        <v>343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="1" customFormat="1" ht="15" customHeight="1">
      <c r="B106" s="268"/>
      <c r="C106" s="256" t="s">
        <v>53</v>
      </c>
      <c r="D106" s="278"/>
      <c r="E106" s="278"/>
      <c r="F106" s="279" t="s">
        <v>344</v>
      </c>
      <c r="G106" s="256"/>
      <c r="H106" s="256" t="s">
        <v>384</v>
      </c>
      <c r="I106" s="256" t="s">
        <v>346</v>
      </c>
      <c r="J106" s="256">
        <v>20</v>
      </c>
      <c r="K106" s="270"/>
    </row>
    <row r="107" s="1" customFormat="1" ht="15" customHeight="1">
      <c r="B107" s="268"/>
      <c r="C107" s="256" t="s">
        <v>347</v>
      </c>
      <c r="D107" s="256"/>
      <c r="E107" s="256"/>
      <c r="F107" s="279" t="s">
        <v>344</v>
      </c>
      <c r="G107" s="256"/>
      <c r="H107" s="256" t="s">
        <v>384</v>
      </c>
      <c r="I107" s="256" t="s">
        <v>346</v>
      </c>
      <c r="J107" s="256">
        <v>120</v>
      </c>
      <c r="K107" s="270"/>
    </row>
    <row r="108" s="1" customFormat="1" ht="15" customHeight="1">
      <c r="B108" s="281"/>
      <c r="C108" s="256" t="s">
        <v>349</v>
      </c>
      <c r="D108" s="256"/>
      <c r="E108" s="256"/>
      <c r="F108" s="279" t="s">
        <v>350</v>
      </c>
      <c r="G108" s="256"/>
      <c r="H108" s="256" t="s">
        <v>384</v>
      </c>
      <c r="I108" s="256" t="s">
        <v>346</v>
      </c>
      <c r="J108" s="256">
        <v>50</v>
      </c>
      <c r="K108" s="270"/>
    </row>
    <row r="109" s="1" customFormat="1" ht="15" customHeight="1">
      <c r="B109" s="281"/>
      <c r="C109" s="256" t="s">
        <v>352</v>
      </c>
      <c r="D109" s="256"/>
      <c r="E109" s="256"/>
      <c r="F109" s="279" t="s">
        <v>344</v>
      </c>
      <c r="G109" s="256"/>
      <c r="H109" s="256" t="s">
        <v>384</v>
      </c>
      <c r="I109" s="256" t="s">
        <v>354</v>
      </c>
      <c r="J109" s="256"/>
      <c r="K109" s="270"/>
    </row>
    <row r="110" s="1" customFormat="1" ht="15" customHeight="1">
      <c r="B110" s="281"/>
      <c r="C110" s="256" t="s">
        <v>363</v>
      </c>
      <c r="D110" s="256"/>
      <c r="E110" s="256"/>
      <c r="F110" s="279" t="s">
        <v>350</v>
      </c>
      <c r="G110" s="256"/>
      <c r="H110" s="256" t="s">
        <v>384</v>
      </c>
      <c r="I110" s="256" t="s">
        <v>346</v>
      </c>
      <c r="J110" s="256">
        <v>50</v>
      </c>
      <c r="K110" s="270"/>
    </row>
    <row r="111" s="1" customFormat="1" ht="15" customHeight="1">
      <c r="B111" s="281"/>
      <c r="C111" s="256" t="s">
        <v>371</v>
      </c>
      <c r="D111" s="256"/>
      <c r="E111" s="256"/>
      <c r="F111" s="279" t="s">
        <v>350</v>
      </c>
      <c r="G111" s="256"/>
      <c r="H111" s="256" t="s">
        <v>384</v>
      </c>
      <c r="I111" s="256" t="s">
        <v>346</v>
      </c>
      <c r="J111" s="256">
        <v>50</v>
      </c>
      <c r="K111" s="270"/>
    </row>
    <row r="112" s="1" customFormat="1" ht="15" customHeight="1">
      <c r="B112" s="281"/>
      <c r="C112" s="256" t="s">
        <v>369</v>
      </c>
      <c r="D112" s="256"/>
      <c r="E112" s="256"/>
      <c r="F112" s="279" t="s">
        <v>350</v>
      </c>
      <c r="G112" s="256"/>
      <c r="H112" s="256" t="s">
        <v>384</v>
      </c>
      <c r="I112" s="256" t="s">
        <v>346</v>
      </c>
      <c r="J112" s="256">
        <v>50</v>
      </c>
      <c r="K112" s="270"/>
    </row>
    <row r="113" s="1" customFormat="1" ht="15" customHeight="1">
      <c r="B113" s="281"/>
      <c r="C113" s="256" t="s">
        <v>53</v>
      </c>
      <c r="D113" s="256"/>
      <c r="E113" s="256"/>
      <c r="F113" s="279" t="s">
        <v>344</v>
      </c>
      <c r="G113" s="256"/>
      <c r="H113" s="256" t="s">
        <v>385</v>
      </c>
      <c r="I113" s="256" t="s">
        <v>346</v>
      </c>
      <c r="J113" s="256">
        <v>20</v>
      </c>
      <c r="K113" s="270"/>
    </row>
    <row r="114" s="1" customFormat="1" ht="15" customHeight="1">
      <c r="B114" s="281"/>
      <c r="C114" s="256" t="s">
        <v>386</v>
      </c>
      <c r="D114" s="256"/>
      <c r="E114" s="256"/>
      <c r="F114" s="279" t="s">
        <v>344</v>
      </c>
      <c r="G114" s="256"/>
      <c r="H114" s="256" t="s">
        <v>387</v>
      </c>
      <c r="I114" s="256" t="s">
        <v>346</v>
      </c>
      <c r="J114" s="256">
        <v>120</v>
      </c>
      <c r="K114" s="270"/>
    </row>
    <row r="115" s="1" customFormat="1" ht="15" customHeight="1">
      <c r="B115" s="281"/>
      <c r="C115" s="256" t="s">
        <v>38</v>
      </c>
      <c r="D115" s="256"/>
      <c r="E115" s="256"/>
      <c r="F115" s="279" t="s">
        <v>344</v>
      </c>
      <c r="G115" s="256"/>
      <c r="H115" s="256" t="s">
        <v>388</v>
      </c>
      <c r="I115" s="256" t="s">
        <v>379</v>
      </c>
      <c r="J115" s="256"/>
      <c r="K115" s="270"/>
    </row>
    <row r="116" s="1" customFormat="1" ht="15" customHeight="1">
      <c r="B116" s="281"/>
      <c r="C116" s="256" t="s">
        <v>48</v>
      </c>
      <c r="D116" s="256"/>
      <c r="E116" s="256"/>
      <c r="F116" s="279" t="s">
        <v>344</v>
      </c>
      <c r="G116" s="256"/>
      <c r="H116" s="256" t="s">
        <v>389</v>
      </c>
      <c r="I116" s="256" t="s">
        <v>379</v>
      </c>
      <c r="J116" s="256"/>
      <c r="K116" s="270"/>
    </row>
    <row r="117" s="1" customFormat="1" ht="15" customHeight="1">
      <c r="B117" s="281"/>
      <c r="C117" s="256" t="s">
        <v>57</v>
      </c>
      <c r="D117" s="256"/>
      <c r="E117" s="256"/>
      <c r="F117" s="279" t="s">
        <v>344</v>
      </c>
      <c r="G117" s="256"/>
      <c r="H117" s="256" t="s">
        <v>390</v>
      </c>
      <c r="I117" s="256" t="s">
        <v>391</v>
      </c>
      <c r="J117" s="256"/>
      <c r="K117" s="270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="1" customFormat="1" ht="45" customHeight="1">
      <c r="B122" s="297"/>
      <c r="C122" s="247" t="s">
        <v>392</v>
      </c>
      <c r="D122" s="247"/>
      <c r="E122" s="247"/>
      <c r="F122" s="247"/>
      <c r="G122" s="247"/>
      <c r="H122" s="247"/>
      <c r="I122" s="247"/>
      <c r="J122" s="247"/>
      <c r="K122" s="298"/>
    </row>
    <row r="123" s="1" customFormat="1" ht="17.25" customHeight="1">
      <c r="B123" s="299"/>
      <c r="C123" s="271" t="s">
        <v>338</v>
      </c>
      <c r="D123" s="271"/>
      <c r="E123" s="271"/>
      <c r="F123" s="271" t="s">
        <v>339</v>
      </c>
      <c r="G123" s="272"/>
      <c r="H123" s="271" t="s">
        <v>54</v>
      </c>
      <c r="I123" s="271" t="s">
        <v>57</v>
      </c>
      <c r="J123" s="271" t="s">
        <v>340</v>
      </c>
      <c r="K123" s="300"/>
    </row>
    <row r="124" s="1" customFormat="1" ht="17.25" customHeight="1">
      <c r="B124" s="299"/>
      <c r="C124" s="273" t="s">
        <v>341</v>
      </c>
      <c r="D124" s="273"/>
      <c r="E124" s="273"/>
      <c r="F124" s="274" t="s">
        <v>342</v>
      </c>
      <c r="G124" s="275"/>
      <c r="H124" s="273"/>
      <c r="I124" s="273"/>
      <c r="J124" s="273" t="s">
        <v>343</v>
      </c>
      <c r="K124" s="300"/>
    </row>
    <row r="125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="1" customFormat="1" ht="15" customHeight="1">
      <c r="B126" s="301"/>
      <c r="C126" s="256" t="s">
        <v>347</v>
      </c>
      <c r="D126" s="278"/>
      <c r="E126" s="278"/>
      <c r="F126" s="279" t="s">
        <v>344</v>
      </c>
      <c r="G126" s="256"/>
      <c r="H126" s="256" t="s">
        <v>384</v>
      </c>
      <c r="I126" s="256" t="s">
        <v>346</v>
      </c>
      <c r="J126" s="256">
        <v>120</v>
      </c>
      <c r="K126" s="304"/>
    </row>
    <row r="127" s="1" customFormat="1" ht="15" customHeight="1">
      <c r="B127" s="301"/>
      <c r="C127" s="256" t="s">
        <v>393</v>
      </c>
      <c r="D127" s="256"/>
      <c r="E127" s="256"/>
      <c r="F127" s="279" t="s">
        <v>344</v>
      </c>
      <c r="G127" s="256"/>
      <c r="H127" s="256" t="s">
        <v>394</v>
      </c>
      <c r="I127" s="256" t="s">
        <v>346</v>
      </c>
      <c r="J127" s="256" t="s">
        <v>395</v>
      </c>
      <c r="K127" s="304"/>
    </row>
    <row r="128" s="1" customFormat="1" ht="15" customHeight="1">
      <c r="B128" s="301"/>
      <c r="C128" s="256" t="s">
        <v>292</v>
      </c>
      <c r="D128" s="256"/>
      <c r="E128" s="256"/>
      <c r="F128" s="279" t="s">
        <v>344</v>
      </c>
      <c r="G128" s="256"/>
      <c r="H128" s="256" t="s">
        <v>396</v>
      </c>
      <c r="I128" s="256" t="s">
        <v>346</v>
      </c>
      <c r="J128" s="256" t="s">
        <v>395</v>
      </c>
      <c r="K128" s="304"/>
    </row>
    <row r="129" s="1" customFormat="1" ht="15" customHeight="1">
      <c r="B129" s="301"/>
      <c r="C129" s="256" t="s">
        <v>355</v>
      </c>
      <c r="D129" s="256"/>
      <c r="E129" s="256"/>
      <c r="F129" s="279" t="s">
        <v>350</v>
      </c>
      <c r="G129" s="256"/>
      <c r="H129" s="256" t="s">
        <v>356</v>
      </c>
      <c r="I129" s="256" t="s">
        <v>346</v>
      </c>
      <c r="J129" s="256">
        <v>15</v>
      </c>
      <c r="K129" s="304"/>
    </row>
    <row r="130" s="1" customFormat="1" ht="15" customHeight="1">
      <c r="B130" s="301"/>
      <c r="C130" s="282" t="s">
        <v>357</v>
      </c>
      <c r="D130" s="282"/>
      <c r="E130" s="282"/>
      <c r="F130" s="283" t="s">
        <v>350</v>
      </c>
      <c r="G130" s="282"/>
      <c r="H130" s="282" t="s">
        <v>358</v>
      </c>
      <c r="I130" s="282" t="s">
        <v>346</v>
      </c>
      <c r="J130" s="282">
        <v>15</v>
      </c>
      <c r="K130" s="304"/>
    </row>
    <row r="131" s="1" customFormat="1" ht="15" customHeight="1">
      <c r="B131" s="301"/>
      <c r="C131" s="282" t="s">
        <v>359</v>
      </c>
      <c r="D131" s="282"/>
      <c r="E131" s="282"/>
      <c r="F131" s="283" t="s">
        <v>350</v>
      </c>
      <c r="G131" s="282"/>
      <c r="H131" s="282" t="s">
        <v>360</v>
      </c>
      <c r="I131" s="282" t="s">
        <v>346</v>
      </c>
      <c r="J131" s="282">
        <v>20</v>
      </c>
      <c r="K131" s="304"/>
    </row>
    <row r="132" s="1" customFormat="1" ht="15" customHeight="1">
      <c r="B132" s="301"/>
      <c r="C132" s="282" t="s">
        <v>361</v>
      </c>
      <c r="D132" s="282"/>
      <c r="E132" s="282"/>
      <c r="F132" s="283" t="s">
        <v>350</v>
      </c>
      <c r="G132" s="282"/>
      <c r="H132" s="282" t="s">
        <v>362</v>
      </c>
      <c r="I132" s="282" t="s">
        <v>346</v>
      </c>
      <c r="J132" s="282">
        <v>20</v>
      </c>
      <c r="K132" s="304"/>
    </row>
    <row r="133" s="1" customFormat="1" ht="15" customHeight="1">
      <c r="B133" s="301"/>
      <c r="C133" s="256" t="s">
        <v>349</v>
      </c>
      <c r="D133" s="256"/>
      <c r="E133" s="256"/>
      <c r="F133" s="279" t="s">
        <v>350</v>
      </c>
      <c r="G133" s="256"/>
      <c r="H133" s="256" t="s">
        <v>384</v>
      </c>
      <c r="I133" s="256" t="s">
        <v>346</v>
      </c>
      <c r="J133" s="256">
        <v>50</v>
      </c>
      <c r="K133" s="304"/>
    </row>
    <row r="134" s="1" customFormat="1" ht="15" customHeight="1">
      <c r="B134" s="301"/>
      <c r="C134" s="256" t="s">
        <v>363</v>
      </c>
      <c r="D134" s="256"/>
      <c r="E134" s="256"/>
      <c r="F134" s="279" t="s">
        <v>350</v>
      </c>
      <c r="G134" s="256"/>
      <c r="H134" s="256" t="s">
        <v>384</v>
      </c>
      <c r="I134" s="256" t="s">
        <v>346</v>
      </c>
      <c r="J134" s="256">
        <v>50</v>
      </c>
      <c r="K134" s="304"/>
    </row>
    <row r="135" s="1" customFormat="1" ht="15" customHeight="1">
      <c r="B135" s="301"/>
      <c r="C135" s="256" t="s">
        <v>369</v>
      </c>
      <c r="D135" s="256"/>
      <c r="E135" s="256"/>
      <c r="F135" s="279" t="s">
        <v>350</v>
      </c>
      <c r="G135" s="256"/>
      <c r="H135" s="256" t="s">
        <v>384</v>
      </c>
      <c r="I135" s="256" t="s">
        <v>346</v>
      </c>
      <c r="J135" s="256">
        <v>50</v>
      </c>
      <c r="K135" s="304"/>
    </row>
    <row r="136" s="1" customFormat="1" ht="15" customHeight="1">
      <c r="B136" s="301"/>
      <c r="C136" s="256" t="s">
        <v>371</v>
      </c>
      <c r="D136" s="256"/>
      <c r="E136" s="256"/>
      <c r="F136" s="279" t="s">
        <v>350</v>
      </c>
      <c r="G136" s="256"/>
      <c r="H136" s="256" t="s">
        <v>384</v>
      </c>
      <c r="I136" s="256" t="s">
        <v>346</v>
      </c>
      <c r="J136" s="256">
        <v>50</v>
      </c>
      <c r="K136" s="304"/>
    </row>
    <row r="137" s="1" customFormat="1" ht="15" customHeight="1">
      <c r="B137" s="301"/>
      <c r="C137" s="256" t="s">
        <v>372</v>
      </c>
      <c r="D137" s="256"/>
      <c r="E137" s="256"/>
      <c r="F137" s="279" t="s">
        <v>350</v>
      </c>
      <c r="G137" s="256"/>
      <c r="H137" s="256" t="s">
        <v>397</v>
      </c>
      <c r="I137" s="256" t="s">
        <v>346</v>
      </c>
      <c r="J137" s="256">
        <v>255</v>
      </c>
      <c r="K137" s="304"/>
    </row>
    <row r="138" s="1" customFormat="1" ht="15" customHeight="1">
      <c r="B138" s="301"/>
      <c r="C138" s="256" t="s">
        <v>374</v>
      </c>
      <c r="D138" s="256"/>
      <c r="E138" s="256"/>
      <c r="F138" s="279" t="s">
        <v>344</v>
      </c>
      <c r="G138" s="256"/>
      <c r="H138" s="256" t="s">
        <v>398</v>
      </c>
      <c r="I138" s="256" t="s">
        <v>376</v>
      </c>
      <c r="J138" s="256"/>
      <c r="K138" s="304"/>
    </row>
    <row r="139" s="1" customFormat="1" ht="15" customHeight="1">
      <c r="B139" s="301"/>
      <c r="C139" s="256" t="s">
        <v>377</v>
      </c>
      <c r="D139" s="256"/>
      <c r="E139" s="256"/>
      <c r="F139" s="279" t="s">
        <v>344</v>
      </c>
      <c r="G139" s="256"/>
      <c r="H139" s="256" t="s">
        <v>399</v>
      </c>
      <c r="I139" s="256" t="s">
        <v>379</v>
      </c>
      <c r="J139" s="256"/>
      <c r="K139" s="304"/>
    </row>
    <row r="140" s="1" customFormat="1" ht="15" customHeight="1">
      <c r="B140" s="301"/>
      <c r="C140" s="256" t="s">
        <v>380</v>
      </c>
      <c r="D140" s="256"/>
      <c r="E140" s="256"/>
      <c r="F140" s="279" t="s">
        <v>344</v>
      </c>
      <c r="G140" s="256"/>
      <c r="H140" s="256" t="s">
        <v>380</v>
      </c>
      <c r="I140" s="256" t="s">
        <v>379</v>
      </c>
      <c r="J140" s="256"/>
      <c r="K140" s="304"/>
    </row>
    <row r="141" s="1" customFormat="1" ht="15" customHeight="1">
      <c r="B141" s="301"/>
      <c r="C141" s="256" t="s">
        <v>38</v>
      </c>
      <c r="D141" s="256"/>
      <c r="E141" s="256"/>
      <c r="F141" s="279" t="s">
        <v>344</v>
      </c>
      <c r="G141" s="256"/>
      <c r="H141" s="256" t="s">
        <v>400</v>
      </c>
      <c r="I141" s="256" t="s">
        <v>379</v>
      </c>
      <c r="J141" s="256"/>
      <c r="K141" s="304"/>
    </row>
    <row r="142" s="1" customFormat="1" ht="15" customHeight="1">
      <c r="B142" s="301"/>
      <c r="C142" s="256" t="s">
        <v>401</v>
      </c>
      <c r="D142" s="256"/>
      <c r="E142" s="256"/>
      <c r="F142" s="279" t="s">
        <v>344</v>
      </c>
      <c r="G142" s="256"/>
      <c r="H142" s="256" t="s">
        <v>402</v>
      </c>
      <c r="I142" s="256" t="s">
        <v>379</v>
      </c>
      <c r="J142" s="256"/>
      <c r="K142" s="304"/>
    </row>
    <row r="143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403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338</v>
      </c>
      <c r="D148" s="271"/>
      <c r="E148" s="271"/>
      <c r="F148" s="271" t="s">
        <v>339</v>
      </c>
      <c r="G148" s="272"/>
      <c r="H148" s="271" t="s">
        <v>54</v>
      </c>
      <c r="I148" s="271" t="s">
        <v>57</v>
      </c>
      <c r="J148" s="271" t="s">
        <v>340</v>
      </c>
      <c r="K148" s="270"/>
    </row>
    <row r="149" s="1" customFormat="1" ht="17.25" customHeight="1">
      <c r="B149" s="268"/>
      <c r="C149" s="273" t="s">
        <v>341</v>
      </c>
      <c r="D149" s="273"/>
      <c r="E149" s="273"/>
      <c r="F149" s="274" t="s">
        <v>342</v>
      </c>
      <c r="G149" s="275"/>
      <c r="H149" s="273"/>
      <c r="I149" s="273"/>
      <c r="J149" s="273" t="s">
        <v>343</v>
      </c>
      <c r="K149" s="270"/>
    </row>
    <row r="150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="1" customFormat="1" ht="15" customHeight="1">
      <c r="B151" s="281"/>
      <c r="C151" s="308" t="s">
        <v>347</v>
      </c>
      <c r="D151" s="256"/>
      <c r="E151" s="256"/>
      <c r="F151" s="309" t="s">
        <v>344</v>
      </c>
      <c r="G151" s="256"/>
      <c r="H151" s="308" t="s">
        <v>384</v>
      </c>
      <c r="I151" s="308" t="s">
        <v>346</v>
      </c>
      <c r="J151" s="308">
        <v>120</v>
      </c>
      <c r="K151" s="304"/>
    </row>
    <row r="152" s="1" customFormat="1" ht="15" customHeight="1">
      <c r="B152" s="281"/>
      <c r="C152" s="308" t="s">
        <v>393</v>
      </c>
      <c r="D152" s="256"/>
      <c r="E152" s="256"/>
      <c r="F152" s="309" t="s">
        <v>344</v>
      </c>
      <c r="G152" s="256"/>
      <c r="H152" s="308" t="s">
        <v>404</v>
      </c>
      <c r="I152" s="308" t="s">
        <v>346</v>
      </c>
      <c r="J152" s="308" t="s">
        <v>395</v>
      </c>
      <c r="K152" s="304"/>
    </row>
    <row r="153" s="1" customFormat="1" ht="15" customHeight="1">
      <c r="B153" s="281"/>
      <c r="C153" s="308" t="s">
        <v>292</v>
      </c>
      <c r="D153" s="256"/>
      <c r="E153" s="256"/>
      <c r="F153" s="309" t="s">
        <v>344</v>
      </c>
      <c r="G153" s="256"/>
      <c r="H153" s="308" t="s">
        <v>405</v>
      </c>
      <c r="I153" s="308" t="s">
        <v>346</v>
      </c>
      <c r="J153" s="308" t="s">
        <v>395</v>
      </c>
      <c r="K153" s="304"/>
    </row>
    <row r="154" s="1" customFormat="1" ht="15" customHeight="1">
      <c r="B154" s="281"/>
      <c r="C154" s="308" t="s">
        <v>349</v>
      </c>
      <c r="D154" s="256"/>
      <c r="E154" s="256"/>
      <c r="F154" s="309" t="s">
        <v>350</v>
      </c>
      <c r="G154" s="256"/>
      <c r="H154" s="308" t="s">
        <v>384</v>
      </c>
      <c r="I154" s="308" t="s">
        <v>346</v>
      </c>
      <c r="J154" s="308">
        <v>50</v>
      </c>
      <c r="K154" s="304"/>
    </row>
    <row r="155" s="1" customFormat="1" ht="15" customHeight="1">
      <c r="B155" s="281"/>
      <c r="C155" s="308" t="s">
        <v>352</v>
      </c>
      <c r="D155" s="256"/>
      <c r="E155" s="256"/>
      <c r="F155" s="309" t="s">
        <v>344</v>
      </c>
      <c r="G155" s="256"/>
      <c r="H155" s="308" t="s">
        <v>384</v>
      </c>
      <c r="I155" s="308" t="s">
        <v>354</v>
      </c>
      <c r="J155" s="308"/>
      <c r="K155" s="304"/>
    </row>
    <row r="156" s="1" customFormat="1" ht="15" customHeight="1">
      <c r="B156" s="281"/>
      <c r="C156" s="308" t="s">
        <v>363</v>
      </c>
      <c r="D156" s="256"/>
      <c r="E156" s="256"/>
      <c r="F156" s="309" t="s">
        <v>350</v>
      </c>
      <c r="G156" s="256"/>
      <c r="H156" s="308" t="s">
        <v>384</v>
      </c>
      <c r="I156" s="308" t="s">
        <v>346</v>
      </c>
      <c r="J156" s="308">
        <v>50</v>
      </c>
      <c r="K156" s="304"/>
    </row>
    <row r="157" s="1" customFormat="1" ht="15" customHeight="1">
      <c r="B157" s="281"/>
      <c r="C157" s="308" t="s">
        <v>371</v>
      </c>
      <c r="D157" s="256"/>
      <c r="E157" s="256"/>
      <c r="F157" s="309" t="s">
        <v>350</v>
      </c>
      <c r="G157" s="256"/>
      <c r="H157" s="308" t="s">
        <v>384</v>
      </c>
      <c r="I157" s="308" t="s">
        <v>346</v>
      </c>
      <c r="J157" s="308">
        <v>50</v>
      </c>
      <c r="K157" s="304"/>
    </row>
    <row r="158" s="1" customFormat="1" ht="15" customHeight="1">
      <c r="B158" s="281"/>
      <c r="C158" s="308" t="s">
        <v>369</v>
      </c>
      <c r="D158" s="256"/>
      <c r="E158" s="256"/>
      <c r="F158" s="309" t="s">
        <v>350</v>
      </c>
      <c r="G158" s="256"/>
      <c r="H158" s="308" t="s">
        <v>384</v>
      </c>
      <c r="I158" s="308" t="s">
        <v>346</v>
      </c>
      <c r="J158" s="308">
        <v>50</v>
      </c>
      <c r="K158" s="304"/>
    </row>
    <row r="159" s="1" customFormat="1" ht="15" customHeight="1">
      <c r="B159" s="281"/>
      <c r="C159" s="308" t="s">
        <v>93</v>
      </c>
      <c r="D159" s="256"/>
      <c r="E159" s="256"/>
      <c r="F159" s="309" t="s">
        <v>344</v>
      </c>
      <c r="G159" s="256"/>
      <c r="H159" s="308" t="s">
        <v>406</v>
      </c>
      <c r="I159" s="308" t="s">
        <v>346</v>
      </c>
      <c r="J159" s="308" t="s">
        <v>407</v>
      </c>
      <c r="K159" s="304"/>
    </row>
    <row r="160" s="1" customFormat="1" ht="15" customHeight="1">
      <c r="B160" s="281"/>
      <c r="C160" s="308" t="s">
        <v>408</v>
      </c>
      <c r="D160" s="256"/>
      <c r="E160" s="256"/>
      <c r="F160" s="309" t="s">
        <v>344</v>
      </c>
      <c r="G160" s="256"/>
      <c r="H160" s="308" t="s">
        <v>409</v>
      </c>
      <c r="I160" s="308" t="s">
        <v>379</v>
      </c>
      <c r="J160" s="308"/>
      <c r="K160" s="304"/>
    </row>
    <row r="161" s="1" customFormat="1" ht="15" customHeight="1">
      <c r="B161" s="310"/>
      <c r="C161" s="311"/>
      <c r="D161" s="311"/>
      <c r="E161" s="311"/>
      <c r="F161" s="311"/>
      <c r="G161" s="311"/>
      <c r="H161" s="311"/>
      <c r="I161" s="311"/>
      <c r="J161" s="311"/>
      <c r="K161" s="312"/>
    </row>
    <row r="162" s="1" customFormat="1" ht="18.75" customHeight="1">
      <c r="B162" s="292"/>
      <c r="C162" s="302"/>
      <c r="D162" s="302"/>
      <c r="E162" s="302"/>
      <c r="F162" s="313"/>
      <c r="G162" s="302"/>
      <c r="H162" s="302"/>
      <c r="I162" s="302"/>
      <c r="J162" s="302"/>
      <c r="K162" s="292"/>
    </row>
    <row r="163" s="1" customFormat="1" ht="18.75" customHeight="1">
      <c r="B163" s="292"/>
      <c r="C163" s="302"/>
      <c r="D163" s="302"/>
      <c r="E163" s="302"/>
      <c r="F163" s="313"/>
      <c r="G163" s="302"/>
      <c r="H163" s="302"/>
      <c r="I163" s="302"/>
      <c r="J163" s="302"/>
      <c r="K163" s="292"/>
    </row>
    <row r="164" s="1" customFormat="1" ht="18.75" customHeight="1">
      <c r="B164" s="292"/>
      <c r="C164" s="302"/>
      <c r="D164" s="302"/>
      <c r="E164" s="302"/>
      <c r="F164" s="313"/>
      <c r="G164" s="302"/>
      <c r="H164" s="302"/>
      <c r="I164" s="302"/>
      <c r="J164" s="302"/>
      <c r="K164" s="292"/>
    </row>
    <row r="165" s="1" customFormat="1" ht="18.75" customHeight="1">
      <c r="B165" s="292"/>
      <c r="C165" s="302"/>
      <c r="D165" s="302"/>
      <c r="E165" s="302"/>
      <c r="F165" s="313"/>
      <c r="G165" s="302"/>
      <c r="H165" s="302"/>
      <c r="I165" s="302"/>
      <c r="J165" s="302"/>
      <c r="K165" s="292"/>
    </row>
    <row r="166" s="1" customFormat="1" ht="18.75" customHeight="1">
      <c r="B166" s="292"/>
      <c r="C166" s="302"/>
      <c r="D166" s="302"/>
      <c r="E166" s="302"/>
      <c r="F166" s="313"/>
      <c r="G166" s="302"/>
      <c r="H166" s="302"/>
      <c r="I166" s="302"/>
      <c r="J166" s="302"/>
      <c r="K166" s="292"/>
    </row>
    <row r="167" s="1" customFormat="1" ht="18.75" customHeight="1">
      <c r="B167" s="292"/>
      <c r="C167" s="302"/>
      <c r="D167" s="302"/>
      <c r="E167" s="302"/>
      <c r="F167" s="313"/>
      <c r="G167" s="302"/>
      <c r="H167" s="302"/>
      <c r="I167" s="302"/>
      <c r="J167" s="302"/>
      <c r="K167" s="292"/>
    </row>
    <row r="168" s="1" customFormat="1" ht="18.75" customHeight="1">
      <c r="B168" s="292"/>
      <c r="C168" s="302"/>
      <c r="D168" s="302"/>
      <c r="E168" s="302"/>
      <c r="F168" s="313"/>
      <c r="G168" s="302"/>
      <c r="H168" s="302"/>
      <c r="I168" s="302"/>
      <c r="J168" s="302"/>
      <c r="K168" s="292"/>
    </row>
    <row r="169" s="1" customFormat="1" ht="18.75" customHeight="1">
      <c r="B169" s="264"/>
      <c r="C169" s="264"/>
      <c r="D169" s="264"/>
      <c r="E169" s="264"/>
      <c r="F169" s="264"/>
      <c r="G169" s="264"/>
      <c r="H169" s="264"/>
      <c r="I169" s="264"/>
      <c r="J169" s="264"/>
      <c r="K169" s="264"/>
    </row>
    <row r="170" s="1" customFormat="1" ht="7.5" customHeight="1">
      <c r="B170" s="243"/>
      <c r="C170" s="244"/>
      <c r="D170" s="244"/>
      <c r="E170" s="244"/>
      <c r="F170" s="244"/>
      <c r="G170" s="244"/>
      <c r="H170" s="244"/>
      <c r="I170" s="244"/>
      <c r="J170" s="244"/>
      <c r="K170" s="245"/>
    </row>
    <row r="171" s="1" customFormat="1" ht="45" customHeight="1">
      <c r="B171" s="246"/>
      <c r="C171" s="247" t="s">
        <v>410</v>
      </c>
      <c r="D171" s="247"/>
      <c r="E171" s="247"/>
      <c r="F171" s="247"/>
      <c r="G171" s="247"/>
      <c r="H171" s="247"/>
      <c r="I171" s="247"/>
      <c r="J171" s="247"/>
      <c r="K171" s="248"/>
    </row>
    <row r="172" s="1" customFormat="1" ht="17.25" customHeight="1">
      <c r="B172" s="246"/>
      <c r="C172" s="271" t="s">
        <v>338</v>
      </c>
      <c r="D172" s="271"/>
      <c r="E172" s="271"/>
      <c r="F172" s="271" t="s">
        <v>339</v>
      </c>
      <c r="G172" s="314"/>
      <c r="H172" s="315" t="s">
        <v>54</v>
      </c>
      <c r="I172" s="315" t="s">
        <v>57</v>
      </c>
      <c r="J172" s="271" t="s">
        <v>340</v>
      </c>
      <c r="K172" s="248"/>
    </row>
    <row r="173" s="1" customFormat="1" ht="17.25" customHeight="1">
      <c r="B173" s="249"/>
      <c r="C173" s="273" t="s">
        <v>341</v>
      </c>
      <c r="D173" s="273"/>
      <c r="E173" s="273"/>
      <c r="F173" s="274" t="s">
        <v>342</v>
      </c>
      <c r="G173" s="316"/>
      <c r="H173" s="317"/>
      <c r="I173" s="317"/>
      <c r="J173" s="273" t="s">
        <v>343</v>
      </c>
      <c r="K173" s="251"/>
    </row>
    <row r="174" s="1" customFormat="1" ht="5.25" customHeight="1">
      <c r="B174" s="281"/>
      <c r="C174" s="276"/>
      <c r="D174" s="276"/>
      <c r="E174" s="276"/>
      <c r="F174" s="276"/>
      <c r="G174" s="277"/>
      <c r="H174" s="276"/>
      <c r="I174" s="276"/>
      <c r="J174" s="276"/>
      <c r="K174" s="304"/>
    </row>
    <row r="175" s="1" customFormat="1" ht="15" customHeight="1">
      <c r="B175" s="281"/>
      <c r="C175" s="256" t="s">
        <v>347</v>
      </c>
      <c r="D175" s="256"/>
      <c r="E175" s="256"/>
      <c r="F175" s="279" t="s">
        <v>344</v>
      </c>
      <c r="G175" s="256"/>
      <c r="H175" s="256" t="s">
        <v>384</v>
      </c>
      <c r="I175" s="256" t="s">
        <v>346</v>
      </c>
      <c r="J175" s="256">
        <v>120</v>
      </c>
      <c r="K175" s="304"/>
    </row>
    <row r="176" s="1" customFormat="1" ht="15" customHeight="1">
      <c r="B176" s="281"/>
      <c r="C176" s="256" t="s">
        <v>393</v>
      </c>
      <c r="D176" s="256"/>
      <c r="E176" s="256"/>
      <c r="F176" s="279" t="s">
        <v>344</v>
      </c>
      <c r="G176" s="256"/>
      <c r="H176" s="256" t="s">
        <v>394</v>
      </c>
      <c r="I176" s="256" t="s">
        <v>346</v>
      </c>
      <c r="J176" s="256" t="s">
        <v>395</v>
      </c>
      <c r="K176" s="304"/>
    </row>
    <row r="177" s="1" customFormat="1" ht="15" customHeight="1">
      <c r="B177" s="281"/>
      <c r="C177" s="256" t="s">
        <v>292</v>
      </c>
      <c r="D177" s="256"/>
      <c r="E177" s="256"/>
      <c r="F177" s="279" t="s">
        <v>344</v>
      </c>
      <c r="G177" s="256"/>
      <c r="H177" s="256" t="s">
        <v>411</v>
      </c>
      <c r="I177" s="256" t="s">
        <v>346</v>
      </c>
      <c r="J177" s="256" t="s">
        <v>395</v>
      </c>
      <c r="K177" s="304"/>
    </row>
    <row r="178" s="1" customFormat="1" ht="15" customHeight="1">
      <c r="B178" s="281"/>
      <c r="C178" s="256" t="s">
        <v>349</v>
      </c>
      <c r="D178" s="256"/>
      <c r="E178" s="256"/>
      <c r="F178" s="279" t="s">
        <v>350</v>
      </c>
      <c r="G178" s="256"/>
      <c r="H178" s="256" t="s">
        <v>411</v>
      </c>
      <c r="I178" s="256" t="s">
        <v>346</v>
      </c>
      <c r="J178" s="256">
        <v>50</v>
      </c>
      <c r="K178" s="304"/>
    </row>
    <row r="179" s="1" customFormat="1" ht="15" customHeight="1">
      <c r="B179" s="281"/>
      <c r="C179" s="256" t="s">
        <v>352</v>
      </c>
      <c r="D179" s="256"/>
      <c r="E179" s="256"/>
      <c r="F179" s="279" t="s">
        <v>344</v>
      </c>
      <c r="G179" s="256"/>
      <c r="H179" s="256" t="s">
        <v>411</v>
      </c>
      <c r="I179" s="256" t="s">
        <v>354</v>
      </c>
      <c r="J179" s="256"/>
      <c r="K179" s="304"/>
    </row>
    <row r="180" s="1" customFormat="1" ht="15" customHeight="1">
      <c r="B180" s="281"/>
      <c r="C180" s="256" t="s">
        <v>363</v>
      </c>
      <c r="D180" s="256"/>
      <c r="E180" s="256"/>
      <c r="F180" s="279" t="s">
        <v>350</v>
      </c>
      <c r="G180" s="256"/>
      <c r="H180" s="256" t="s">
        <v>411</v>
      </c>
      <c r="I180" s="256" t="s">
        <v>346</v>
      </c>
      <c r="J180" s="256">
        <v>50</v>
      </c>
      <c r="K180" s="304"/>
    </row>
    <row r="181" s="1" customFormat="1" ht="15" customHeight="1">
      <c r="B181" s="281"/>
      <c r="C181" s="256" t="s">
        <v>371</v>
      </c>
      <c r="D181" s="256"/>
      <c r="E181" s="256"/>
      <c r="F181" s="279" t="s">
        <v>350</v>
      </c>
      <c r="G181" s="256"/>
      <c r="H181" s="256" t="s">
        <v>411</v>
      </c>
      <c r="I181" s="256" t="s">
        <v>346</v>
      </c>
      <c r="J181" s="256">
        <v>50</v>
      </c>
      <c r="K181" s="304"/>
    </row>
    <row r="182" s="1" customFormat="1" ht="15" customHeight="1">
      <c r="B182" s="281"/>
      <c r="C182" s="256" t="s">
        <v>369</v>
      </c>
      <c r="D182" s="256"/>
      <c r="E182" s="256"/>
      <c r="F182" s="279" t="s">
        <v>350</v>
      </c>
      <c r="G182" s="256"/>
      <c r="H182" s="256" t="s">
        <v>411</v>
      </c>
      <c r="I182" s="256" t="s">
        <v>346</v>
      </c>
      <c r="J182" s="256">
        <v>50</v>
      </c>
      <c r="K182" s="304"/>
    </row>
    <row r="183" s="1" customFormat="1" ht="15" customHeight="1">
      <c r="B183" s="281"/>
      <c r="C183" s="256" t="s">
        <v>99</v>
      </c>
      <c r="D183" s="256"/>
      <c r="E183" s="256"/>
      <c r="F183" s="279" t="s">
        <v>344</v>
      </c>
      <c r="G183" s="256"/>
      <c r="H183" s="256" t="s">
        <v>412</v>
      </c>
      <c r="I183" s="256" t="s">
        <v>413</v>
      </c>
      <c r="J183" s="256"/>
      <c r="K183" s="304"/>
    </row>
    <row r="184" s="1" customFormat="1" ht="15" customHeight="1">
      <c r="B184" s="281"/>
      <c r="C184" s="256" t="s">
        <v>57</v>
      </c>
      <c r="D184" s="256"/>
      <c r="E184" s="256"/>
      <c r="F184" s="279" t="s">
        <v>344</v>
      </c>
      <c r="G184" s="256"/>
      <c r="H184" s="256" t="s">
        <v>414</v>
      </c>
      <c r="I184" s="256" t="s">
        <v>415</v>
      </c>
      <c r="J184" s="256">
        <v>1</v>
      </c>
      <c r="K184" s="304"/>
    </row>
    <row r="185" s="1" customFormat="1" ht="15" customHeight="1">
      <c r="B185" s="281"/>
      <c r="C185" s="256" t="s">
        <v>53</v>
      </c>
      <c r="D185" s="256"/>
      <c r="E185" s="256"/>
      <c r="F185" s="279" t="s">
        <v>344</v>
      </c>
      <c r="G185" s="256"/>
      <c r="H185" s="256" t="s">
        <v>416</v>
      </c>
      <c r="I185" s="256" t="s">
        <v>346</v>
      </c>
      <c r="J185" s="256">
        <v>20</v>
      </c>
      <c r="K185" s="304"/>
    </row>
    <row r="186" s="1" customFormat="1" ht="15" customHeight="1">
      <c r="B186" s="281"/>
      <c r="C186" s="256" t="s">
        <v>54</v>
      </c>
      <c r="D186" s="256"/>
      <c r="E186" s="256"/>
      <c r="F186" s="279" t="s">
        <v>344</v>
      </c>
      <c r="G186" s="256"/>
      <c r="H186" s="256" t="s">
        <v>417</v>
      </c>
      <c r="I186" s="256" t="s">
        <v>346</v>
      </c>
      <c r="J186" s="256">
        <v>255</v>
      </c>
      <c r="K186" s="304"/>
    </row>
    <row r="187" s="1" customFormat="1" ht="15" customHeight="1">
      <c r="B187" s="281"/>
      <c r="C187" s="256" t="s">
        <v>100</v>
      </c>
      <c r="D187" s="256"/>
      <c r="E187" s="256"/>
      <c r="F187" s="279" t="s">
        <v>344</v>
      </c>
      <c r="G187" s="256"/>
      <c r="H187" s="256" t="s">
        <v>308</v>
      </c>
      <c r="I187" s="256" t="s">
        <v>346</v>
      </c>
      <c r="J187" s="256">
        <v>10</v>
      </c>
      <c r="K187" s="304"/>
    </row>
    <row r="188" s="1" customFormat="1" ht="15" customHeight="1">
      <c r="B188" s="281"/>
      <c r="C188" s="256" t="s">
        <v>101</v>
      </c>
      <c r="D188" s="256"/>
      <c r="E188" s="256"/>
      <c r="F188" s="279" t="s">
        <v>344</v>
      </c>
      <c r="G188" s="256"/>
      <c r="H188" s="256" t="s">
        <v>418</v>
      </c>
      <c r="I188" s="256" t="s">
        <v>379</v>
      </c>
      <c r="J188" s="256"/>
      <c r="K188" s="304"/>
    </row>
    <row r="189" s="1" customFormat="1" ht="15" customHeight="1">
      <c r="B189" s="281"/>
      <c r="C189" s="256" t="s">
        <v>419</v>
      </c>
      <c r="D189" s="256"/>
      <c r="E189" s="256"/>
      <c r="F189" s="279" t="s">
        <v>344</v>
      </c>
      <c r="G189" s="256"/>
      <c r="H189" s="256" t="s">
        <v>420</v>
      </c>
      <c r="I189" s="256" t="s">
        <v>379</v>
      </c>
      <c r="J189" s="256"/>
      <c r="K189" s="304"/>
    </row>
    <row r="190" s="1" customFormat="1" ht="15" customHeight="1">
      <c r="B190" s="281"/>
      <c r="C190" s="256" t="s">
        <v>408</v>
      </c>
      <c r="D190" s="256"/>
      <c r="E190" s="256"/>
      <c r="F190" s="279" t="s">
        <v>344</v>
      </c>
      <c r="G190" s="256"/>
      <c r="H190" s="256" t="s">
        <v>421</v>
      </c>
      <c r="I190" s="256" t="s">
        <v>379</v>
      </c>
      <c r="J190" s="256"/>
      <c r="K190" s="304"/>
    </row>
    <row r="191" s="1" customFormat="1" ht="15" customHeight="1">
      <c r="B191" s="281"/>
      <c r="C191" s="256" t="s">
        <v>103</v>
      </c>
      <c r="D191" s="256"/>
      <c r="E191" s="256"/>
      <c r="F191" s="279" t="s">
        <v>350</v>
      </c>
      <c r="G191" s="256"/>
      <c r="H191" s="256" t="s">
        <v>422</v>
      </c>
      <c r="I191" s="256" t="s">
        <v>346</v>
      </c>
      <c r="J191" s="256">
        <v>50</v>
      </c>
      <c r="K191" s="304"/>
    </row>
    <row r="192" s="1" customFormat="1" ht="15" customHeight="1">
      <c r="B192" s="281"/>
      <c r="C192" s="256" t="s">
        <v>423</v>
      </c>
      <c r="D192" s="256"/>
      <c r="E192" s="256"/>
      <c r="F192" s="279" t="s">
        <v>350</v>
      </c>
      <c r="G192" s="256"/>
      <c r="H192" s="256" t="s">
        <v>424</v>
      </c>
      <c r="I192" s="256" t="s">
        <v>425</v>
      </c>
      <c r="J192" s="256"/>
      <c r="K192" s="304"/>
    </row>
    <row r="193" s="1" customFormat="1" ht="15" customHeight="1">
      <c r="B193" s="281"/>
      <c r="C193" s="256" t="s">
        <v>426</v>
      </c>
      <c r="D193" s="256"/>
      <c r="E193" s="256"/>
      <c r="F193" s="279" t="s">
        <v>350</v>
      </c>
      <c r="G193" s="256"/>
      <c r="H193" s="256" t="s">
        <v>427</v>
      </c>
      <c r="I193" s="256" t="s">
        <v>425</v>
      </c>
      <c r="J193" s="256"/>
      <c r="K193" s="304"/>
    </row>
    <row r="194" s="1" customFormat="1" ht="15" customHeight="1">
      <c r="B194" s="281"/>
      <c r="C194" s="256" t="s">
        <v>428</v>
      </c>
      <c r="D194" s="256"/>
      <c r="E194" s="256"/>
      <c r="F194" s="279" t="s">
        <v>350</v>
      </c>
      <c r="G194" s="256"/>
      <c r="H194" s="256" t="s">
        <v>429</v>
      </c>
      <c r="I194" s="256" t="s">
        <v>425</v>
      </c>
      <c r="J194" s="256"/>
      <c r="K194" s="304"/>
    </row>
    <row r="195" s="1" customFormat="1" ht="15" customHeight="1">
      <c r="B195" s="281"/>
      <c r="C195" s="318" t="s">
        <v>430</v>
      </c>
      <c r="D195" s="256"/>
      <c r="E195" s="256"/>
      <c r="F195" s="279" t="s">
        <v>350</v>
      </c>
      <c r="G195" s="256"/>
      <c r="H195" s="256" t="s">
        <v>431</v>
      </c>
      <c r="I195" s="256" t="s">
        <v>432</v>
      </c>
      <c r="J195" s="319" t="s">
        <v>433</v>
      </c>
      <c r="K195" s="304"/>
    </row>
    <row r="196" s="15" customFormat="1" ht="15" customHeight="1">
      <c r="B196" s="320"/>
      <c r="C196" s="321" t="s">
        <v>434</v>
      </c>
      <c r="D196" s="322"/>
      <c r="E196" s="322"/>
      <c r="F196" s="323" t="s">
        <v>350</v>
      </c>
      <c r="G196" s="322"/>
      <c r="H196" s="322" t="s">
        <v>435</v>
      </c>
      <c r="I196" s="322" t="s">
        <v>432</v>
      </c>
      <c r="J196" s="324" t="s">
        <v>433</v>
      </c>
      <c r="K196" s="325"/>
    </row>
    <row r="197" s="1" customFormat="1" ht="15" customHeight="1">
      <c r="B197" s="281"/>
      <c r="C197" s="318" t="s">
        <v>42</v>
      </c>
      <c r="D197" s="256"/>
      <c r="E197" s="256"/>
      <c r="F197" s="279" t="s">
        <v>344</v>
      </c>
      <c r="G197" s="256"/>
      <c r="H197" s="253" t="s">
        <v>436</v>
      </c>
      <c r="I197" s="256" t="s">
        <v>437</v>
      </c>
      <c r="J197" s="256"/>
      <c r="K197" s="304"/>
    </row>
    <row r="198" s="1" customFormat="1" ht="15" customHeight="1">
      <c r="B198" s="281"/>
      <c r="C198" s="318" t="s">
        <v>438</v>
      </c>
      <c r="D198" s="256"/>
      <c r="E198" s="256"/>
      <c r="F198" s="279" t="s">
        <v>344</v>
      </c>
      <c r="G198" s="256"/>
      <c r="H198" s="256" t="s">
        <v>439</v>
      </c>
      <c r="I198" s="256" t="s">
        <v>379</v>
      </c>
      <c r="J198" s="256"/>
      <c r="K198" s="304"/>
    </row>
    <row r="199" s="1" customFormat="1" ht="15" customHeight="1">
      <c r="B199" s="281"/>
      <c r="C199" s="318" t="s">
        <v>440</v>
      </c>
      <c r="D199" s="256"/>
      <c r="E199" s="256"/>
      <c r="F199" s="279" t="s">
        <v>344</v>
      </c>
      <c r="G199" s="256"/>
      <c r="H199" s="256" t="s">
        <v>441</v>
      </c>
      <c r="I199" s="256" t="s">
        <v>379</v>
      </c>
      <c r="J199" s="256"/>
      <c r="K199" s="304"/>
    </row>
    <row r="200" s="1" customFormat="1" ht="15" customHeight="1">
      <c r="B200" s="281"/>
      <c r="C200" s="318" t="s">
        <v>442</v>
      </c>
      <c r="D200" s="256"/>
      <c r="E200" s="256"/>
      <c r="F200" s="279" t="s">
        <v>350</v>
      </c>
      <c r="G200" s="256"/>
      <c r="H200" s="256" t="s">
        <v>443</v>
      </c>
      <c r="I200" s="256" t="s">
        <v>379</v>
      </c>
      <c r="J200" s="256"/>
      <c r="K200" s="304"/>
    </row>
    <row r="201" s="1" customFormat="1" ht="15" customHeight="1">
      <c r="B201" s="310"/>
      <c r="C201" s="326"/>
      <c r="D201" s="311"/>
      <c r="E201" s="311"/>
      <c r="F201" s="311"/>
      <c r="G201" s="311"/>
      <c r="H201" s="311"/>
      <c r="I201" s="311"/>
      <c r="J201" s="311"/>
      <c r="K201" s="312"/>
    </row>
    <row r="202" s="1" customFormat="1" ht="18.75" customHeight="1">
      <c r="B202" s="292"/>
      <c r="C202" s="302"/>
      <c r="D202" s="302"/>
      <c r="E202" s="302"/>
      <c r="F202" s="313"/>
      <c r="G202" s="302"/>
      <c r="H202" s="302"/>
      <c r="I202" s="302"/>
      <c r="J202" s="302"/>
      <c r="K202" s="292"/>
    </row>
    <row r="203" s="1" customFormat="1" ht="18.75" customHeight="1">
      <c r="B203" s="264"/>
      <c r="C203" s="264"/>
      <c r="D203" s="264"/>
      <c r="E203" s="264"/>
      <c r="F203" s="264"/>
      <c r="G203" s="264"/>
      <c r="H203" s="264"/>
      <c r="I203" s="264"/>
      <c r="J203" s="264"/>
      <c r="K203" s="264"/>
    </row>
    <row r="204" s="1" customFormat="1" ht="13.5">
      <c r="B204" s="243"/>
      <c r="C204" s="244"/>
      <c r="D204" s="244"/>
      <c r="E204" s="244"/>
      <c r="F204" s="244"/>
      <c r="G204" s="244"/>
      <c r="H204" s="244"/>
      <c r="I204" s="244"/>
      <c r="J204" s="244"/>
      <c r="K204" s="245"/>
    </row>
    <row r="205" s="1" customFormat="1" ht="21" customHeight="1">
      <c r="B205" s="246"/>
      <c r="C205" s="247" t="s">
        <v>444</v>
      </c>
      <c r="D205" s="247"/>
      <c r="E205" s="247"/>
      <c r="F205" s="247"/>
      <c r="G205" s="247"/>
      <c r="H205" s="247"/>
      <c r="I205" s="247"/>
      <c r="J205" s="247"/>
      <c r="K205" s="248"/>
    </row>
    <row r="206" s="1" customFormat="1" ht="25.5" customHeight="1">
      <c r="B206" s="246"/>
      <c r="C206" s="327" t="s">
        <v>445</v>
      </c>
      <c r="D206" s="327"/>
      <c r="E206" s="327"/>
      <c r="F206" s="327" t="s">
        <v>446</v>
      </c>
      <c r="G206" s="328"/>
      <c r="H206" s="327" t="s">
        <v>447</v>
      </c>
      <c r="I206" s="327"/>
      <c r="J206" s="327"/>
      <c r="K206" s="248"/>
    </row>
    <row r="207" s="1" customFormat="1" ht="5.25" customHeight="1">
      <c r="B207" s="281"/>
      <c r="C207" s="276"/>
      <c r="D207" s="276"/>
      <c r="E207" s="276"/>
      <c r="F207" s="276"/>
      <c r="G207" s="302"/>
      <c r="H207" s="276"/>
      <c r="I207" s="276"/>
      <c r="J207" s="276"/>
      <c r="K207" s="304"/>
    </row>
    <row r="208" s="1" customFormat="1" ht="15" customHeight="1">
      <c r="B208" s="281"/>
      <c r="C208" s="256" t="s">
        <v>437</v>
      </c>
      <c r="D208" s="256"/>
      <c r="E208" s="256"/>
      <c r="F208" s="279" t="s">
        <v>43</v>
      </c>
      <c r="G208" s="256"/>
      <c r="H208" s="256" t="s">
        <v>448</v>
      </c>
      <c r="I208" s="256"/>
      <c r="J208" s="256"/>
      <c r="K208" s="304"/>
    </row>
    <row r="209" s="1" customFormat="1" ht="15" customHeight="1">
      <c r="B209" s="281"/>
      <c r="C209" s="256"/>
      <c r="D209" s="256"/>
      <c r="E209" s="256"/>
      <c r="F209" s="279" t="s">
        <v>44</v>
      </c>
      <c r="G209" s="256"/>
      <c r="H209" s="256" t="s">
        <v>449</v>
      </c>
      <c r="I209" s="256"/>
      <c r="J209" s="256"/>
      <c r="K209" s="304"/>
    </row>
    <row r="210" s="1" customFormat="1" ht="15" customHeight="1">
      <c r="B210" s="281"/>
      <c r="C210" s="256"/>
      <c r="D210" s="256"/>
      <c r="E210" s="256"/>
      <c r="F210" s="279" t="s">
        <v>47</v>
      </c>
      <c r="G210" s="256"/>
      <c r="H210" s="256" t="s">
        <v>450</v>
      </c>
      <c r="I210" s="256"/>
      <c r="J210" s="256"/>
      <c r="K210" s="304"/>
    </row>
    <row r="211" s="1" customFormat="1" ht="15" customHeight="1">
      <c r="B211" s="281"/>
      <c r="C211" s="256"/>
      <c r="D211" s="256"/>
      <c r="E211" s="256"/>
      <c r="F211" s="279" t="s">
        <v>45</v>
      </c>
      <c r="G211" s="256"/>
      <c r="H211" s="256" t="s">
        <v>451</v>
      </c>
      <c r="I211" s="256"/>
      <c r="J211" s="256"/>
      <c r="K211" s="304"/>
    </row>
    <row r="212" s="1" customFormat="1" ht="15" customHeight="1">
      <c r="B212" s="281"/>
      <c r="C212" s="256"/>
      <c r="D212" s="256"/>
      <c r="E212" s="256"/>
      <c r="F212" s="279" t="s">
        <v>46</v>
      </c>
      <c r="G212" s="256"/>
      <c r="H212" s="256" t="s">
        <v>452</v>
      </c>
      <c r="I212" s="256"/>
      <c r="J212" s="256"/>
      <c r="K212" s="304"/>
    </row>
    <row r="213" s="1" customFormat="1" ht="15" customHeight="1">
      <c r="B213" s="281"/>
      <c r="C213" s="256"/>
      <c r="D213" s="256"/>
      <c r="E213" s="256"/>
      <c r="F213" s="279"/>
      <c r="G213" s="256"/>
      <c r="H213" s="256"/>
      <c r="I213" s="256"/>
      <c r="J213" s="256"/>
      <c r="K213" s="304"/>
    </row>
    <row r="214" s="1" customFormat="1" ht="15" customHeight="1">
      <c r="B214" s="281"/>
      <c r="C214" s="256" t="s">
        <v>391</v>
      </c>
      <c r="D214" s="256"/>
      <c r="E214" s="256"/>
      <c r="F214" s="279" t="s">
        <v>283</v>
      </c>
      <c r="G214" s="256"/>
      <c r="H214" s="256" t="s">
        <v>453</v>
      </c>
      <c r="I214" s="256"/>
      <c r="J214" s="256"/>
      <c r="K214" s="304"/>
    </row>
    <row r="215" s="1" customFormat="1" ht="15" customHeight="1">
      <c r="B215" s="281"/>
      <c r="C215" s="256"/>
      <c r="D215" s="256"/>
      <c r="E215" s="256"/>
      <c r="F215" s="279" t="s">
        <v>79</v>
      </c>
      <c r="G215" s="256"/>
      <c r="H215" s="256" t="s">
        <v>287</v>
      </c>
      <c r="I215" s="256"/>
      <c r="J215" s="256"/>
      <c r="K215" s="304"/>
    </row>
    <row r="216" s="1" customFormat="1" ht="15" customHeight="1">
      <c r="B216" s="281"/>
      <c r="C216" s="256"/>
      <c r="D216" s="256"/>
      <c r="E216" s="256"/>
      <c r="F216" s="279" t="s">
        <v>285</v>
      </c>
      <c r="G216" s="256"/>
      <c r="H216" s="256" t="s">
        <v>454</v>
      </c>
      <c r="I216" s="256"/>
      <c r="J216" s="256"/>
      <c r="K216" s="304"/>
    </row>
    <row r="217" s="1" customFormat="1" ht="15" customHeight="1">
      <c r="B217" s="329"/>
      <c r="C217" s="256"/>
      <c r="D217" s="256"/>
      <c r="E217" s="256"/>
      <c r="F217" s="279" t="s">
        <v>288</v>
      </c>
      <c r="G217" s="318"/>
      <c r="H217" s="308" t="s">
        <v>289</v>
      </c>
      <c r="I217" s="308"/>
      <c r="J217" s="308"/>
      <c r="K217" s="330"/>
    </row>
    <row r="218" s="1" customFormat="1" ht="15" customHeight="1">
      <c r="B218" s="329"/>
      <c r="C218" s="256"/>
      <c r="D218" s="256"/>
      <c r="E218" s="256"/>
      <c r="F218" s="279" t="s">
        <v>290</v>
      </c>
      <c r="G218" s="318"/>
      <c r="H218" s="308" t="s">
        <v>455</v>
      </c>
      <c r="I218" s="308"/>
      <c r="J218" s="308"/>
      <c r="K218" s="330"/>
    </row>
    <row r="219" s="1" customFormat="1" ht="15" customHeight="1">
      <c r="B219" s="329"/>
      <c r="C219" s="256"/>
      <c r="D219" s="256"/>
      <c r="E219" s="256"/>
      <c r="F219" s="279"/>
      <c r="G219" s="318"/>
      <c r="H219" s="308"/>
      <c r="I219" s="308"/>
      <c r="J219" s="308"/>
      <c r="K219" s="330"/>
    </row>
    <row r="220" s="1" customFormat="1" ht="15" customHeight="1">
      <c r="B220" s="329"/>
      <c r="C220" s="256" t="s">
        <v>415</v>
      </c>
      <c r="D220" s="256"/>
      <c r="E220" s="256"/>
      <c r="F220" s="279">
        <v>1</v>
      </c>
      <c r="G220" s="318"/>
      <c r="H220" s="308" t="s">
        <v>456</v>
      </c>
      <c r="I220" s="308"/>
      <c r="J220" s="308"/>
      <c r="K220" s="330"/>
    </row>
    <row r="221" s="1" customFormat="1" ht="15" customHeight="1">
      <c r="B221" s="329"/>
      <c r="C221" s="256"/>
      <c r="D221" s="256"/>
      <c r="E221" s="256"/>
      <c r="F221" s="279">
        <v>2</v>
      </c>
      <c r="G221" s="318"/>
      <c r="H221" s="308" t="s">
        <v>457</v>
      </c>
      <c r="I221" s="308"/>
      <c r="J221" s="308"/>
      <c r="K221" s="330"/>
    </row>
    <row r="222" s="1" customFormat="1" ht="15" customHeight="1">
      <c r="B222" s="329"/>
      <c r="C222" s="256"/>
      <c r="D222" s="256"/>
      <c r="E222" s="256"/>
      <c r="F222" s="279">
        <v>3</v>
      </c>
      <c r="G222" s="318"/>
      <c r="H222" s="308" t="s">
        <v>458</v>
      </c>
      <c r="I222" s="308"/>
      <c r="J222" s="308"/>
      <c r="K222" s="330"/>
    </row>
    <row r="223" s="1" customFormat="1" ht="15" customHeight="1">
      <c r="B223" s="329"/>
      <c r="C223" s="256"/>
      <c r="D223" s="256"/>
      <c r="E223" s="256"/>
      <c r="F223" s="279">
        <v>4</v>
      </c>
      <c r="G223" s="318"/>
      <c r="H223" s="308" t="s">
        <v>459</v>
      </c>
      <c r="I223" s="308"/>
      <c r="J223" s="308"/>
      <c r="K223" s="330"/>
    </row>
    <row r="224" s="1" customFormat="1" ht="12.75" customHeight="1">
      <c r="B224" s="331"/>
      <c r="C224" s="332"/>
      <c r="D224" s="332"/>
      <c r="E224" s="332"/>
      <c r="F224" s="332"/>
      <c r="G224" s="332"/>
      <c r="H224" s="332"/>
      <c r="I224" s="332"/>
      <c r="J224" s="332"/>
      <c r="K224" s="33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2024-01-16T13:05:12Z</dcterms:created>
  <dcterms:modified xsi:type="dcterms:W3CDTF">2024-01-16T13:05:18Z</dcterms:modified>
</cp:coreProperties>
</file>