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Most" sheetId="2" r:id="rId2"/>
    <sheet name="02 - VRN" sheetId="3" r:id="rId3"/>
    <sheet name="03 - Materiál objednatele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Most'!$C$126:$K$315</definedName>
    <definedName name="_xlnm.Print_Area" localSheetId="1">'01 - Most'!$C$4:$J$76,'01 - Most'!$C$82:$J$108,'01 - Most'!$C$114:$J$315</definedName>
    <definedName name="_xlnm.Print_Titles" localSheetId="1">'01 - Most'!$126:$126</definedName>
    <definedName name="_xlnm._FilterDatabase" localSheetId="2" hidden="1">'02 - VRN'!$C$121:$K$145</definedName>
    <definedName name="_xlnm.Print_Area" localSheetId="2">'02 - VRN'!$C$4:$J$76,'02 - VRN'!$C$82:$J$103,'02 - VRN'!$C$109:$J$145</definedName>
    <definedName name="_xlnm.Print_Titles" localSheetId="2">'02 - VRN'!$121:$121</definedName>
    <definedName name="_xlnm._FilterDatabase" localSheetId="3" hidden="1">'03 - Materiál objednatele'!$C$117:$K$122</definedName>
    <definedName name="_xlnm.Print_Area" localSheetId="3">'03 - Materiál objednatele'!$C$4:$J$76,'03 - Materiál objednatele'!$C$82:$J$99,'03 - Materiál objednatele'!$C$105:$J$122</definedName>
    <definedName name="_xlnm.Print_Titles" localSheetId="3">'03 - Materiál objednatele'!$117:$117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89"/>
  <c r="E7"/>
  <c r="E108"/>
  <c i="3" r="J145"/>
  <c r="R140"/>
  <c r="J37"/>
  <c r="J36"/>
  <c i="1" r="AY96"/>
  <c i="3" r="J35"/>
  <c i="1" r="AX96"/>
  <c i="3" r="J102"/>
  <c r="BI141"/>
  <c r="BH141"/>
  <c r="BG141"/>
  <c r="BF141"/>
  <c r="T141"/>
  <c r="T140"/>
  <c r="R141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85"/>
  <c i="2" r="J37"/>
  <c r="J36"/>
  <c i="1" r="AY95"/>
  <c i="2" r="J35"/>
  <c i="1" r="AX95"/>
  <c i="2" r="BI315"/>
  <c r="BH315"/>
  <c r="BG315"/>
  <c r="BF315"/>
  <c r="T315"/>
  <c r="R315"/>
  <c r="P315"/>
  <c r="BI313"/>
  <c r="BH313"/>
  <c r="BG313"/>
  <c r="BF313"/>
  <c r="T313"/>
  <c r="R313"/>
  <c r="P313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F121"/>
  <c r="E119"/>
  <c r="F89"/>
  <c r="E87"/>
  <c r="J24"/>
  <c r="E24"/>
  <c r="J92"/>
  <c r="J23"/>
  <c r="J21"/>
  <c r="E21"/>
  <c r="J123"/>
  <c r="J20"/>
  <c r="J18"/>
  <c r="E18"/>
  <c r="F92"/>
  <c r="J17"/>
  <c r="J15"/>
  <c r="E15"/>
  <c r="F123"/>
  <c r="J14"/>
  <c r="J12"/>
  <c r="J89"/>
  <c r="E7"/>
  <c r="E117"/>
  <c i="1" r="L90"/>
  <c r="AM90"/>
  <c r="AM89"/>
  <c r="L89"/>
  <c r="AM87"/>
  <c r="L87"/>
  <c r="L85"/>
  <c r="L84"/>
  <c i="2" r="J144"/>
  <c r="J225"/>
  <c i="3" r="J127"/>
  <c r="BK126"/>
  <c i="2" r="BK206"/>
  <c r="BK201"/>
  <c r="J290"/>
  <c r="BK175"/>
  <c r="BK163"/>
  <c r="J245"/>
  <c r="J146"/>
  <c r="BK192"/>
  <c r="BK263"/>
  <c r="BK145"/>
  <c r="J202"/>
  <c r="J189"/>
  <c r="BK261"/>
  <c i="3" r="BK130"/>
  <c i="4" r="F35"/>
  <c i="1" r="BB97"/>
  <c i="2" r="J281"/>
  <c r="BK278"/>
  <c r="BK301"/>
  <c r="BK272"/>
  <c r="J275"/>
  <c r="BK149"/>
  <c r="J196"/>
  <c r="BK234"/>
  <c r="BK231"/>
  <c r="BK235"/>
  <c r="BK256"/>
  <c r="J238"/>
  <c i="3" r="BK139"/>
  <c r="J137"/>
  <c i="4" r="F37"/>
  <c i="1" r="BD97"/>
  <c i="2" r="J278"/>
  <c r="BK298"/>
  <c r="J313"/>
  <c r="BK253"/>
  <c r="BK268"/>
  <c r="BK146"/>
  <c r="J163"/>
  <c r="J136"/>
  <c r="J167"/>
  <c r="BK248"/>
  <c r="BK269"/>
  <c r="J219"/>
  <c i="3" r="J139"/>
  <c i="2" r="J257"/>
  <c r="J301"/>
  <c r="BK257"/>
  <c r="J307"/>
  <c r="J231"/>
  <c r="J282"/>
  <c r="BK144"/>
  <c r="BK167"/>
  <c r="BK251"/>
  <c r="BK238"/>
  <c r="BK293"/>
  <c r="BK210"/>
  <c r="BK158"/>
  <c r="J181"/>
  <c r="BK186"/>
  <c r="J185"/>
  <c r="J175"/>
  <c r="J241"/>
  <c r="J192"/>
  <c i="3" r="J141"/>
  <c r="J134"/>
  <c r="J125"/>
  <c i="2" r="J235"/>
  <c r="J222"/>
  <c r="BK270"/>
  <c r="J140"/>
  <c r="BK133"/>
  <c r="J179"/>
  <c r="J133"/>
  <c r="J195"/>
  <c r="J253"/>
  <c r="BK241"/>
  <c r="J248"/>
  <c i="3" r="J130"/>
  <c r="BK134"/>
  <c i="4" r="F36"/>
  <c i="1" r="BC97"/>
  <c i="2" r="BK290"/>
  <c r="J293"/>
  <c r="J315"/>
  <c r="J298"/>
  <c r="BK245"/>
  <c r="BK288"/>
  <c r="J172"/>
  <c r="J197"/>
  <c r="J234"/>
  <c r="BK185"/>
  <c r="J213"/>
  <c r="BK225"/>
  <c r="BK308"/>
  <c r="BK216"/>
  <c r="BK172"/>
  <c r="BK136"/>
  <c i="3" r="BK138"/>
  <c i="4" r="BK121"/>
  <c i="2" r="BK181"/>
  <c r="BK198"/>
  <c i="1" r="AS94"/>
  <c i="2" r="J207"/>
  <c r="J285"/>
  <c r="BK154"/>
  <c r="J210"/>
  <c r="BK130"/>
  <c r="J267"/>
  <c r="J251"/>
  <c r="BK222"/>
  <c i="3" r="J126"/>
  <c r="J129"/>
  <c i="2" r="BK282"/>
  <c r="J203"/>
  <c r="BK259"/>
  <c r="BK307"/>
  <c r="BK285"/>
  <c r="BK207"/>
  <c r="BK197"/>
  <c r="J263"/>
  <c r="BK313"/>
  <c r="J176"/>
  <c r="J186"/>
  <c r="BK219"/>
  <c r="BK228"/>
  <c r="J268"/>
  <c r="BK202"/>
  <c r="J259"/>
  <c r="J206"/>
  <c r="J256"/>
  <c r="J270"/>
  <c r="BK162"/>
  <c r="BK153"/>
  <c r="J162"/>
  <c r="BK179"/>
  <c r="J261"/>
  <c r="BK271"/>
  <c r="J228"/>
  <c r="J158"/>
  <c i="3" r="BK141"/>
  <c r="BK125"/>
  <c i="2" r="J272"/>
  <c r="BK306"/>
  <c r="BK275"/>
  <c r="J216"/>
  <c r="J306"/>
  <c i="4" r="J121"/>
  <c i="2" r="J271"/>
  <c r="J288"/>
  <c r="J308"/>
  <c r="BK213"/>
  <c r="BK267"/>
  <c r="J153"/>
  <c r="BK195"/>
  <c r="BK203"/>
  <c r="BK196"/>
  <c r="J201"/>
  <c r="J130"/>
  <c i="3" r="J138"/>
  <c r="BK127"/>
  <c i="4" r="J34"/>
  <c i="1" r="AW97"/>
  <c i="2" r="BK281"/>
  <c r="BK140"/>
  <c r="J198"/>
  <c r="J154"/>
  <c r="J269"/>
  <c r="BK176"/>
  <c r="BK189"/>
  <c r="J149"/>
  <c r="BK315"/>
  <c r="J145"/>
  <c i="3" r="BK129"/>
  <c r="BK137"/>
  <c i="2" l="1" r="T129"/>
  <c r="R129"/>
  <c r="P266"/>
  <c r="T312"/>
  <c r="T311"/>
  <c r="BK184"/>
  <c r="J184"/>
  <c r="J101"/>
  <c r="R258"/>
  <c r="P305"/>
  <c r="BK143"/>
  <c r="J143"/>
  <c r="J100"/>
  <c r="BK266"/>
  <c r="J266"/>
  <c r="J103"/>
  <c r="R305"/>
  <c i="3" r="BK124"/>
  <c i="2" r="R143"/>
  <c r="BK289"/>
  <c r="J289"/>
  <c r="J104"/>
  <c i="3" r="R124"/>
  <c r="BK136"/>
  <c r="J136"/>
  <c r="J100"/>
  <c i="2" r="T143"/>
  <c r="P258"/>
  <c r="BK305"/>
  <c r="J305"/>
  <c r="J105"/>
  <c i="3" r="T124"/>
  <c i="2" r="T184"/>
  <c r="T289"/>
  <c i="3" r="BK128"/>
  <c r="J128"/>
  <c r="J99"/>
  <c r="T136"/>
  <c i="2" r="R184"/>
  <c r="R289"/>
  <c i="3" r="R136"/>
  <c i="2" r="P184"/>
  <c r="P289"/>
  <c r="R312"/>
  <c r="R311"/>
  <c i="3" r="R128"/>
  <c i="2" r="P129"/>
  <c r="R266"/>
  <c r="P312"/>
  <c r="P311"/>
  <c r="P143"/>
  <c r="BK258"/>
  <c r="J258"/>
  <c r="J102"/>
  <c r="T258"/>
  <c r="T305"/>
  <c r="T266"/>
  <c r="BK312"/>
  <c r="J312"/>
  <c r="J107"/>
  <c i="3" r="P124"/>
  <c r="P128"/>
  <c r="P136"/>
  <c i="2" r="BK129"/>
  <c i="3" r="T128"/>
  <c i="4" r="BK120"/>
  <c r="J120"/>
  <c r="J98"/>
  <c i="3" r="BK140"/>
  <c r="J140"/>
  <c r="J101"/>
  <c i="2" r="BK139"/>
  <c r="J139"/>
  <c r="J99"/>
  <c i="4" r="J112"/>
  <c r="F91"/>
  <c i="3" r="J124"/>
  <c r="J98"/>
  <c i="4" r="F115"/>
  <c r="E85"/>
  <c r="BE121"/>
  <c r="J92"/>
  <c r="J91"/>
  <c i="2" r="J129"/>
  <c r="J98"/>
  <c i="3" r="F91"/>
  <c r="E112"/>
  <c r="J116"/>
  <c r="F119"/>
  <c r="BE125"/>
  <c r="BE127"/>
  <c r="BE129"/>
  <c r="BE139"/>
  <c r="J91"/>
  <c r="BE126"/>
  <c r="BE130"/>
  <c r="BE141"/>
  <c r="J92"/>
  <c r="BE134"/>
  <c r="BE137"/>
  <c r="BE138"/>
  <c i="2" r="BE130"/>
  <c r="BE162"/>
  <c r="BE167"/>
  <c r="BE197"/>
  <c r="BE202"/>
  <c r="BE203"/>
  <c r="BE206"/>
  <c r="J121"/>
  <c r="BE140"/>
  <c r="BE153"/>
  <c r="BE251"/>
  <c r="BE256"/>
  <c r="BE313"/>
  <c r="BE196"/>
  <c r="BE257"/>
  <c r="BE263"/>
  <c r="BE268"/>
  <c r="BE181"/>
  <c r="BE186"/>
  <c r="BE192"/>
  <c r="BE201"/>
  <c r="BE207"/>
  <c r="E85"/>
  <c r="BE175"/>
  <c r="BE253"/>
  <c r="F124"/>
  <c r="BE145"/>
  <c r="BE149"/>
  <c r="BE154"/>
  <c r="BE307"/>
  <c r="BE133"/>
  <c r="BE176"/>
  <c r="BE198"/>
  <c r="BE216"/>
  <c r="BE158"/>
  <c r="BE234"/>
  <c r="BE241"/>
  <c r="BE248"/>
  <c r="BE261"/>
  <c r="BE270"/>
  <c r="BE278"/>
  <c r="BE315"/>
  <c r="BE136"/>
  <c r="BE163"/>
  <c r="BE189"/>
  <c r="BE222"/>
  <c r="BE238"/>
  <c r="J91"/>
  <c r="J124"/>
  <c r="BE146"/>
  <c r="BE172"/>
  <c r="BE179"/>
  <c r="BE185"/>
  <c r="BE213"/>
  <c r="BE228"/>
  <c r="BE231"/>
  <c r="BE235"/>
  <c r="F91"/>
  <c r="BE144"/>
  <c r="BE259"/>
  <c r="BE271"/>
  <c r="BE219"/>
  <c r="BE245"/>
  <c r="BE281"/>
  <c r="BE290"/>
  <c r="BE225"/>
  <c r="BE267"/>
  <c r="BE269"/>
  <c r="BE272"/>
  <c r="BE301"/>
  <c r="BE306"/>
  <c r="BE308"/>
  <c r="BE195"/>
  <c r="BE210"/>
  <c r="BE282"/>
  <c r="BE288"/>
  <c r="BE293"/>
  <c r="BE298"/>
  <c r="BE275"/>
  <c r="BE285"/>
  <c i="3" r="F35"/>
  <c i="1" r="BB96"/>
  <c i="2" r="F36"/>
  <c i="1" r="BC95"/>
  <c i="2" r="J34"/>
  <c i="1" r="AW95"/>
  <c i="3" r="J34"/>
  <c i="1" r="AW96"/>
  <c i="4" r="J33"/>
  <c i="1" r="AV97"/>
  <c r="AT97"/>
  <c i="3" r="F34"/>
  <c i="1" r="BA96"/>
  <c i="2" r="F35"/>
  <c i="1" r="BB95"/>
  <c i="3" r="F36"/>
  <c i="1" r="BC96"/>
  <c i="2" r="F34"/>
  <c i="1" r="BA95"/>
  <c i="4" r="F34"/>
  <c i="1" r="BA97"/>
  <c i="2" r="F37"/>
  <c i="1" r="BD95"/>
  <c i="3" r="F37"/>
  <c i="1" r="BD96"/>
  <c i="3" l="1" r="BK123"/>
  <c r="BK122"/>
  <c r="J122"/>
  <c r="J96"/>
  <c r="P123"/>
  <c r="P122"/>
  <c i="1" r="AU96"/>
  <c i="2" r="T128"/>
  <c r="T127"/>
  <c i="3" r="R123"/>
  <c r="R122"/>
  <c i="2" r="BK128"/>
  <c r="P128"/>
  <c r="P127"/>
  <c i="1" r="AU95"/>
  <c i="3" r="T123"/>
  <c r="T122"/>
  <c i="2" r="R128"/>
  <c r="R127"/>
  <c r="BK311"/>
  <c r="J311"/>
  <c r="J106"/>
  <c i="4" r="BK119"/>
  <c r="J119"/>
  <c r="J97"/>
  <c i="2" r="F33"/>
  <c i="1" r="AZ95"/>
  <c i="3" r="F33"/>
  <c i="1" r="AZ96"/>
  <c i="3" r="J33"/>
  <c i="1" r="AV96"/>
  <c r="AT96"/>
  <c r="BB94"/>
  <c r="W31"/>
  <c i="2" r="J33"/>
  <c i="1" r="AV95"/>
  <c r="AT95"/>
  <c r="BC94"/>
  <c r="AY94"/>
  <c i="4" r="F33"/>
  <c i="1" r="AZ97"/>
  <c r="BD94"/>
  <c r="W33"/>
  <c r="BA94"/>
  <c r="W30"/>
  <c i="2" l="1" r="BK127"/>
  <c r="J127"/>
  <c r="J96"/>
  <c i="3" r="J123"/>
  <c r="J97"/>
  <c i="4" r="BK118"/>
  <c r="J118"/>
  <c r="J96"/>
  <c i="2" r="J128"/>
  <c r="J97"/>
  <c i="1" r="AU94"/>
  <c r="AZ94"/>
  <c r="W29"/>
  <c r="W32"/>
  <c i="3" r="J30"/>
  <c i="1" r="AG96"/>
  <c r="AW94"/>
  <c r="AK30"/>
  <c r="AX94"/>
  <c i="3" l="1" r="J39"/>
  <c i="1" r="AN96"/>
  <c i="4" r="J30"/>
  <c i="1" r="AG97"/>
  <c i="2" r="J30"/>
  <c i="1" r="AG95"/>
  <c r="AV94"/>
  <c r="AK29"/>
  <c i="2" l="1" r="J39"/>
  <c i="4" r="J39"/>
  <c i="1" r="AN97"/>
  <c r="AN95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<sst xmlns="http://schemas.openxmlformats.org/spreadsheetml/2006/main">
  <si>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</si>
  <si>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</si>
  <si>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</si>
  <si>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</si>
  <si>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</si>
  <si>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{f9282f20-1fdd-4c56-bf8d-defb27d33328}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</si>
  <si>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</si>
  <si>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</si>
  <si>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</si>
  <si>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</si>
  <si>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</si>
  <si>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</si>
  <si>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</si>
  <si>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</si>
  <si>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VZ65424014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</si>
  <si>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</si>
  <si>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</si>
  <si>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22,748 na trati České Velenice - Veselí nad Lužnicí</t>
  </si>
  <si>
    <t>KSO:</t>
  </si>
  <si>
    <t>CC-CZ:</t>
  </si>
  <si>
    <t>Místo:</t>
  </si>
  <si>
    <t xml:space="preserve"> </t>
  </si>
  <si>
    <t>Datum:</t>
  </si>
  <si>
    <t>12. 2. 2024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</si>
  <si>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</si>
  <si>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</si>
  <si>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</si>
  <si>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</si>
  <si>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</si>
  <si>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</si>
  <si>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</si>
  <si>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</si>
  <si>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</si>
  <si>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</si>
  <si>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</si>
  <si>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</si>
  <si>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</si>
  <si>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</si>
  <si>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</si>
  <si>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</si>
  <si>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</si>
  <si>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</si>
  <si>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</si>
  <si>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</si>
  <si>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</si>
  <si>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</si>
  <si>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</si>
  <si>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</si>
  <si>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</si>
  <si>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</si>
  <si>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</si>
  <si>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</si>
  <si>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</si>
  <si>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</si>
  <si>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</si>
  <si>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</si>
  <si>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</si>
  <si>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</si>
  <si>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</si>
  <si>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</si>
  <si>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</si>
  <si>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</si>
  <si>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</si>
  <si>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</si>
  <si>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</si>
  <si>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</si>
  <si>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</si>
  <si>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</si>
  <si>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</si>
  <si>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</si>
  <si>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</si>
  <si>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</si>
  <si>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</si>
  <si>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</si>
  <si>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</si>
  <si>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</si>
  <si>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</si>
  <si>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</si>
  <si>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</si>
  <si>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</si>
  <si>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</si>
  <si>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</si>
  <si>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Most</t>
  </si>
  <si>
    <t>STA</t>
  </si>
  <si>
    <t>1</t>
  </si>
  <si>
    <t>{77264657-c8df-49f8-90fa-0db347eb7fa9}</t>
  </si>
  <si>
    <t>2</t>
  </si>
  <si>
    <t>02</t>
  </si>
  <si>
    <t>VRN</t>
  </si>
  <si>
    <t>{c655e6be-9c90-4b01-8bcd-ad7fee1cf1ec}</t>
  </si>
  <si>
    <t>03</t>
  </si>
  <si>
    <t>Materiál objednatele</t>
  </si>
  <si>
    <t>{e09b2b50-27a6-4aaa-81b2-12b50b6e3e02}</t>
  </si>
  <si>
    <t>KRYCÍ LIST SOUPISU PRACÍ</t>
  </si>
  <si>
    <t>Objekt:</t>
  </si>
  <si>
    <t>01 -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</si>
  <si>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</si>
  <si>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</si>
  <si>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</si>
  <si>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</si>
  <si>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</si>
  <si>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</si>
  <si>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</si>
  <si>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</si>
  <si>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</si>
  <si>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</si>
  <si>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</si>
  <si>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</si>
  <si>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</si>
  <si>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</si>
  <si>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</si>
  <si>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</si>
  <si>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</si>
  <si>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</si>
  <si>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</si>
  <si>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</si>
  <si>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</si>
  <si>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</si>
  <si>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</si>
  <si>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</si>
  <si>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</si>
  <si>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</si>
  <si>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</si>
  <si>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</si>
  <si>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</si>
  <si>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</si>
  <si>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</si>
  <si>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</si>
  <si>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</si>
  <si>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</si>
  <si>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119001401</t>
  </si>
  <si>
    <t>Dočasné zajištění potrubí ocelového nebo litinového DN do 200 mm</t>
  </si>
  <si>
    <t>m</t>
  </si>
  <si>
    <t>4</t>
  </si>
  <si>
    <t>VV</t>
  </si>
  <si>
    <t xml:space="preserve">"demontáž a zpětná montáž kabelových žlabů po obou stranách mostu"  5*20</t>
  </si>
  <si>
    <t>Součet</t>
  </si>
  <si>
    <t>171201221</t>
  </si>
  <si>
    <t>Poplatek za uložení stavebního odpadu na skládce (skládkovné) zeminy a kamení zatříděného do Katalogu odpadů pod kódem 17 05 04</t>
  </si>
  <si>
    <t>t</t>
  </si>
  <si>
    <t>"vybouraný kámen úložné prahy"3</t>
  </si>
  <si>
    <t>3</t>
  </si>
  <si>
    <t>181111133</t>
  </si>
  <si>
    <t>Plošná úprava terénu do 500 m2 zemina skupiny 1 až 4 nerovnosti přes 150 do 200 mm ve svahu přes 1:2 do 1:1</t>
  </si>
  <si>
    <t>m2</t>
  </si>
  <si>
    <t>-896923590</t>
  </si>
  <si>
    <t>4*10,0</t>
  </si>
  <si>
    <t>Svislé a kompletní konstrukce</t>
  </si>
  <si>
    <t>334213111</t>
  </si>
  <si>
    <t>Zdivo mostů z nepravidelných kamenů na maltu, objem jednoho kamene do 0,02 m3</t>
  </si>
  <si>
    <t>m3</t>
  </si>
  <si>
    <t>6</t>
  </si>
  <si>
    <t>"dozdění poškozených míst opěr, kříde, závěrných zdí l" 0,5 + 0,5</t>
  </si>
  <si>
    <t>Vodorovné konstrukce</t>
  </si>
  <si>
    <t>5</t>
  </si>
  <si>
    <t>421941321</t>
  </si>
  <si>
    <t>Montáž podlahy z plechů bez výztuh při opravě mostu</t>
  </si>
  <si>
    <t>-259792058</t>
  </si>
  <si>
    <t>421941521</t>
  </si>
  <si>
    <t>Demontáž podlahových plechů bez výztuh na mostech</t>
  </si>
  <si>
    <t>279687741</t>
  </si>
  <si>
    <t>7</t>
  </si>
  <si>
    <t>423174612.R</t>
  </si>
  <si>
    <t>Doprava z místa deponie na místo vložení</t>
  </si>
  <si>
    <t>8</t>
  </si>
  <si>
    <t xml:space="preserve">"předpokládaná hmotnost stávající kce, místo deponie kce žst.Majdalena"  13</t>
  </si>
  <si>
    <t>429172112</t>
  </si>
  <si>
    <t>Výroba ocelových prvků pro opravu mostů šroubovaných nebo svařovaných přes 100 kg</t>
  </si>
  <si>
    <t>kg</t>
  </si>
  <si>
    <t>1875507984</t>
  </si>
  <si>
    <t xml:space="preserve">"zesílení hlavních nosníků"    957,0</t>
  </si>
  <si>
    <t xml:space="preserve">"tangenciální ložiska"    302,0</t>
  </si>
  <si>
    <t>9</t>
  </si>
  <si>
    <t>429172119.R</t>
  </si>
  <si>
    <t>Oprava vad na ocelové konstrukci mostu svařováním (např. metoda 135) včetně broušení</t>
  </si>
  <si>
    <t>1066513373</t>
  </si>
  <si>
    <t>10</t>
  </si>
  <si>
    <t>429172212</t>
  </si>
  <si>
    <t>Montáž ocelových prvků pro opravu mostů šroubovaných nebo svařovaných přes 100 kg</t>
  </si>
  <si>
    <t>14</t>
  </si>
  <si>
    <t>11</t>
  </si>
  <si>
    <t>M</t>
  </si>
  <si>
    <t>13431015.R</t>
  </si>
  <si>
    <t>ocel jakosti S355</t>
  </si>
  <si>
    <t>18</t>
  </si>
  <si>
    <t xml:space="preserve">"nová ložiska"    4*0,080</t>
  </si>
  <si>
    <t xml:space="preserve">"zesílení hlavních nosníků"    0,957</t>
  </si>
  <si>
    <t>30910003</t>
  </si>
  <si>
    <t>šroub vysokopevnostní HRC s maticí a podložkou M20x70</t>
  </si>
  <si>
    <t>100 kus</t>
  </si>
  <si>
    <t>685628651</t>
  </si>
  <si>
    <t>13</t>
  </si>
  <si>
    <t>911122113.R</t>
  </si>
  <si>
    <t>Repase dílů chodníkových konzol a podlahových nosníků přes 50 kg při opravách mostů</t>
  </si>
  <si>
    <t>749045557</t>
  </si>
  <si>
    <t>"konzoly 2*5 ks"205</t>
  </si>
  <si>
    <t>"podlahové nosníky 2*2 ks"315</t>
  </si>
  <si>
    <t>911121311.R</t>
  </si>
  <si>
    <t>Montáž konzol a podlahových nosníků při opravách mostů</t>
  </si>
  <si>
    <t>-1133554185</t>
  </si>
  <si>
    <t>P</t>
  </si>
  <si>
    <t xml:space="preserve">Poznámka k položce:_x000d_
Poznámka k položce: V ceně montáže jsou započteny i náklady upevnění zábradlí ke konstrukci mostu  a do kamených říms před a za mostem - vyvrtání otvorů, montáž a dodávku šroubů včetně chemických kotev.</t>
  </si>
  <si>
    <t>15</t>
  </si>
  <si>
    <t>13010560.R</t>
  </si>
  <si>
    <t>ocel jakosti S235 (konzoly a podlahové nosníky )</t>
  </si>
  <si>
    <t>26</t>
  </si>
  <si>
    <t xml:space="preserve">"materiál na opravu konzol a podlahových nosníků"  0,100  </t>
  </si>
  <si>
    <t>16</t>
  </si>
  <si>
    <t>423174613.R</t>
  </si>
  <si>
    <t>Úprava ocelové kce mostu, příčného ztužení, zavětrování, výztuh a osazení ložisek</t>
  </si>
  <si>
    <t>kpl</t>
  </si>
  <si>
    <t>17</t>
  </si>
  <si>
    <t>911122112.R</t>
  </si>
  <si>
    <t>Repase dílů ocelového zábradlí při opravách mostů</t>
  </si>
  <si>
    <t>1141692292</t>
  </si>
  <si>
    <t>"repase zábradlí na mostě a kamenných římsách"2*11+4*2</t>
  </si>
  <si>
    <t>911121311</t>
  </si>
  <si>
    <t>Montáž ocelového zábradli při opravách mostů</t>
  </si>
  <si>
    <t>22</t>
  </si>
  <si>
    <t>19</t>
  </si>
  <si>
    <t>24</t>
  </si>
  <si>
    <t xml:space="preserve">"materiál na opravu zábradlí"  0,2  </t>
  </si>
  <si>
    <t>Komunikace pozemní</t>
  </si>
  <si>
    <t>20</t>
  </si>
  <si>
    <t>511501255</t>
  </si>
  <si>
    <t>Zřízení kolejového lože z drceného kameniva</t>
  </si>
  <si>
    <t>28</t>
  </si>
  <si>
    <t>58343959</t>
  </si>
  <si>
    <t>kamenivo drcené hrubé frakce 32/63</t>
  </si>
  <si>
    <t>30</t>
  </si>
  <si>
    <t>9*1,9 "Přepočtené koeficientem množství</t>
  </si>
  <si>
    <t>512531111</t>
  </si>
  <si>
    <t xml:space="preserve">Odstranění kolejového lože  s přehozením materiálu na vzdálenost do 3 m s naložením na dopravní prostředek z kameniva (drceného, struskové štěrkoviny, štěrkopísku) po rozebrání koleje nebo kolejového rozvětvení</t>
  </si>
  <si>
    <t>32</t>
  </si>
  <si>
    <t>(5+4)*2,5*0,4</t>
  </si>
  <si>
    <t>23</t>
  </si>
  <si>
    <t>514531125</t>
  </si>
  <si>
    <t>Souvislá úprava kolejového lože koleje</t>
  </si>
  <si>
    <t>34</t>
  </si>
  <si>
    <t>514591111</t>
  </si>
  <si>
    <t>Doplnění kameniva v kolejích a výhybkách</t>
  </si>
  <si>
    <t>36</t>
  </si>
  <si>
    <t>25</t>
  </si>
  <si>
    <t>58344005</t>
  </si>
  <si>
    <t>kamenivo drcené hrubé frakce 32/63 třída BI OTP ČD</t>
  </si>
  <si>
    <t>38</t>
  </si>
  <si>
    <t>922501117</t>
  </si>
  <si>
    <t xml:space="preserve">Úprava ploch drážní stezky, sypaných nástupišť, zvýšených nástupišť  drážní stezky mezi kolejemi ve stanicích a podél kolejí ve stanicích a na trati z drti kamenné se zhutněním vrstvy 100 mm</t>
  </si>
  <si>
    <t>40</t>
  </si>
  <si>
    <t>27</t>
  </si>
  <si>
    <t>521272215</t>
  </si>
  <si>
    <t>Demontáž mostnic s odsunem hmot mimo objekt mostu se zřízením pomocné montážní lávky</t>
  </si>
  <si>
    <t>kus</t>
  </si>
  <si>
    <t>42</t>
  </si>
  <si>
    <t>18+2</t>
  </si>
  <si>
    <t>521273111</t>
  </si>
  <si>
    <t>Výroba dřevěných mostnic železničního mostu v přímé, v oblouku nebo přechodnici bez převýšení</t>
  </si>
  <si>
    <t>44</t>
  </si>
  <si>
    <t>29</t>
  </si>
  <si>
    <t>521273211</t>
  </si>
  <si>
    <t>Montáž dřevěných mostnic železničního mostu v přímé, v oblouku nebo přechodnici bez převýšení</t>
  </si>
  <si>
    <t>46</t>
  </si>
  <si>
    <t>521281111</t>
  </si>
  <si>
    <t>Pozednice na železničních mostech z tvrdého dřeva s plošným uložením výroba</t>
  </si>
  <si>
    <t>48</t>
  </si>
  <si>
    <t>31</t>
  </si>
  <si>
    <t>60815355.R</t>
  </si>
  <si>
    <t>Pozednice dřevěná impregnovaná olejem DB 240x260mm dl 2,4m - 2ks</t>
  </si>
  <si>
    <t>50</t>
  </si>
  <si>
    <t>60815365</t>
  </si>
  <si>
    <t>mostnice dřevěná impregnovaná olejem DB 240x260mm dl 2,4m</t>
  </si>
  <si>
    <t>52</t>
  </si>
  <si>
    <t>(0,26*0,24*2,4)*20</t>
  </si>
  <si>
    <t>33</t>
  </si>
  <si>
    <t>521281211</t>
  </si>
  <si>
    <t>Pozednice na železničních mostech z tvrdého dřeva s plošným uložením montáž</t>
  </si>
  <si>
    <t>54</t>
  </si>
  <si>
    <t>31198037.R</t>
  </si>
  <si>
    <t>podkladnice stříhaná děrovaná tv. S4M</t>
  </si>
  <si>
    <t>56</t>
  </si>
  <si>
    <t>(20+2)*2" mostnice a pozednice</t>
  </si>
  <si>
    <t>35</t>
  </si>
  <si>
    <t>521321118</t>
  </si>
  <si>
    <t>Montáž koleje stykované na pražcích dřevěných soustavy S49 rozdělení c</t>
  </si>
  <si>
    <t>58</t>
  </si>
  <si>
    <t>5+4"dřevěné pražce před a za mostem</t>
  </si>
  <si>
    <t>60811007</t>
  </si>
  <si>
    <t>pražec dřevěný příčný nevystrojený dub 2600x260x150mm</t>
  </si>
  <si>
    <t>60</t>
  </si>
  <si>
    <t>7+5"před a za mostem</t>
  </si>
  <si>
    <t>37</t>
  </si>
  <si>
    <t>31198235</t>
  </si>
  <si>
    <t>komplet pro upevnění ŽS4 (svěrka ŽS4, šroub RS1, matice M24, podložka Fe6)</t>
  </si>
  <si>
    <t>62</t>
  </si>
  <si>
    <t>(2+20+(7+5))*4</t>
  </si>
  <si>
    <t>31198206</t>
  </si>
  <si>
    <t>vrtule R2(160)</t>
  </si>
  <si>
    <t>64</t>
  </si>
  <si>
    <t>"mostnice a pozednice"22*8</t>
  </si>
  <si>
    <t>39</t>
  </si>
  <si>
    <t>31198205</t>
  </si>
  <si>
    <t>vrtule R1(145)</t>
  </si>
  <si>
    <t>66</t>
  </si>
  <si>
    <t>"dřevěné pražce"12*8</t>
  </si>
  <si>
    <t>31121021</t>
  </si>
  <si>
    <t>kroužek pružný dvojitý FE D 6mm</t>
  </si>
  <si>
    <t>68</t>
  </si>
  <si>
    <t>"dřevěné pražce, mostnice, pozednice (pod vrtule)"1</t>
  </si>
  <si>
    <t>41</t>
  </si>
  <si>
    <t>31198049</t>
  </si>
  <si>
    <t>podložka pryžová pod patu kolejnice S49 183x126x6</t>
  </si>
  <si>
    <t>70</t>
  </si>
  <si>
    <t>31198049.R</t>
  </si>
  <si>
    <t>podložka pryžová pod patu kolejnice S49 - S4M 210x126x6</t>
  </si>
  <si>
    <t>72</t>
  </si>
  <si>
    <t>"mostnice, pozednice"22*2</t>
  </si>
  <si>
    <t>43</t>
  </si>
  <si>
    <t>521371511</t>
  </si>
  <si>
    <t>Montáž kolejnic na mostech s mostnicemi soustavy S49 (včetně vrtání otvorů pro vrtule)</t>
  </si>
  <si>
    <t>74</t>
  </si>
  <si>
    <t>11,0*2</t>
  </si>
  <si>
    <t>525321111</t>
  </si>
  <si>
    <t>Demontáž koleje na pražcích dřevěných soustavy S49 rozdělení c</t>
  </si>
  <si>
    <t>76</t>
  </si>
  <si>
    <t>Poznámka k položce:_x000d_
Poznámka k položce: Odvoz demontovaných pražců na deponii.</t>
  </si>
  <si>
    <t>5+4" 12 ks pražců</t>
  </si>
  <si>
    <t>45</t>
  </si>
  <si>
    <t>31198058</t>
  </si>
  <si>
    <t>podložka polyetylenová pod podkladnici S4. S4M</t>
  </si>
  <si>
    <t>78</t>
  </si>
  <si>
    <t>(22+12)*2</t>
  </si>
  <si>
    <t>525971111</t>
  </si>
  <si>
    <t>Demontáž kolejnic na mostech s mostnicemi hmotnosti do 50 kg/m</t>
  </si>
  <si>
    <t>80</t>
  </si>
  <si>
    <t>47</t>
  </si>
  <si>
    <t>543111131.R</t>
  </si>
  <si>
    <t>Přesná úprava geometrické polohy koleje všech soustav pražce dřevěné</t>
  </si>
  <si>
    <t>82</t>
  </si>
  <si>
    <t>Poznámka k položce:_x000d_
Poznámka k položce: Poznámka k položce: Poznámka k položce: ASP- (vyhybková) bude pro zbytek výměry nad nutné podbití na mostech k dispozici ST - cena stanovena včetně PUŠLu.</t>
  </si>
  <si>
    <t>546391151</t>
  </si>
  <si>
    <t>Dotahování upevňovadel všech soustav bez protáčení</t>
  </si>
  <si>
    <t>84</t>
  </si>
  <si>
    <t>50"navazující úsek za mostem, dotažení svěrkových šroubů</t>
  </si>
  <si>
    <t>49</t>
  </si>
  <si>
    <t>548121613</t>
  </si>
  <si>
    <t>Svařování kolejnic aluminotermicky plný předehřev soustavy S49</t>
  </si>
  <si>
    <t>86</t>
  </si>
  <si>
    <t>548131121</t>
  </si>
  <si>
    <t>Dělení kolejnic všech soustav řezáním nebo rozbroušením</t>
  </si>
  <si>
    <t>88</t>
  </si>
  <si>
    <t>Úpravy povrchů, podlahy a osazování výplní</t>
  </si>
  <si>
    <t>51</t>
  </si>
  <si>
    <t>628613223</t>
  </si>
  <si>
    <t>Protikorozní ochrana OK mostu III.tř.-základní a podkladní epoxidový, vrchní PU nátěr bez metalizace</t>
  </si>
  <si>
    <t>90</t>
  </si>
  <si>
    <t>Poznámka k položce:_x000d_
Příčné ztužení, styčníkové plechy, výztuhy, zavětrování, konzoly a podlahové nosníky, zábradlí a ložiska.</t>
  </si>
  <si>
    <t>628613224</t>
  </si>
  <si>
    <t>Protikorozní ochrana ocelových mostních konstrukcí včetně otryskání povrchu základní a podkladní epoxidový a vrchní polyuretanový nátěr bez metalizace IV. třídy</t>
  </si>
  <si>
    <t>92</t>
  </si>
  <si>
    <t>Poznámka k položce:_x000d_
Hlavní nosníky, příčníky, podélníky a chodníkové plechy.</t>
  </si>
  <si>
    <t>53</t>
  </si>
  <si>
    <t>629991112</t>
  </si>
  <si>
    <t>Zatmelení spar mezi jednotlivými ocelovými prvky mostních konstrukcí s výplní</t>
  </si>
  <si>
    <t>383506509</t>
  </si>
  <si>
    <t>"zacelení stojny hlavního nosníku v místě úbytku vlivem koroze v místech zesilování úhelníky"11*4*3</t>
  </si>
  <si>
    <t>Ostatní konstrukce a práce, bourání</t>
  </si>
  <si>
    <t>111010031000.R</t>
  </si>
  <si>
    <t>kolejový jeřáb</t>
  </si>
  <si>
    <t>Sh</t>
  </si>
  <si>
    <t>94</t>
  </si>
  <si>
    <t>55</t>
  </si>
  <si>
    <t>111010112000.R</t>
  </si>
  <si>
    <t>Kolový jeřáb výkon 230 kW nosnost 20 t</t>
  </si>
  <si>
    <t>96</t>
  </si>
  <si>
    <t>936171160.R</t>
  </si>
  <si>
    <t>Demontáž stávající ocelové konstrukce - kompletní, včetně podlahových plechů a zábradlí</t>
  </si>
  <si>
    <t>98</t>
  </si>
  <si>
    <t>57</t>
  </si>
  <si>
    <t>423172215.R</t>
  </si>
  <si>
    <t>Montáž ocelového mostu osazení na ložiska</t>
  </si>
  <si>
    <t>100</t>
  </si>
  <si>
    <t>938905319.R</t>
  </si>
  <si>
    <t>Úprava úložných prahů (odstranění stávajících ložiskových desek a zřízení nového uložení pro osazení nových ložisek)</t>
  </si>
  <si>
    <t>1266233829</t>
  </si>
  <si>
    <t>59</t>
  </si>
  <si>
    <t>949111111</t>
  </si>
  <si>
    <t>Montáž lešení lehkého kozového trubkového v do 1,2 m</t>
  </si>
  <si>
    <t>sada</t>
  </si>
  <si>
    <t>102</t>
  </si>
  <si>
    <t>949111211</t>
  </si>
  <si>
    <t>Příplatek k lešení lehkému kozovému trubkovému v do 1,2 m za každý den použití</t>
  </si>
  <si>
    <t>104</t>
  </si>
  <si>
    <t>6*10</t>
  </si>
  <si>
    <t>61</t>
  </si>
  <si>
    <t>949111811</t>
  </si>
  <si>
    <t>Demontáž lešení lehkého kozového trubkového v do 1,2 m</t>
  </si>
  <si>
    <t>106</t>
  </si>
  <si>
    <t>962021112</t>
  </si>
  <si>
    <t>Bourání mostních konstrukcí zdiva a pilířů z kamene nebo cihel</t>
  </si>
  <si>
    <t>108</t>
  </si>
  <si>
    <t>63</t>
  </si>
  <si>
    <t>985142212</t>
  </si>
  <si>
    <t>Vysekání spojovací hmoty ze spár zdiva včetně vyčištění hloubky spáry přes 40 mm délky spáry na 1 m2 upravované plochy přes 6 do 12 m</t>
  </si>
  <si>
    <t>110</t>
  </si>
  <si>
    <t>985232112</t>
  </si>
  <si>
    <t>Hloubkové spárování zdiva hloubky přes 40 do 80 mm aktivovanou maltou délky spáry na 1 m2 upravované plochy přes 6 do 12 m</t>
  </si>
  <si>
    <t>112</t>
  </si>
  <si>
    <t>65</t>
  </si>
  <si>
    <t>985233121</t>
  </si>
  <si>
    <t>Úprava spár po spárování zdiva uhlazením spára dl přes 6 do 12 m/m2</t>
  </si>
  <si>
    <t>114</t>
  </si>
  <si>
    <t>997</t>
  </si>
  <si>
    <t>Přesun sutě</t>
  </si>
  <si>
    <t>997013811</t>
  </si>
  <si>
    <t>Poplatek za uložení stavebního odpadu na skládce (skládkovné) dřevěného zatříděného do Katalogu odpadů pod kódem 17 02 01 (dřevěné pražce a mostnice)</t>
  </si>
  <si>
    <t>116</t>
  </si>
  <si>
    <t xml:space="preserve">"mostnice + pražce"  20*(0,24*0,24*2,4)*0,85+12*(0,15*0,24*2,6)*0,85</t>
  </si>
  <si>
    <t>67</t>
  </si>
  <si>
    <t>997211521</t>
  </si>
  <si>
    <t xml:space="preserve">Vodorovná doprava suti nebo vybouraných hmot  vybouraných hmot se složením a hrubým urovnáním nebo s přeložením na jiný dopravní prostředek kromě lodi, na vzdálenost do 1 km</t>
  </si>
  <si>
    <t>118</t>
  </si>
  <si>
    <t xml:space="preserve">"vybourané zdivo"   3</t>
  </si>
  <si>
    <t xml:space="preserve">"částečně odtěžené kolejové lože"  15,2</t>
  </si>
  <si>
    <t>"mostnice a pražce" 3,305</t>
  </si>
  <si>
    <t>997211529</t>
  </si>
  <si>
    <t xml:space="preserve">Vodorovná doprava suti nebo vybouraných hmot  vybouraných hmot se složením a hrubým urovnáním nebo s přeložením na jiný dopravní prostředek kromě lodi, na vzdálenost Příplatek k ceně za každý další i započatý 1 km přes 1 km</t>
  </si>
  <si>
    <t>120</t>
  </si>
  <si>
    <t>21,505*50</t>
  </si>
  <si>
    <t>69</t>
  </si>
  <si>
    <t>997211612</t>
  </si>
  <si>
    <t xml:space="preserve">Nakládání suti nebo vybouraných hmot  na dopravní prostředky pro vodorovnou dopravu vybouraných hmot</t>
  </si>
  <si>
    <t>122</t>
  </si>
  <si>
    <t>"mostnice + pražce"3,305</t>
  </si>
  <si>
    <t>998</t>
  </si>
  <si>
    <t>Přesun hmot</t>
  </si>
  <si>
    <t>998212111</t>
  </si>
  <si>
    <t>Přesun hmot pro mosty zděné, betonové monolitické, spřažené ocelobetonové nebo kovové vodorovná dopravní vzdálenost do 100 m výška mostu do 20 m</t>
  </si>
  <si>
    <t>124</t>
  </si>
  <si>
    <t>71</t>
  </si>
  <si>
    <t>998212195</t>
  </si>
  <si>
    <t>Přesun hmot pro mosty zděné, betonové monolitické, spřažené ocelobetonové nebo kovové Příplatek k cenám za zvětšený přesun přes přes vymezenou největší dopravní vzdálenost do 5000 m</t>
  </si>
  <si>
    <t>126</t>
  </si>
  <si>
    <t>998212199</t>
  </si>
  <si>
    <t>Příplatek k přesunu hmot pro mosty zděné nebo monolitické za zvětšený přesun ZKD 5000 m</t>
  </si>
  <si>
    <t>128</t>
  </si>
  <si>
    <t>25*20</t>
  </si>
  <si>
    <t>Práce a dodávky M</t>
  </si>
  <si>
    <t>22-M</t>
  </si>
  <si>
    <t>Montáže technologických zařízení pro dopravní stavby</t>
  </si>
  <si>
    <t>73</t>
  </si>
  <si>
    <t>220182041</t>
  </si>
  <si>
    <t>Položení kabelu do kabelového lože nebo do žlabu</t>
  </si>
  <si>
    <t>130</t>
  </si>
  <si>
    <t>Poznámka k položce:_x000d_
Poznámka k položce: Poznámka k položce: Poznámka k položce: zpětné uložení kabelů</t>
  </si>
  <si>
    <t>767995122.R</t>
  </si>
  <si>
    <t>Dodávka a montáž kovových doplňkových konstrukcí ke kabelovému žlabu</t>
  </si>
  <si>
    <t>132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</si>
  <si>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</si>
  <si>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</si>
  <si>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</si>
  <si>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</si>
  <si>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</si>
  <si>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</si>
  <si>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</si>
  <si>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</si>
  <si>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</si>
  <si>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</si>
  <si>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</si>
  <si>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</si>
  <si>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012303000</t>
  </si>
  <si>
    <t>Geodetické práce po výstavbě</t>
  </si>
  <si>
    <t>013244000</t>
  </si>
  <si>
    <t>Dokumentace pro provádění stavby</t>
  </si>
  <si>
    <t>VRN3</t>
  </si>
  <si>
    <t>Zařízení staveniště</t>
  </si>
  <si>
    <t>030001000</t>
  </si>
  <si>
    <t>034002000</t>
  </si>
  <si>
    <t>Zabezpečení staveniště</t>
  </si>
  <si>
    <t>"Poznámka k položce:"</t>
  </si>
  <si>
    <t>"zabezpečení staveniště mimo pracovní dobu, cca 30 dní"1</t>
  </si>
  <si>
    <t>039002000</t>
  </si>
  <si>
    <t>Zrušení zařízení staveniště</t>
  </si>
  <si>
    <t>Poznámka k položce:_x000d_
Včetně uvedení pozemků do původního stavu.</t>
  </si>
  <si>
    <t>VRN4</t>
  </si>
  <si>
    <t>Inženýrská činnost</t>
  </si>
  <si>
    <t>040001000</t>
  </si>
  <si>
    <t>043103000</t>
  </si>
  <si>
    <t>Nedestruktivní zkoušení svarových spojů a povrchových vad na ocelové konstrukci</t>
  </si>
  <si>
    <t>1024</t>
  </si>
  <si>
    <t>979675060</t>
  </si>
  <si>
    <t>049002000</t>
  </si>
  <si>
    <t>Ostatní inženýrská činnost</t>
  </si>
  <si>
    <t>VRN6</t>
  </si>
  <si>
    <t>Územní vlivy</t>
  </si>
  <si>
    <t>065002000</t>
  </si>
  <si>
    <t>Mimostaveništní doprava materiálů</t>
  </si>
  <si>
    <t>"přepravy, které nejsou zakalkulovány v rozpočtu"1</t>
  </si>
  <si>
    <t>VRN7</t>
  </si>
  <si>
    <t>Provozní vlivy</t>
  </si>
  <si>
    <t>03 - Materiál objednatele</t>
  </si>
  <si>
    <t>13011-R</t>
  </si>
  <si>
    <t>Ocelová konstrukce mostu</t>
  </si>
  <si>
    <t>ks</t>
  </si>
  <si>
    <t>Poznámka k položce:_x000d_
Poznámka k položce: Položka se neoceňuje, konstrukci dodá objednatel, místo uložení žst. Veselí nad Lužnicí.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</si>
</sst>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VZ65424014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mostu v km 22,748 na trati České Velenice - Veselí nad Lužnicí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12. 2. 2024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Most'!J30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Most'!P127</f>
        <v>0</v>
      </c>
      <c r="AV95" s="128">
        <f>'01 - Most'!J33</f>
        <v>0</v>
      </c>
      <c r="AW95" s="128">
        <f>'01 - Most'!J34</f>
        <v>0</v>
      </c>
      <c r="AX95" s="128">
        <f>'01 - Most'!J35</f>
        <v>0</v>
      </c>
      <c r="AY95" s="128">
        <f>'01 - Most'!J36</f>
        <v>0</v>
      </c>
      <c r="AZ95" s="128">
        <f>'01 - Most'!F33</f>
        <v>0</v>
      </c>
      <c r="BA95" s="128">
        <f>'01 - Most'!F34</f>
        <v>0</v>
      </c>
      <c r="BB95" s="128">
        <f>'01 - Most'!F35</f>
        <v>0</v>
      </c>
      <c r="BC95" s="128">
        <f>'01 - Most'!F36</f>
        <v>0</v>
      </c>
      <c r="BD95" s="130">
        <f>'01 - Most'!F37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'02 - VRN'!P122</f>
        <v>0</v>
      </c>
      <c r="AV96" s="128">
        <f>'02 - VRN'!J33</f>
        <v>0</v>
      </c>
      <c r="AW96" s="128">
        <f>'02 - VRN'!J34</f>
        <v>0</v>
      </c>
      <c r="AX96" s="128">
        <f>'02 - VRN'!J35</f>
        <v>0</v>
      </c>
      <c r="AY96" s="128">
        <f>'02 - VRN'!J36</f>
        <v>0</v>
      </c>
      <c r="AZ96" s="128">
        <f>'02 - VRN'!F33</f>
        <v>0</v>
      </c>
      <c r="BA96" s="128">
        <f>'02 - VRN'!F34</f>
        <v>0</v>
      </c>
      <c r="BB96" s="128">
        <f>'02 - VRN'!F35</f>
        <v>0</v>
      </c>
      <c r="BC96" s="128">
        <f>'02 - VRN'!F36</f>
        <v>0</v>
      </c>
      <c r="BD96" s="130">
        <f>'02 - VRN'!F37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Materiál objednatele'!J30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ROUND(SUM(AV97:AW97),2)</f>
        <v>0</v>
      </c>
      <c r="AU97" s="134">
        <f>'03 - Materiál objednatele'!P118</f>
        <v>0</v>
      </c>
      <c r="AV97" s="133">
        <f>'03 - Materiál objednatele'!J33</f>
        <v>0</v>
      </c>
      <c r="AW97" s="133">
        <f>'03 - Materiál objednatele'!J34</f>
        <v>0</v>
      </c>
      <c r="AX97" s="133">
        <f>'03 - Materiál objednatele'!J35</f>
        <v>0</v>
      </c>
      <c r="AY97" s="133">
        <f>'03 - Materiál objednatele'!J36</f>
        <v>0</v>
      </c>
      <c r="AZ97" s="133">
        <f>'03 - Materiál objednatele'!F33</f>
        <v>0</v>
      </c>
      <c r="BA97" s="133">
        <f>'03 - Materiál objednatele'!F34</f>
        <v>0</v>
      </c>
      <c r="BB97" s="133">
        <f>'03 - Materiál objednatele'!F35</f>
        <v>0</v>
      </c>
      <c r="BC97" s="133">
        <f>'03 - Materiál objednatele'!F36</f>
        <v>0</v>
      </c>
      <c r="BD97" s="135">
        <f>'03 - Materiál objednatele'!F37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0Af74SmG46mqcq6ppMUuIiOTAwYHGala+rwyCN4QYhtbFZn6cxnGs2iyVXtcXyf9FwF5IsGtC3DWTjGm1/hW/Q==" hashValue="/jGVel9f4fmht+wHe6B91fYcTDUNewX8UzzfPw6KMwUnhxKySwZQ2eTuo08/759oaErW3fsBQ81weyxXbMBs2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Most'!C2" display="/"/>
    <hyperlink ref="A96" location="'02 - VRN'!C2" display="/"/>
    <hyperlink ref="A97" location="'03 - Materiál objednatel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mostu v km 22,748 na trati České Velenice - Veselí nad Lužnicí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ROUND((SUM(BE127:BE315)),  2)</f>
        <v>0</v>
      </c>
      <c r="G33" s="38"/>
      <c r="H33" s="38"/>
      <c r="I33" s="155">
        <v>0.20999999999999999</v>
      </c>
      <c r="J33" s="154">
        <f>ROUND(((SUM(BE127:BE315))*I33),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ROUND((SUM(BF127:BF315)),  2)</f>
        <v>0</v>
      </c>
      <c r="G34" s="38"/>
      <c r="H34" s="38"/>
      <c r="I34" s="155">
        <v>0.12</v>
      </c>
      <c r="J34" s="154">
        <f>ROUND(((SUM(BF127:BF315))*I34),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ROUND((SUM(BG127:BG315)),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ROUND((SUM(BH127:BH315)),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ROUND((SUM(BI127:BI315)),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mostu v km 22,748 na trati České Velenice - Veselí nad Lužnicí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Most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J139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J143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J184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J258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J266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J289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J305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110</v>
      </c>
      <c r="E106" s="182"/>
      <c r="F106" s="182"/>
      <c r="G106" s="182"/>
      <c r="H106" s="182"/>
      <c r="I106" s="182"/>
      <c r="J106" s="183">
        <f>J311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111</v>
      </c>
      <c r="E107" s="188"/>
      <c r="F107" s="188"/>
      <c r="G107" s="188"/>
      <c r="H107" s="188"/>
      <c r="I107" s="188"/>
      <c r="J107" s="189">
        <f>J312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Oprava mostu v km 22,748 na trati České Velenice - Veselí nad Lužnicí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94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01 - Most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79" t="str">
        <f>IF(J12="","",J12)</f>
        <v>12. 2. 2024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Správa železnic, státní organizace</v>
      </c>
      <c r="G123" s="40"/>
      <c r="H123" s="40"/>
      <c r="I123" s="32" t="s">
        <v>32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IF(E18="","",E18)</f>
        <v>Vyplň údaj</v>
      </c>
      <c r="G124" s="40"/>
      <c r="H124" s="40"/>
      <c r="I124" s="32" t="s">
        <v>34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113</v>
      </c>
      <c r="D126" s="194" t="s">
        <v>61</v>
      </c>
      <c r="E126" s="194" t="s">
        <v>57</v>
      </c>
      <c r="F126" s="194" t="s">
        <v>58</v>
      </c>
      <c r="G126" s="194" t="s">
        <v>114</v>
      </c>
      <c r="H126" s="194" t="s">
        <v>115</v>
      </c>
      <c r="I126" s="194" t="s">
        <v>116</v>
      </c>
      <c r="J126" s="195" t="s">
        <v>98</v>
      </c>
      <c r="K126" s="196" t="s">
        <v>117</v>
      </c>
      <c r="L126" s="197"/>
      <c r="M126" s="100" t="s">
        <v>1</v>
      </c>
      <c r="N126" s="101" t="s">
        <v>40</v>
      </c>
      <c r="O126" s="101" t="s">
        <v>118</v>
      </c>
      <c r="P126" s="101" t="s">
        <v>119</v>
      </c>
      <c r="Q126" s="101" t="s">
        <v>120</v>
      </c>
      <c r="R126" s="101" t="s">
        <v>121</v>
      </c>
      <c r="S126" s="101" t="s">
        <v>122</v>
      </c>
      <c r="T126" s="102" t="s">
        <v>123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124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P128+P311</f>
        <v>0</v>
      </c>
      <c r="Q127" s="104"/>
      <c r="R127" s="200">
        <f>R128+R311</f>
        <v>2.6280399999999999</v>
      </c>
      <c r="S127" s="104"/>
      <c r="T127" s="201">
        <f>T128+T311</f>
        <v>2.3999999999999999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100</v>
      </c>
      <c r="BK127" s="202">
        <f>BK128+BK311</f>
        <v>0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125</v>
      </c>
      <c r="F128" s="206" t="s">
        <v>126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P129+P139+P143+P184+P258+P266+P289+P305</f>
        <v>0</v>
      </c>
      <c r="Q128" s="211"/>
      <c r="R128" s="212">
        <f>R129+R139+R143+R184+R258+R266+R289+R305</f>
        <v>2.6280399999999999</v>
      </c>
      <c r="S128" s="211"/>
      <c r="T128" s="213">
        <f>T129+T139+T143+T184+T258+T266+T289+T305</f>
        <v>2.3999999999999999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76</v>
      </c>
      <c r="AY128" s="214" t="s">
        <v>127</v>
      </c>
      <c r="BK128" s="216">
        <f>BK129+BK139+BK143+BK184+BK258+BK266+BK289+BK305</f>
        <v>0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84</v>
      </c>
      <c r="F129" s="217" t="s">
        <v>128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SUM(P130:P138)</f>
        <v>0</v>
      </c>
      <c r="Q129" s="211"/>
      <c r="R129" s="212">
        <f>SUM(R130:R138)</f>
        <v>0.86799999999999999</v>
      </c>
      <c r="S129" s="211"/>
      <c r="T129" s="213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84</v>
      </c>
      <c r="AY129" s="214" t="s">
        <v>127</v>
      </c>
      <c r="BK129" s="216">
        <f>SUM(BK130:BK138)</f>
        <v>0</v>
      </c>
    </row>
    <row r="130" s="2" customFormat="1" ht="24.15" customHeight="1">
      <c r="A130" s="38"/>
      <c r="B130" s="39"/>
      <c r="C130" s="219" t="s">
        <v>84</v>
      </c>
      <c r="D130" s="219" t="s">
        <v>129</v>
      </c>
      <c r="E130" s="220" t="s">
        <v>130</v>
      </c>
      <c r="F130" s="221" t="s">
        <v>131</v>
      </c>
      <c r="G130" s="222" t="s">
        <v>132</v>
      </c>
      <c r="H130" s="223">
        <v>100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0.0086800000000000002</v>
      </c>
      <c r="R130" s="229">
        <f>Q130*H130</f>
        <v>0.86799999999999999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133</v>
      </c>
      <c r="AT130" s="231" t="s">
        <v>129</v>
      </c>
      <c r="AU130" s="231" t="s">
        <v>86</v>
      </c>
      <c r="AY130" s="17" t="s">
        <v>127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133</v>
      </c>
      <c r="BM130" s="231" t="s">
        <v>86</v>
      </c>
    </row>
    <row r="131" s="13" customFormat="1">
      <c r="A131" s="13"/>
      <c r="B131" s="233"/>
      <c r="C131" s="234"/>
      <c r="D131" s="235" t="s">
        <v>134</v>
      </c>
      <c r="E131" s="236" t="s">
        <v>1</v>
      </c>
      <c r="F131" s="237" t="s">
        <v>135</v>
      </c>
      <c r="G131" s="234"/>
      <c r="H131" s="238">
        <v>100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134</v>
      </c>
      <c r="AU131" s="244" t="s">
        <v>86</v>
      </c>
      <c r="AV131" s="13" t="s">
        <v>86</v>
      </c>
      <c r="AW131" s="13" t="s">
        <v>33</v>
      </c>
      <c r="AX131" s="13" t="s">
        <v>76</v>
      </c>
      <c r="AY131" s="244" t="s">
        <v>127</v>
      </c>
    </row>
    <row r="132" s="14" customFormat="1">
      <c r="A132" s="14"/>
      <c r="B132" s="245"/>
      <c r="C132" s="246"/>
      <c r="D132" s="235" t="s">
        <v>134</v>
      </c>
      <c r="E132" s="247" t="s">
        <v>1</v>
      </c>
      <c r="F132" s="248" t="s">
        <v>136</v>
      </c>
      <c r="G132" s="246"/>
      <c r="H132" s="249">
        <v>100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134</v>
      </c>
      <c r="AU132" s="255" t="s">
        <v>86</v>
      </c>
      <c r="AV132" s="14" t="s">
        <v>133</v>
      </c>
      <c r="AW132" s="14" t="s">
        <v>33</v>
      </c>
      <c r="AX132" s="14" t="s">
        <v>84</v>
      </c>
      <c r="AY132" s="255" t="s">
        <v>127</v>
      </c>
    </row>
    <row r="133" s="2" customFormat="1" ht="44.25" customHeight="1">
      <c r="A133" s="38"/>
      <c r="B133" s="39"/>
      <c r="C133" s="219" t="s">
        <v>86</v>
      </c>
      <c r="D133" s="219" t="s">
        <v>129</v>
      </c>
      <c r="E133" s="220" t="s">
        <v>137</v>
      </c>
      <c r="F133" s="221" t="s">
        <v>138</v>
      </c>
      <c r="G133" s="222" t="s">
        <v>139</v>
      </c>
      <c r="H133" s="223">
        <v>3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133</v>
      </c>
      <c r="AT133" s="231" t="s">
        <v>129</v>
      </c>
      <c r="AU133" s="231" t="s">
        <v>86</v>
      </c>
      <c r="AY133" s="17" t="s">
        <v>127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133</v>
      </c>
      <c r="BM133" s="231" t="s">
        <v>133</v>
      </c>
    </row>
    <row r="134" s="13" customFormat="1">
      <c r="A134" s="13"/>
      <c r="B134" s="233"/>
      <c r="C134" s="234"/>
      <c r="D134" s="235" t="s">
        <v>134</v>
      </c>
      <c r="E134" s="236" t="s">
        <v>1</v>
      </c>
      <c r="F134" s="237" t="s">
        <v>140</v>
      </c>
      <c r="G134" s="234"/>
      <c r="H134" s="238">
        <v>3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134</v>
      </c>
      <c r="AU134" s="244" t="s">
        <v>86</v>
      </c>
      <c r="AV134" s="13" t="s">
        <v>86</v>
      </c>
      <c r="AW134" s="13" t="s">
        <v>33</v>
      </c>
      <c r="AX134" s="13" t="s">
        <v>76</v>
      </c>
      <c r="AY134" s="244" t="s">
        <v>127</v>
      </c>
    </row>
    <row r="135" s="14" customFormat="1">
      <c r="A135" s="14"/>
      <c r="B135" s="245"/>
      <c r="C135" s="246"/>
      <c r="D135" s="235" t="s">
        <v>134</v>
      </c>
      <c r="E135" s="247" t="s">
        <v>1</v>
      </c>
      <c r="F135" s="248" t="s">
        <v>136</v>
      </c>
      <c r="G135" s="246"/>
      <c r="H135" s="249">
        <v>3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134</v>
      </c>
      <c r="AU135" s="255" t="s">
        <v>86</v>
      </c>
      <c r="AV135" s="14" t="s">
        <v>133</v>
      </c>
      <c r="AW135" s="14" t="s">
        <v>33</v>
      </c>
      <c r="AX135" s="14" t="s">
        <v>84</v>
      </c>
      <c r="AY135" s="255" t="s">
        <v>127</v>
      </c>
    </row>
    <row r="136" s="2" customFormat="1" ht="37.8" customHeight="1">
      <c r="A136" s="38"/>
      <c r="B136" s="39"/>
      <c r="C136" s="219" t="s">
        <v>141</v>
      </c>
      <c r="D136" s="219" t="s">
        <v>129</v>
      </c>
      <c r="E136" s="220" t="s">
        <v>142</v>
      </c>
      <c r="F136" s="221" t="s">
        <v>143</v>
      </c>
      <c r="G136" s="222" t="s">
        <v>144</v>
      </c>
      <c r="H136" s="223">
        <v>40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133</v>
      </c>
      <c r="AT136" s="231" t="s">
        <v>129</v>
      </c>
      <c r="AU136" s="231" t="s">
        <v>86</v>
      </c>
      <c r="AY136" s="17" t="s">
        <v>127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133</v>
      </c>
      <c r="BM136" s="231" t="s">
        <v>145</v>
      </c>
    </row>
    <row r="137" s="13" customFormat="1">
      <c r="A137" s="13"/>
      <c r="B137" s="233"/>
      <c r="C137" s="234"/>
      <c r="D137" s="235" t="s">
        <v>134</v>
      </c>
      <c r="E137" s="236" t="s">
        <v>1</v>
      </c>
      <c r="F137" s="237" t="s">
        <v>146</v>
      </c>
      <c r="G137" s="234"/>
      <c r="H137" s="238">
        <v>40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134</v>
      </c>
      <c r="AU137" s="244" t="s">
        <v>86</v>
      </c>
      <c r="AV137" s="13" t="s">
        <v>86</v>
      </c>
      <c r="AW137" s="13" t="s">
        <v>33</v>
      </c>
      <c r="AX137" s="13" t="s">
        <v>76</v>
      </c>
      <c r="AY137" s="244" t="s">
        <v>127</v>
      </c>
    </row>
    <row r="138" s="14" customFormat="1">
      <c r="A138" s="14"/>
      <c r="B138" s="245"/>
      <c r="C138" s="246"/>
      <c r="D138" s="235" t="s">
        <v>134</v>
      </c>
      <c r="E138" s="247" t="s">
        <v>1</v>
      </c>
      <c r="F138" s="248" t="s">
        <v>136</v>
      </c>
      <c r="G138" s="246"/>
      <c r="H138" s="249">
        <v>40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134</v>
      </c>
      <c r="AU138" s="255" t="s">
        <v>86</v>
      </c>
      <c r="AV138" s="14" t="s">
        <v>133</v>
      </c>
      <c r="AW138" s="14" t="s">
        <v>33</v>
      </c>
      <c r="AX138" s="14" t="s">
        <v>84</v>
      </c>
      <c r="AY138" s="255" t="s">
        <v>127</v>
      </c>
    </row>
    <row r="139" s="12" customFormat="1" ht="22.8" customHeight="1">
      <c r="A139" s="12"/>
      <c r="B139" s="203"/>
      <c r="C139" s="204"/>
      <c r="D139" s="205" t="s">
        <v>75</v>
      </c>
      <c r="E139" s="217" t="s">
        <v>141</v>
      </c>
      <c r="F139" s="217" t="s">
        <v>147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SUM(P140:P142)</f>
        <v>0</v>
      </c>
      <c r="Q139" s="211"/>
      <c r="R139" s="212">
        <f>SUM(R140:R142)</f>
        <v>0</v>
      </c>
      <c r="S139" s="211"/>
      <c r="T139" s="213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84</v>
      </c>
      <c r="AT139" s="215" t="s">
        <v>75</v>
      </c>
      <c r="AU139" s="215" t="s">
        <v>84</v>
      </c>
      <c r="AY139" s="214" t="s">
        <v>127</v>
      </c>
      <c r="BK139" s="216">
        <f>SUM(BK140:BK142)</f>
        <v>0</v>
      </c>
    </row>
    <row r="140" s="2" customFormat="1" ht="24.15" customHeight="1">
      <c r="A140" s="38"/>
      <c r="B140" s="39"/>
      <c r="C140" s="219" t="s">
        <v>133</v>
      </c>
      <c r="D140" s="219" t="s">
        <v>129</v>
      </c>
      <c r="E140" s="220" t="s">
        <v>148</v>
      </c>
      <c r="F140" s="221" t="s">
        <v>149</v>
      </c>
      <c r="G140" s="222" t="s">
        <v>150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133</v>
      </c>
      <c r="AT140" s="231" t="s">
        <v>129</v>
      </c>
      <c r="AU140" s="231" t="s">
        <v>86</v>
      </c>
      <c r="AY140" s="17" t="s">
        <v>127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133</v>
      </c>
      <c r="BM140" s="231" t="s">
        <v>151</v>
      </c>
    </row>
    <row r="141" s="13" customFormat="1">
      <c r="A141" s="13"/>
      <c r="B141" s="233"/>
      <c r="C141" s="234"/>
      <c r="D141" s="235" t="s">
        <v>134</v>
      </c>
      <c r="E141" s="236" t="s">
        <v>1</v>
      </c>
      <c r="F141" s="237" t="s">
        <v>152</v>
      </c>
      <c r="G141" s="234"/>
      <c r="H141" s="238">
        <v>1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134</v>
      </c>
      <c r="AU141" s="244" t="s">
        <v>86</v>
      </c>
      <c r="AV141" s="13" t="s">
        <v>86</v>
      </c>
      <c r="AW141" s="13" t="s">
        <v>33</v>
      </c>
      <c r="AX141" s="13" t="s">
        <v>76</v>
      </c>
      <c r="AY141" s="244" t="s">
        <v>127</v>
      </c>
    </row>
    <row r="142" s="14" customFormat="1">
      <c r="A142" s="14"/>
      <c r="B142" s="245"/>
      <c r="C142" s="246"/>
      <c r="D142" s="235" t="s">
        <v>134</v>
      </c>
      <c r="E142" s="247" t="s">
        <v>1</v>
      </c>
      <c r="F142" s="248" t="s">
        <v>136</v>
      </c>
      <c r="G142" s="246"/>
      <c r="H142" s="249">
        <v>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134</v>
      </c>
      <c r="AU142" s="255" t="s">
        <v>86</v>
      </c>
      <c r="AV142" s="14" t="s">
        <v>133</v>
      </c>
      <c r="AW142" s="14" t="s">
        <v>33</v>
      </c>
      <c r="AX142" s="14" t="s">
        <v>84</v>
      </c>
      <c r="AY142" s="255" t="s">
        <v>127</v>
      </c>
    </row>
    <row r="143" s="12" customFormat="1" ht="22.8" customHeight="1">
      <c r="A143" s="12"/>
      <c r="B143" s="203"/>
      <c r="C143" s="204"/>
      <c r="D143" s="205" t="s">
        <v>75</v>
      </c>
      <c r="E143" s="217" t="s">
        <v>133</v>
      </c>
      <c r="F143" s="217" t="s">
        <v>153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SUM(P144:P183)</f>
        <v>0</v>
      </c>
      <c r="Q143" s="211"/>
      <c r="R143" s="212">
        <f>SUM(R144:R183)</f>
        <v>0.13320000000000001</v>
      </c>
      <c r="S143" s="211"/>
      <c r="T143" s="213">
        <f>SUM(T144:T183)</f>
        <v>2.3999999999999999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75</v>
      </c>
      <c r="AU143" s="215" t="s">
        <v>84</v>
      </c>
      <c r="AY143" s="214" t="s">
        <v>127</v>
      </c>
      <c r="BK143" s="216">
        <f>SUM(BK144:BK183)</f>
        <v>0</v>
      </c>
    </row>
    <row r="144" s="2" customFormat="1" ht="21.75" customHeight="1">
      <c r="A144" s="38"/>
      <c r="B144" s="39"/>
      <c r="C144" s="219" t="s">
        <v>154</v>
      </c>
      <c r="D144" s="219" t="s">
        <v>129</v>
      </c>
      <c r="E144" s="220" t="s">
        <v>155</v>
      </c>
      <c r="F144" s="221" t="s">
        <v>156</v>
      </c>
      <c r="G144" s="222" t="s">
        <v>144</v>
      </c>
      <c r="H144" s="223">
        <v>44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0.00059999999999999995</v>
      </c>
      <c r="R144" s="229">
        <f>Q144*H144</f>
        <v>0.026399999999999996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133</v>
      </c>
      <c r="AT144" s="231" t="s">
        <v>129</v>
      </c>
      <c r="AU144" s="231" t="s">
        <v>86</v>
      </c>
      <c r="AY144" s="17" t="s">
        <v>127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133</v>
      </c>
      <c r="BM144" s="231" t="s">
        <v>157</v>
      </c>
    </row>
    <row r="145" s="2" customFormat="1" ht="21.75" customHeight="1">
      <c r="A145" s="38"/>
      <c r="B145" s="39"/>
      <c r="C145" s="219" t="s">
        <v>151</v>
      </c>
      <c r="D145" s="219" t="s">
        <v>129</v>
      </c>
      <c r="E145" s="220" t="s">
        <v>158</v>
      </c>
      <c r="F145" s="221" t="s">
        <v>159</v>
      </c>
      <c r="G145" s="222" t="s">
        <v>144</v>
      </c>
      <c r="H145" s="223">
        <v>40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0.00036999999999999999</v>
      </c>
      <c r="R145" s="229">
        <f>Q145*H145</f>
        <v>0.014800000000000001</v>
      </c>
      <c r="S145" s="229">
        <v>0.059999999999999998</v>
      </c>
      <c r="T145" s="230">
        <f>S145*H145</f>
        <v>2.3999999999999999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133</v>
      </c>
      <c r="AT145" s="231" t="s">
        <v>129</v>
      </c>
      <c r="AU145" s="231" t="s">
        <v>86</v>
      </c>
      <c r="AY145" s="17" t="s">
        <v>127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133</v>
      </c>
      <c r="BM145" s="231" t="s">
        <v>160</v>
      </c>
    </row>
    <row r="146" s="2" customFormat="1" ht="16.5" customHeight="1">
      <c r="A146" s="38"/>
      <c r="B146" s="39"/>
      <c r="C146" s="219" t="s">
        <v>161</v>
      </c>
      <c r="D146" s="219" t="s">
        <v>129</v>
      </c>
      <c r="E146" s="220" t="s">
        <v>162</v>
      </c>
      <c r="F146" s="221" t="s">
        <v>163</v>
      </c>
      <c r="G146" s="222" t="s">
        <v>139</v>
      </c>
      <c r="H146" s="223">
        <v>13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133</v>
      </c>
      <c r="AT146" s="231" t="s">
        <v>129</v>
      </c>
      <c r="AU146" s="231" t="s">
        <v>86</v>
      </c>
      <c r="AY146" s="17" t="s">
        <v>127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133</v>
      </c>
      <c r="BM146" s="231" t="s">
        <v>164</v>
      </c>
    </row>
    <row r="147" s="13" customFormat="1">
      <c r="A147" s="13"/>
      <c r="B147" s="233"/>
      <c r="C147" s="234"/>
      <c r="D147" s="235" t="s">
        <v>134</v>
      </c>
      <c r="E147" s="236" t="s">
        <v>1</v>
      </c>
      <c r="F147" s="237" t="s">
        <v>165</v>
      </c>
      <c r="G147" s="234"/>
      <c r="H147" s="238">
        <v>13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134</v>
      </c>
      <c r="AU147" s="244" t="s">
        <v>86</v>
      </c>
      <c r="AV147" s="13" t="s">
        <v>86</v>
      </c>
      <c r="AW147" s="13" t="s">
        <v>33</v>
      </c>
      <c r="AX147" s="13" t="s">
        <v>76</v>
      </c>
      <c r="AY147" s="244" t="s">
        <v>127</v>
      </c>
    </row>
    <row r="148" s="14" customFormat="1">
      <c r="A148" s="14"/>
      <c r="B148" s="245"/>
      <c r="C148" s="246"/>
      <c r="D148" s="235" t="s">
        <v>134</v>
      </c>
      <c r="E148" s="247" t="s">
        <v>1</v>
      </c>
      <c r="F148" s="248" t="s">
        <v>136</v>
      </c>
      <c r="G148" s="246"/>
      <c r="H148" s="249">
        <v>13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134</v>
      </c>
      <c r="AU148" s="255" t="s">
        <v>86</v>
      </c>
      <c r="AV148" s="14" t="s">
        <v>133</v>
      </c>
      <c r="AW148" s="14" t="s">
        <v>33</v>
      </c>
      <c r="AX148" s="14" t="s">
        <v>84</v>
      </c>
      <c r="AY148" s="255" t="s">
        <v>127</v>
      </c>
    </row>
    <row r="149" s="2" customFormat="1" ht="24.15" customHeight="1">
      <c r="A149" s="38"/>
      <c r="B149" s="39"/>
      <c r="C149" s="219" t="s">
        <v>164</v>
      </c>
      <c r="D149" s="219" t="s">
        <v>129</v>
      </c>
      <c r="E149" s="220" t="s">
        <v>166</v>
      </c>
      <c r="F149" s="221" t="s">
        <v>167</v>
      </c>
      <c r="G149" s="222" t="s">
        <v>168</v>
      </c>
      <c r="H149" s="223">
        <v>1259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133</v>
      </c>
      <c r="AT149" s="231" t="s">
        <v>129</v>
      </c>
      <c r="AU149" s="231" t="s">
        <v>86</v>
      </c>
      <c r="AY149" s="17" t="s">
        <v>127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133</v>
      </c>
      <c r="BM149" s="231" t="s">
        <v>169</v>
      </c>
    </row>
    <row r="150" s="13" customFormat="1">
      <c r="A150" s="13"/>
      <c r="B150" s="233"/>
      <c r="C150" s="234"/>
      <c r="D150" s="235" t="s">
        <v>134</v>
      </c>
      <c r="E150" s="236" t="s">
        <v>1</v>
      </c>
      <c r="F150" s="237" t="s">
        <v>170</v>
      </c>
      <c r="G150" s="234"/>
      <c r="H150" s="238">
        <v>957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134</v>
      </c>
      <c r="AU150" s="244" t="s">
        <v>86</v>
      </c>
      <c r="AV150" s="13" t="s">
        <v>86</v>
      </c>
      <c r="AW150" s="13" t="s">
        <v>33</v>
      </c>
      <c r="AX150" s="13" t="s">
        <v>76</v>
      </c>
      <c r="AY150" s="244" t="s">
        <v>127</v>
      </c>
    </row>
    <row r="151" s="13" customFormat="1">
      <c r="A151" s="13"/>
      <c r="B151" s="233"/>
      <c r="C151" s="234"/>
      <c r="D151" s="235" t="s">
        <v>134</v>
      </c>
      <c r="E151" s="236" t="s">
        <v>1</v>
      </c>
      <c r="F151" s="237" t="s">
        <v>171</v>
      </c>
      <c r="G151" s="234"/>
      <c r="H151" s="238">
        <v>302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134</v>
      </c>
      <c r="AU151" s="244" t="s">
        <v>86</v>
      </c>
      <c r="AV151" s="13" t="s">
        <v>86</v>
      </c>
      <c r="AW151" s="13" t="s">
        <v>33</v>
      </c>
      <c r="AX151" s="13" t="s">
        <v>76</v>
      </c>
      <c r="AY151" s="244" t="s">
        <v>127</v>
      </c>
    </row>
    <row r="152" s="14" customFormat="1">
      <c r="A152" s="14"/>
      <c r="B152" s="245"/>
      <c r="C152" s="246"/>
      <c r="D152" s="235" t="s">
        <v>134</v>
      </c>
      <c r="E152" s="247" t="s">
        <v>1</v>
      </c>
      <c r="F152" s="248" t="s">
        <v>136</v>
      </c>
      <c r="G152" s="246"/>
      <c r="H152" s="249">
        <v>1259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134</v>
      </c>
      <c r="AU152" s="255" t="s">
        <v>86</v>
      </c>
      <c r="AV152" s="14" t="s">
        <v>133</v>
      </c>
      <c r="AW152" s="14" t="s">
        <v>33</v>
      </c>
      <c r="AX152" s="14" t="s">
        <v>84</v>
      </c>
      <c r="AY152" s="255" t="s">
        <v>127</v>
      </c>
    </row>
    <row r="153" s="2" customFormat="1" ht="24.15" customHeight="1">
      <c r="A153" s="38"/>
      <c r="B153" s="39"/>
      <c r="C153" s="219" t="s">
        <v>172</v>
      </c>
      <c r="D153" s="219" t="s">
        <v>129</v>
      </c>
      <c r="E153" s="220" t="s">
        <v>173</v>
      </c>
      <c r="F153" s="221" t="s">
        <v>174</v>
      </c>
      <c r="G153" s="222" t="s">
        <v>132</v>
      </c>
      <c r="H153" s="223">
        <v>30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41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133</v>
      </c>
      <c r="AT153" s="231" t="s">
        <v>129</v>
      </c>
      <c r="AU153" s="231" t="s">
        <v>86</v>
      </c>
      <c r="AY153" s="17" t="s">
        <v>127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133</v>
      </c>
      <c r="BM153" s="231" t="s">
        <v>175</v>
      </c>
    </row>
    <row r="154" s="2" customFormat="1" ht="24.15" customHeight="1">
      <c r="A154" s="38"/>
      <c r="B154" s="39"/>
      <c r="C154" s="219" t="s">
        <v>176</v>
      </c>
      <c r="D154" s="219" t="s">
        <v>129</v>
      </c>
      <c r="E154" s="220" t="s">
        <v>177</v>
      </c>
      <c r="F154" s="221" t="s">
        <v>178</v>
      </c>
      <c r="G154" s="222" t="s">
        <v>168</v>
      </c>
      <c r="H154" s="223">
        <v>1259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133</v>
      </c>
      <c r="AT154" s="231" t="s">
        <v>129</v>
      </c>
      <c r="AU154" s="231" t="s">
        <v>86</v>
      </c>
      <c r="AY154" s="17" t="s">
        <v>127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133</v>
      </c>
      <c r="BM154" s="231" t="s">
        <v>179</v>
      </c>
    </row>
    <row r="155" s="13" customFormat="1">
      <c r="A155" s="13"/>
      <c r="B155" s="233"/>
      <c r="C155" s="234"/>
      <c r="D155" s="235" t="s">
        <v>134</v>
      </c>
      <c r="E155" s="236" t="s">
        <v>1</v>
      </c>
      <c r="F155" s="237" t="s">
        <v>170</v>
      </c>
      <c r="G155" s="234"/>
      <c r="H155" s="238">
        <v>957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134</v>
      </c>
      <c r="AU155" s="244" t="s">
        <v>86</v>
      </c>
      <c r="AV155" s="13" t="s">
        <v>86</v>
      </c>
      <c r="AW155" s="13" t="s">
        <v>33</v>
      </c>
      <c r="AX155" s="13" t="s">
        <v>76</v>
      </c>
      <c r="AY155" s="244" t="s">
        <v>127</v>
      </c>
    </row>
    <row r="156" s="13" customFormat="1">
      <c r="A156" s="13"/>
      <c r="B156" s="233"/>
      <c r="C156" s="234"/>
      <c r="D156" s="235" t="s">
        <v>134</v>
      </c>
      <c r="E156" s="236" t="s">
        <v>1</v>
      </c>
      <c r="F156" s="237" t="s">
        <v>171</v>
      </c>
      <c r="G156" s="234"/>
      <c r="H156" s="238">
        <v>302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134</v>
      </c>
      <c r="AU156" s="244" t="s">
        <v>86</v>
      </c>
      <c r="AV156" s="13" t="s">
        <v>86</v>
      </c>
      <c r="AW156" s="13" t="s">
        <v>33</v>
      </c>
      <c r="AX156" s="13" t="s">
        <v>76</v>
      </c>
      <c r="AY156" s="244" t="s">
        <v>127</v>
      </c>
    </row>
    <row r="157" s="14" customFormat="1">
      <c r="A157" s="14"/>
      <c r="B157" s="245"/>
      <c r="C157" s="246"/>
      <c r="D157" s="235" t="s">
        <v>134</v>
      </c>
      <c r="E157" s="247" t="s">
        <v>1</v>
      </c>
      <c r="F157" s="248" t="s">
        <v>136</v>
      </c>
      <c r="G157" s="246"/>
      <c r="H157" s="249">
        <v>1259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134</v>
      </c>
      <c r="AU157" s="255" t="s">
        <v>86</v>
      </c>
      <c r="AV157" s="14" t="s">
        <v>133</v>
      </c>
      <c r="AW157" s="14" t="s">
        <v>33</v>
      </c>
      <c r="AX157" s="14" t="s">
        <v>84</v>
      </c>
      <c r="AY157" s="255" t="s">
        <v>127</v>
      </c>
    </row>
    <row r="158" s="2" customFormat="1" ht="16.5" customHeight="1">
      <c r="A158" s="38"/>
      <c r="B158" s="39"/>
      <c r="C158" s="256" t="s">
        <v>180</v>
      </c>
      <c r="D158" s="256" t="s">
        <v>181</v>
      </c>
      <c r="E158" s="257" t="s">
        <v>182</v>
      </c>
      <c r="F158" s="258" t="s">
        <v>183</v>
      </c>
      <c r="G158" s="259" t="s">
        <v>139</v>
      </c>
      <c r="H158" s="260">
        <v>1.2769999999999999</v>
      </c>
      <c r="I158" s="261"/>
      <c r="J158" s="262">
        <f>ROUND(I158*H158,2)</f>
        <v>0</v>
      </c>
      <c r="K158" s="263"/>
      <c r="L158" s="264"/>
      <c r="M158" s="265" t="s">
        <v>1</v>
      </c>
      <c r="N158" s="266" t="s">
        <v>41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164</v>
      </c>
      <c r="AT158" s="231" t="s">
        <v>181</v>
      </c>
      <c r="AU158" s="231" t="s">
        <v>86</v>
      </c>
      <c r="AY158" s="17" t="s">
        <v>127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133</v>
      </c>
      <c r="BM158" s="231" t="s">
        <v>184</v>
      </c>
    </row>
    <row r="159" s="13" customFormat="1">
      <c r="A159" s="13"/>
      <c r="B159" s="233"/>
      <c r="C159" s="234"/>
      <c r="D159" s="235" t="s">
        <v>134</v>
      </c>
      <c r="E159" s="236" t="s">
        <v>1</v>
      </c>
      <c r="F159" s="237" t="s">
        <v>185</v>
      </c>
      <c r="G159" s="234"/>
      <c r="H159" s="238">
        <v>0.32000000000000001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134</v>
      </c>
      <c r="AU159" s="244" t="s">
        <v>86</v>
      </c>
      <c r="AV159" s="13" t="s">
        <v>86</v>
      </c>
      <c r="AW159" s="13" t="s">
        <v>33</v>
      </c>
      <c r="AX159" s="13" t="s">
        <v>76</v>
      </c>
      <c r="AY159" s="244" t="s">
        <v>127</v>
      </c>
    </row>
    <row r="160" s="13" customFormat="1">
      <c r="A160" s="13"/>
      <c r="B160" s="233"/>
      <c r="C160" s="234"/>
      <c r="D160" s="235" t="s">
        <v>134</v>
      </c>
      <c r="E160" s="236" t="s">
        <v>1</v>
      </c>
      <c r="F160" s="237" t="s">
        <v>186</v>
      </c>
      <c r="G160" s="234"/>
      <c r="H160" s="238">
        <v>0.95699999999999996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134</v>
      </c>
      <c r="AU160" s="244" t="s">
        <v>86</v>
      </c>
      <c r="AV160" s="13" t="s">
        <v>86</v>
      </c>
      <c r="AW160" s="13" t="s">
        <v>33</v>
      </c>
      <c r="AX160" s="13" t="s">
        <v>76</v>
      </c>
      <c r="AY160" s="244" t="s">
        <v>127</v>
      </c>
    </row>
    <row r="161" s="14" customFormat="1">
      <c r="A161" s="14"/>
      <c r="B161" s="245"/>
      <c r="C161" s="246"/>
      <c r="D161" s="235" t="s">
        <v>134</v>
      </c>
      <c r="E161" s="247" t="s">
        <v>1</v>
      </c>
      <c r="F161" s="248" t="s">
        <v>136</v>
      </c>
      <c r="G161" s="246"/>
      <c r="H161" s="249">
        <v>1.2769999999999999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134</v>
      </c>
      <c r="AU161" s="255" t="s">
        <v>86</v>
      </c>
      <c r="AV161" s="14" t="s">
        <v>133</v>
      </c>
      <c r="AW161" s="14" t="s">
        <v>33</v>
      </c>
      <c r="AX161" s="14" t="s">
        <v>84</v>
      </c>
      <c r="AY161" s="255" t="s">
        <v>127</v>
      </c>
    </row>
    <row r="162" s="2" customFormat="1" ht="24.15" customHeight="1">
      <c r="A162" s="38"/>
      <c r="B162" s="39"/>
      <c r="C162" s="256" t="s">
        <v>8</v>
      </c>
      <c r="D162" s="256" t="s">
        <v>181</v>
      </c>
      <c r="E162" s="257" t="s">
        <v>187</v>
      </c>
      <c r="F162" s="258" t="s">
        <v>188</v>
      </c>
      <c r="G162" s="259" t="s">
        <v>189</v>
      </c>
      <c r="H162" s="260">
        <v>4</v>
      </c>
      <c r="I162" s="261"/>
      <c r="J162" s="262">
        <f>ROUND(I162*H162,2)</f>
        <v>0</v>
      </c>
      <c r="K162" s="263"/>
      <c r="L162" s="264"/>
      <c r="M162" s="265" t="s">
        <v>1</v>
      </c>
      <c r="N162" s="266" t="s">
        <v>41</v>
      </c>
      <c r="O162" s="91"/>
      <c r="P162" s="229">
        <f>O162*H162</f>
        <v>0</v>
      </c>
      <c r="Q162" s="229">
        <v>0.023</v>
      </c>
      <c r="R162" s="229">
        <f>Q162*H162</f>
        <v>0.091999999999999998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164</v>
      </c>
      <c r="AT162" s="231" t="s">
        <v>181</v>
      </c>
      <c r="AU162" s="231" t="s">
        <v>86</v>
      </c>
      <c r="AY162" s="17" t="s">
        <v>127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133</v>
      </c>
      <c r="BM162" s="231" t="s">
        <v>190</v>
      </c>
    </row>
    <row r="163" s="2" customFormat="1" ht="24.15" customHeight="1">
      <c r="A163" s="38"/>
      <c r="B163" s="39"/>
      <c r="C163" s="219" t="s">
        <v>191</v>
      </c>
      <c r="D163" s="219" t="s">
        <v>129</v>
      </c>
      <c r="E163" s="220" t="s">
        <v>192</v>
      </c>
      <c r="F163" s="221" t="s">
        <v>193</v>
      </c>
      <c r="G163" s="222" t="s">
        <v>168</v>
      </c>
      <c r="H163" s="223">
        <v>520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133</v>
      </c>
      <c r="AT163" s="231" t="s">
        <v>129</v>
      </c>
      <c r="AU163" s="231" t="s">
        <v>86</v>
      </c>
      <c r="AY163" s="17" t="s">
        <v>127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133</v>
      </c>
      <c r="BM163" s="231" t="s">
        <v>194</v>
      </c>
    </row>
    <row r="164" s="13" customFormat="1">
      <c r="A164" s="13"/>
      <c r="B164" s="233"/>
      <c r="C164" s="234"/>
      <c r="D164" s="235" t="s">
        <v>134</v>
      </c>
      <c r="E164" s="236" t="s">
        <v>1</v>
      </c>
      <c r="F164" s="237" t="s">
        <v>195</v>
      </c>
      <c r="G164" s="234"/>
      <c r="H164" s="238">
        <v>205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134</v>
      </c>
      <c r="AU164" s="244" t="s">
        <v>86</v>
      </c>
      <c r="AV164" s="13" t="s">
        <v>86</v>
      </c>
      <c r="AW164" s="13" t="s">
        <v>33</v>
      </c>
      <c r="AX164" s="13" t="s">
        <v>76</v>
      </c>
      <c r="AY164" s="244" t="s">
        <v>127</v>
      </c>
    </row>
    <row r="165" s="13" customFormat="1">
      <c r="A165" s="13"/>
      <c r="B165" s="233"/>
      <c r="C165" s="234"/>
      <c r="D165" s="235" t="s">
        <v>134</v>
      </c>
      <c r="E165" s="236" t="s">
        <v>1</v>
      </c>
      <c r="F165" s="237" t="s">
        <v>196</v>
      </c>
      <c r="G165" s="234"/>
      <c r="H165" s="238">
        <v>315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134</v>
      </c>
      <c r="AU165" s="244" t="s">
        <v>86</v>
      </c>
      <c r="AV165" s="13" t="s">
        <v>86</v>
      </c>
      <c r="AW165" s="13" t="s">
        <v>33</v>
      </c>
      <c r="AX165" s="13" t="s">
        <v>76</v>
      </c>
      <c r="AY165" s="244" t="s">
        <v>127</v>
      </c>
    </row>
    <row r="166" s="14" customFormat="1">
      <c r="A166" s="14"/>
      <c r="B166" s="245"/>
      <c r="C166" s="246"/>
      <c r="D166" s="235" t="s">
        <v>134</v>
      </c>
      <c r="E166" s="247" t="s">
        <v>1</v>
      </c>
      <c r="F166" s="248" t="s">
        <v>136</v>
      </c>
      <c r="G166" s="246"/>
      <c r="H166" s="249">
        <v>520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134</v>
      </c>
      <c r="AU166" s="255" t="s">
        <v>86</v>
      </c>
      <c r="AV166" s="14" t="s">
        <v>133</v>
      </c>
      <c r="AW166" s="14" t="s">
        <v>33</v>
      </c>
      <c r="AX166" s="14" t="s">
        <v>84</v>
      </c>
      <c r="AY166" s="255" t="s">
        <v>127</v>
      </c>
    </row>
    <row r="167" s="2" customFormat="1" ht="24.15" customHeight="1">
      <c r="A167" s="38"/>
      <c r="B167" s="39"/>
      <c r="C167" s="219" t="s">
        <v>179</v>
      </c>
      <c r="D167" s="219" t="s">
        <v>129</v>
      </c>
      <c r="E167" s="220" t="s">
        <v>197</v>
      </c>
      <c r="F167" s="221" t="s">
        <v>198</v>
      </c>
      <c r="G167" s="222" t="s">
        <v>168</v>
      </c>
      <c r="H167" s="223">
        <v>520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133</v>
      </c>
      <c r="AT167" s="231" t="s">
        <v>129</v>
      </c>
      <c r="AU167" s="231" t="s">
        <v>86</v>
      </c>
      <c r="AY167" s="17" t="s">
        <v>127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133</v>
      </c>
      <c r="BM167" s="231" t="s">
        <v>199</v>
      </c>
    </row>
    <row r="168" s="2" customFormat="1">
      <c r="A168" s="38"/>
      <c r="B168" s="39"/>
      <c r="C168" s="40"/>
      <c r="D168" s="235" t="s">
        <v>200</v>
      </c>
      <c r="E168" s="40"/>
      <c r="F168" s="267" t="s">
        <v>201</v>
      </c>
      <c r="G168" s="40"/>
      <c r="H168" s="40"/>
      <c r="I168" s="268"/>
      <c r="J168" s="40"/>
      <c r="K168" s="40"/>
      <c r="L168" s="44"/>
      <c r="M168" s="269"/>
      <c r="N168" s="270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200</v>
      </c>
      <c r="AU168" s="17" t="s">
        <v>86</v>
      </c>
    </row>
    <row r="169" s="13" customFormat="1">
      <c r="A169" s="13"/>
      <c r="B169" s="233"/>
      <c r="C169" s="234"/>
      <c r="D169" s="235" t="s">
        <v>134</v>
      </c>
      <c r="E169" s="236" t="s">
        <v>1</v>
      </c>
      <c r="F169" s="237" t="s">
        <v>195</v>
      </c>
      <c r="G169" s="234"/>
      <c r="H169" s="238">
        <v>205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134</v>
      </c>
      <c r="AU169" s="244" t="s">
        <v>86</v>
      </c>
      <c r="AV169" s="13" t="s">
        <v>86</v>
      </c>
      <c r="AW169" s="13" t="s">
        <v>33</v>
      </c>
      <c r="AX169" s="13" t="s">
        <v>76</v>
      </c>
      <c r="AY169" s="244" t="s">
        <v>127</v>
      </c>
    </row>
    <row r="170" s="13" customFormat="1">
      <c r="A170" s="13"/>
      <c r="B170" s="233"/>
      <c r="C170" s="234"/>
      <c r="D170" s="235" t="s">
        <v>134</v>
      </c>
      <c r="E170" s="236" t="s">
        <v>1</v>
      </c>
      <c r="F170" s="237" t="s">
        <v>196</v>
      </c>
      <c r="G170" s="234"/>
      <c r="H170" s="238">
        <v>315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134</v>
      </c>
      <c r="AU170" s="244" t="s">
        <v>86</v>
      </c>
      <c r="AV170" s="13" t="s">
        <v>86</v>
      </c>
      <c r="AW170" s="13" t="s">
        <v>33</v>
      </c>
      <c r="AX170" s="13" t="s">
        <v>76</v>
      </c>
      <c r="AY170" s="244" t="s">
        <v>127</v>
      </c>
    </row>
    <row r="171" s="14" customFormat="1">
      <c r="A171" s="14"/>
      <c r="B171" s="245"/>
      <c r="C171" s="246"/>
      <c r="D171" s="235" t="s">
        <v>134</v>
      </c>
      <c r="E171" s="247" t="s">
        <v>1</v>
      </c>
      <c r="F171" s="248" t="s">
        <v>136</v>
      </c>
      <c r="G171" s="246"/>
      <c r="H171" s="249">
        <v>520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134</v>
      </c>
      <c r="AU171" s="255" t="s">
        <v>86</v>
      </c>
      <c r="AV171" s="14" t="s">
        <v>133</v>
      </c>
      <c r="AW171" s="14" t="s">
        <v>33</v>
      </c>
      <c r="AX171" s="14" t="s">
        <v>84</v>
      </c>
      <c r="AY171" s="255" t="s">
        <v>127</v>
      </c>
    </row>
    <row r="172" s="2" customFormat="1" ht="21.75" customHeight="1">
      <c r="A172" s="38"/>
      <c r="B172" s="39"/>
      <c r="C172" s="256" t="s">
        <v>202</v>
      </c>
      <c r="D172" s="256" t="s">
        <v>181</v>
      </c>
      <c r="E172" s="257" t="s">
        <v>203</v>
      </c>
      <c r="F172" s="258" t="s">
        <v>204</v>
      </c>
      <c r="G172" s="259" t="s">
        <v>139</v>
      </c>
      <c r="H172" s="260">
        <v>0.10000000000000001</v>
      </c>
      <c r="I172" s="261"/>
      <c r="J172" s="262">
        <f>ROUND(I172*H172,2)</f>
        <v>0</v>
      </c>
      <c r="K172" s="263"/>
      <c r="L172" s="264"/>
      <c r="M172" s="265" t="s">
        <v>1</v>
      </c>
      <c r="N172" s="266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164</v>
      </c>
      <c r="AT172" s="231" t="s">
        <v>181</v>
      </c>
      <c r="AU172" s="231" t="s">
        <v>86</v>
      </c>
      <c r="AY172" s="17" t="s">
        <v>127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133</v>
      </c>
      <c r="BM172" s="231" t="s">
        <v>205</v>
      </c>
    </row>
    <row r="173" s="13" customFormat="1">
      <c r="A173" s="13"/>
      <c r="B173" s="233"/>
      <c r="C173" s="234"/>
      <c r="D173" s="235" t="s">
        <v>134</v>
      </c>
      <c r="E173" s="236" t="s">
        <v>1</v>
      </c>
      <c r="F173" s="237" t="s">
        <v>206</v>
      </c>
      <c r="G173" s="234"/>
      <c r="H173" s="238">
        <v>0.10000000000000001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134</v>
      </c>
      <c r="AU173" s="244" t="s">
        <v>86</v>
      </c>
      <c r="AV173" s="13" t="s">
        <v>86</v>
      </c>
      <c r="AW173" s="13" t="s">
        <v>33</v>
      </c>
      <c r="AX173" s="13" t="s">
        <v>76</v>
      </c>
      <c r="AY173" s="244" t="s">
        <v>127</v>
      </c>
    </row>
    <row r="174" s="14" customFormat="1">
      <c r="A174" s="14"/>
      <c r="B174" s="245"/>
      <c r="C174" s="246"/>
      <c r="D174" s="235" t="s">
        <v>134</v>
      </c>
      <c r="E174" s="247" t="s">
        <v>1</v>
      </c>
      <c r="F174" s="248" t="s">
        <v>136</v>
      </c>
      <c r="G174" s="246"/>
      <c r="H174" s="249">
        <v>0.10000000000000001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134</v>
      </c>
      <c r="AU174" s="255" t="s">
        <v>86</v>
      </c>
      <c r="AV174" s="14" t="s">
        <v>133</v>
      </c>
      <c r="AW174" s="14" t="s">
        <v>33</v>
      </c>
      <c r="AX174" s="14" t="s">
        <v>84</v>
      </c>
      <c r="AY174" s="255" t="s">
        <v>127</v>
      </c>
    </row>
    <row r="175" s="2" customFormat="1" ht="24.15" customHeight="1">
      <c r="A175" s="38"/>
      <c r="B175" s="39"/>
      <c r="C175" s="219" t="s">
        <v>207</v>
      </c>
      <c r="D175" s="219" t="s">
        <v>129</v>
      </c>
      <c r="E175" s="220" t="s">
        <v>208</v>
      </c>
      <c r="F175" s="221" t="s">
        <v>209</v>
      </c>
      <c r="G175" s="222" t="s">
        <v>210</v>
      </c>
      <c r="H175" s="223">
        <v>1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133</v>
      </c>
      <c r="AT175" s="231" t="s">
        <v>129</v>
      </c>
      <c r="AU175" s="231" t="s">
        <v>86</v>
      </c>
      <c r="AY175" s="17" t="s">
        <v>127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133</v>
      </c>
      <c r="BM175" s="231" t="s">
        <v>8</v>
      </c>
    </row>
    <row r="176" s="2" customFormat="1" ht="21.75" customHeight="1">
      <c r="A176" s="38"/>
      <c r="B176" s="39"/>
      <c r="C176" s="219" t="s">
        <v>211</v>
      </c>
      <c r="D176" s="219" t="s">
        <v>129</v>
      </c>
      <c r="E176" s="220" t="s">
        <v>212</v>
      </c>
      <c r="F176" s="221" t="s">
        <v>213</v>
      </c>
      <c r="G176" s="222" t="s">
        <v>132</v>
      </c>
      <c r="H176" s="223">
        <v>30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133</v>
      </c>
      <c r="AT176" s="231" t="s">
        <v>129</v>
      </c>
      <c r="AU176" s="231" t="s">
        <v>86</v>
      </c>
      <c r="AY176" s="17" t="s">
        <v>127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133</v>
      </c>
      <c r="BM176" s="231" t="s">
        <v>214</v>
      </c>
    </row>
    <row r="177" s="13" customFormat="1">
      <c r="A177" s="13"/>
      <c r="B177" s="233"/>
      <c r="C177" s="234"/>
      <c r="D177" s="235" t="s">
        <v>134</v>
      </c>
      <c r="E177" s="236" t="s">
        <v>1</v>
      </c>
      <c r="F177" s="237" t="s">
        <v>215</v>
      </c>
      <c r="G177" s="234"/>
      <c r="H177" s="238">
        <v>30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134</v>
      </c>
      <c r="AU177" s="244" t="s">
        <v>86</v>
      </c>
      <c r="AV177" s="13" t="s">
        <v>86</v>
      </c>
      <c r="AW177" s="13" t="s">
        <v>33</v>
      </c>
      <c r="AX177" s="13" t="s">
        <v>76</v>
      </c>
      <c r="AY177" s="244" t="s">
        <v>127</v>
      </c>
    </row>
    <row r="178" s="14" customFormat="1">
      <c r="A178" s="14"/>
      <c r="B178" s="245"/>
      <c r="C178" s="246"/>
      <c r="D178" s="235" t="s">
        <v>134</v>
      </c>
      <c r="E178" s="247" t="s">
        <v>1</v>
      </c>
      <c r="F178" s="248" t="s">
        <v>136</v>
      </c>
      <c r="G178" s="246"/>
      <c r="H178" s="249">
        <v>30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134</v>
      </c>
      <c r="AU178" s="255" t="s">
        <v>86</v>
      </c>
      <c r="AV178" s="14" t="s">
        <v>133</v>
      </c>
      <c r="AW178" s="14" t="s">
        <v>33</v>
      </c>
      <c r="AX178" s="14" t="s">
        <v>84</v>
      </c>
      <c r="AY178" s="255" t="s">
        <v>127</v>
      </c>
    </row>
    <row r="179" s="2" customFormat="1" ht="16.5" customHeight="1">
      <c r="A179" s="38"/>
      <c r="B179" s="39"/>
      <c r="C179" s="219" t="s">
        <v>184</v>
      </c>
      <c r="D179" s="219" t="s">
        <v>129</v>
      </c>
      <c r="E179" s="220" t="s">
        <v>216</v>
      </c>
      <c r="F179" s="221" t="s">
        <v>217</v>
      </c>
      <c r="G179" s="222" t="s">
        <v>132</v>
      </c>
      <c r="H179" s="223">
        <v>30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41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133</v>
      </c>
      <c r="AT179" s="231" t="s">
        <v>129</v>
      </c>
      <c r="AU179" s="231" t="s">
        <v>86</v>
      </c>
      <c r="AY179" s="17" t="s">
        <v>127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133</v>
      </c>
      <c r="BM179" s="231" t="s">
        <v>218</v>
      </c>
    </row>
    <row r="180" s="2" customFormat="1">
      <c r="A180" s="38"/>
      <c r="B180" s="39"/>
      <c r="C180" s="40"/>
      <c r="D180" s="235" t="s">
        <v>200</v>
      </c>
      <c r="E180" s="40"/>
      <c r="F180" s="267" t="s">
        <v>201</v>
      </c>
      <c r="G180" s="40"/>
      <c r="H180" s="40"/>
      <c r="I180" s="268"/>
      <c r="J180" s="40"/>
      <c r="K180" s="40"/>
      <c r="L180" s="44"/>
      <c r="M180" s="269"/>
      <c r="N180" s="270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200</v>
      </c>
      <c r="AU180" s="17" t="s">
        <v>86</v>
      </c>
    </row>
    <row r="181" s="2" customFormat="1" ht="21.75" customHeight="1">
      <c r="A181" s="38"/>
      <c r="B181" s="39"/>
      <c r="C181" s="256" t="s">
        <v>219</v>
      </c>
      <c r="D181" s="256" t="s">
        <v>181</v>
      </c>
      <c r="E181" s="257" t="s">
        <v>203</v>
      </c>
      <c r="F181" s="258" t="s">
        <v>204</v>
      </c>
      <c r="G181" s="259" t="s">
        <v>139</v>
      </c>
      <c r="H181" s="260">
        <v>0.20000000000000001</v>
      </c>
      <c r="I181" s="261"/>
      <c r="J181" s="262">
        <f>ROUND(I181*H181,2)</f>
        <v>0</v>
      </c>
      <c r="K181" s="263"/>
      <c r="L181" s="264"/>
      <c r="M181" s="265" t="s">
        <v>1</v>
      </c>
      <c r="N181" s="266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164</v>
      </c>
      <c r="AT181" s="231" t="s">
        <v>181</v>
      </c>
      <c r="AU181" s="231" t="s">
        <v>86</v>
      </c>
      <c r="AY181" s="17" t="s">
        <v>127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133</v>
      </c>
      <c r="BM181" s="231" t="s">
        <v>220</v>
      </c>
    </row>
    <row r="182" s="13" customFormat="1">
      <c r="A182" s="13"/>
      <c r="B182" s="233"/>
      <c r="C182" s="234"/>
      <c r="D182" s="235" t="s">
        <v>134</v>
      </c>
      <c r="E182" s="236" t="s">
        <v>1</v>
      </c>
      <c r="F182" s="237" t="s">
        <v>221</v>
      </c>
      <c r="G182" s="234"/>
      <c r="H182" s="238">
        <v>0.20000000000000001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134</v>
      </c>
      <c r="AU182" s="244" t="s">
        <v>86</v>
      </c>
      <c r="AV182" s="13" t="s">
        <v>86</v>
      </c>
      <c r="AW182" s="13" t="s">
        <v>33</v>
      </c>
      <c r="AX182" s="13" t="s">
        <v>76</v>
      </c>
      <c r="AY182" s="244" t="s">
        <v>127</v>
      </c>
    </row>
    <row r="183" s="14" customFormat="1">
      <c r="A183" s="14"/>
      <c r="B183" s="245"/>
      <c r="C183" s="246"/>
      <c r="D183" s="235" t="s">
        <v>134</v>
      </c>
      <c r="E183" s="247" t="s">
        <v>1</v>
      </c>
      <c r="F183" s="248" t="s">
        <v>136</v>
      </c>
      <c r="G183" s="246"/>
      <c r="H183" s="249">
        <v>0.20000000000000001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134</v>
      </c>
      <c r="AU183" s="255" t="s">
        <v>86</v>
      </c>
      <c r="AV183" s="14" t="s">
        <v>133</v>
      </c>
      <c r="AW183" s="14" t="s">
        <v>33</v>
      </c>
      <c r="AX183" s="14" t="s">
        <v>84</v>
      </c>
      <c r="AY183" s="255" t="s">
        <v>127</v>
      </c>
    </row>
    <row r="184" s="12" customFormat="1" ht="22.8" customHeight="1">
      <c r="A184" s="12"/>
      <c r="B184" s="203"/>
      <c r="C184" s="204"/>
      <c r="D184" s="205" t="s">
        <v>75</v>
      </c>
      <c r="E184" s="217" t="s">
        <v>154</v>
      </c>
      <c r="F184" s="217" t="s">
        <v>222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SUM(P185:P257)</f>
        <v>0</v>
      </c>
      <c r="Q184" s="211"/>
      <c r="R184" s="212">
        <f>SUM(R185:R257)</f>
        <v>0.095399999999999999</v>
      </c>
      <c r="S184" s="211"/>
      <c r="T184" s="213">
        <f>SUM(T185:T257)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84</v>
      </c>
      <c r="AT184" s="215" t="s">
        <v>75</v>
      </c>
      <c r="AU184" s="215" t="s">
        <v>84</v>
      </c>
      <c r="AY184" s="214" t="s">
        <v>127</v>
      </c>
      <c r="BK184" s="216">
        <f>SUM(BK185:BK257)</f>
        <v>0</v>
      </c>
    </row>
    <row r="185" s="2" customFormat="1" ht="16.5" customHeight="1">
      <c r="A185" s="38"/>
      <c r="B185" s="39"/>
      <c r="C185" s="219" t="s">
        <v>223</v>
      </c>
      <c r="D185" s="219" t="s">
        <v>129</v>
      </c>
      <c r="E185" s="220" t="s">
        <v>224</v>
      </c>
      <c r="F185" s="221" t="s">
        <v>225</v>
      </c>
      <c r="G185" s="222" t="s">
        <v>150</v>
      </c>
      <c r="H185" s="223">
        <v>8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133</v>
      </c>
      <c r="AT185" s="231" t="s">
        <v>129</v>
      </c>
      <c r="AU185" s="231" t="s">
        <v>86</v>
      </c>
      <c r="AY185" s="17" t="s">
        <v>127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133</v>
      </c>
      <c r="BM185" s="231" t="s">
        <v>226</v>
      </c>
    </row>
    <row r="186" s="2" customFormat="1" ht="16.5" customHeight="1">
      <c r="A186" s="38"/>
      <c r="B186" s="39"/>
      <c r="C186" s="256" t="s">
        <v>7</v>
      </c>
      <c r="D186" s="256" t="s">
        <v>181</v>
      </c>
      <c r="E186" s="257" t="s">
        <v>227</v>
      </c>
      <c r="F186" s="258" t="s">
        <v>228</v>
      </c>
      <c r="G186" s="259" t="s">
        <v>139</v>
      </c>
      <c r="H186" s="260">
        <v>17.100000000000001</v>
      </c>
      <c r="I186" s="261"/>
      <c r="J186" s="262">
        <f>ROUND(I186*H186,2)</f>
        <v>0</v>
      </c>
      <c r="K186" s="263"/>
      <c r="L186" s="264"/>
      <c r="M186" s="265" t="s">
        <v>1</v>
      </c>
      <c r="N186" s="266" t="s">
        <v>41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164</v>
      </c>
      <c r="AT186" s="231" t="s">
        <v>181</v>
      </c>
      <c r="AU186" s="231" t="s">
        <v>86</v>
      </c>
      <c r="AY186" s="17" t="s">
        <v>127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133</v>
      </c>
      <c r="BM186" s="231" t="s">
        <v>229</v>
      </c>
    </row>
    <row r="187" s="13" customFormat="1">
      <c r="A187" s="13"/>
      <c r="B187" s="233"/>
      <c r="C187" s="234"/>
      <c r="D187" s="235" t="s">
        <v>134</v>
      </c>
      <c r="E187" s="236" t="s">
        <v>1</v>
      </c>
      <c r="F187" s="237" t="s">
        <v>230</v>
      </c>
      <c r="G187" s="234"/>
      <c r="H187" s="238">
        <v>17.100000000000001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134</v>
      </c>
      <c r="AU187" s="244" t="s">
        <v>86</v>
      </c>
      <c r="AV187" s="13" t="s">
        <v>86</v>
      </c>
      <c r="AW187" s="13" t="s">
        <v>33</v>
      </c>
      <c r="AX187" s="13" t="s">
        <v>76</v>
      </c>
      <c r="AY187" s="244" t="s">
        <v>127</v>
      </c>
    </row>
    <row r="188" s="14" customFormat="1">
      <c r="A188" s="14"/>
      <c r="B188" s="245"/>
      <c r="C188" s="246"/>
      <c r="D188" s="235" t="s">
        <v>134</v>
      </c>
      <c r="E188" s="247" t="s">
        <v>1</v>
      </c>
      <c r="F188" s="248" t="s">
        <v>136</v>
      </c>
      <c r="G188" s="246"/>
      <c r="H188" s="249">
        <v>17.100000000000001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134</v>
      </c>
      <c r="AU188" s="255" t="s">
        <v>86</v>
      </c>
      <c r="AV188" s="14" t="s">
        <v>133</v>
      </c>
      <c r="AW188" s="14" t="s">
        <v>33</v>
      </c>
      <c r="AX188" s="14" t="s">
        <v>84</v>
      </c>
      <c r="AY188" s="255" t="s">
        <v>127</v>
      </c>
    </row>
    <row r="189" s="2" customFormat="1" ht="62.7" customHeight="1">
      <c r="A189" s="38"/>
      <c r="B189" s="39"/>
      <c r="C189" s="219" t="s">
        <v>218</v>
      </c>
      <c r="D189" s="219" t="s">
        <v>129</v>
      </c>
      <c r="E189" s="220" t="s">
        <v>231</v>
      </c>
      <c r="F189" s="221" t="s">
        <v>232</v>
      </c>
      <c r="G189" s="222" t="s">
        <v>150</v>
      </c>
      <c r="H189" s="223">
        <v>9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41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133</v>
      </c>
      <c r="AT189" s="231" t="s">
        <v>129</v>
      </c>
      <c r="AU189" s="231" t="s">
        <v>86</v>
      </c>
      <c r="AY189" s="17" t="s">
        <v>127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133</v>
      </c>
      <c r="BM189" s="231" t="s">
        <v>233</v>
      </c>
    </row>
    <row r="190" s="13" customFormat="1">
      <c r="A190" s="13"/>
      <c r="B190" s="233"/>
      <c r="C190" s="234"/>
      <c r="D190" s="235" t="s">
        <v>134</v>
      </c>
      <c r="E190" s="236" t="s">
        <v>1</v>
      </c>
      <c r="F190" s="237" t="s">
        <v>234</v>
      </c>
      <c r="G190" s="234"/>
      <c r="H190" s="238">
        <v>9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134</v>
      </c>
      <c r="AU190" s="244" t="s">
        <v>86</v>
      </c>
      <c r="AV190" s="13" t="s">
        <v>86</v>
      </c>
      <c r="AW190" s="13" t="s">
        <v>33</v>
      </c>
      <c r="AX190" s="13" t="s">
        <v>76</v>
      </c>
      <c r="AY190" s="244" t="s">
        <v>127</v>
      </c>
    </row>
    <row r="191" s="14" customFormat="1">
      <c r="A191" s="14"/>
      <c r="B191" s="245"/>
      <c r="C191" s="246"/>
      <c r="D191" s="235" t="s">
        <v>134</v>
      </c>
      <c r="E191" s="247" t="s">
        <v>1</v>
      </c>
      <c r="F191" s="248" t="s">
        <v>136</v>
      </c>
      <c r="G191" s="246"/>
      <c r="H191" s="249">
        <v>9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134</v>
      </c>
      <c r="AU191" s="255" t="s">
        <v>86</v>
      </c>
      <c r="AV191" s="14" t="s">
        <v>133</v>
      </c>
      <c r="AW191" s="14" t="s">
        <v>33</v>
      </c>
      <c r="AX191" s="14" t="s">
        <v>84</v>
      </c>
      <c r="AY191" s="255" t="s">
        <v>127</v>
      </c>
    </row>
    <row r="192" s="2" customFormat="1" ht="16.5" customHeight="1">
      <c r="A192" s="38"/>
      <c r="B192" s="39"/>
      <c r="C192" s="219" t="s">
        <v>235</v>
      </c>
      <c r="D192" s="219" t="s">
        <v>129</v>
      </c>
      <c r="E192" s="220" t="s">
        <v>236</v>
      </c>
      <c r="F192" s="221" t="s">
        <v>237</v>
      </c>
      <c r="G192" s="222" t="s">
        <v>132</v>
      </c>
      <c r="H192" s="223">
        <v>10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133</v>
      </c>
      <c r="AT192" s="231" t="s">
        <v>129</v>
      </c>
      <c r="AU192" s="231" t="s">
        <v>86</v>
      </c>
      <c r="AY192" s="17" t="s">
        <v>127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133</v>
      </c>
      <c r="BM192" s="231" t="s">
        <v>238</v>
      </c>
    </row>
    <row r="193" s="13" customFormat="1">
      <c r="A193" s="13"/>
      <c r="B193" s="233"/>
      <c r="C193" s="234"/>
      <c r="D193" s="235" t="s">
        <v>134</v>
      </c>
      <c r="E193" s="236" t="s">
        <v>1</v>
      </c>
      <c r="F193" s="237" t="s">
        <v>176</v>
      </c>
      <c r="G193" s="234"/>
      <c r="H193" s="238">
        <v>10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134</v>
      </c>
      <c r="AU193" s="244" t="s">
        <v>86</v>
      </c>
      <c r="AV193" s="13" t="s">
        <v>86</v>
      </c>
      <c r="AW193" s="13" t="s">
        <v>33</v>
      </c>
      <c r="AX193" s="13" t="s">
        <v>76</v>
      </c>
      <c r="AY193" s="244" t="s">
        <v>127</v>
      </c>
    </row>
    <row r="194" s="14" customFormat="1">
      <c r="A194" s="14"/>
      <c r="B194" s="245"/>
      <c r="C194" s="246"/>
      <c r="D194" s="235" t="s">
        <v>134</v>
      </c>
      <c r="E194" s="247" t="s">
        <v>1</v>
      </c>
      <c r="F194" s="248" t="s">
        <v>136</v>
      </c>
      <c r="G194" s="246"/>
      <c r="H194" s="249">
        <v>10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134</v>
      </c>
      <c r="AU194" s="255" t="s">
        <v>86</v>
      </c>
      <c r="AV194" s="14" t="s">
        <v>133</v>
      </c>
      <c r="AW194" s="14" t="s">
        <v>33</v>
      </c>
      <c r="AX194" s="14" t="s">
        <v>84</v>
      </c>
      <c r="AY194" s="255" t="s">
        <v>127</v>
      </c>
    </row>
    <row r="195" s="2" customFormat="1" ht="16.5" customHeight="1">
      <c r="A195" s="38"/>
      <c r="B195" s="39"/>
      <c r="C195" s="219" t="s">
        <v>220</v>
      </c>
      <c r="D195" s="219" t="s">
        <v>129</v>
      </c>
      <c r="E195" s="220" t="s">
        <v>239</v>
      </c>
      <c r="F195" s="221" t="s">
        <v>240</v>
      </c>
      <c r="G195" s="222" t="s">
        <v>150</v>
      </c>
      <c r="H195" s="223">
        <v>5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41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133</v>
      </c>
      <c r="AT195" s="231" t="s">
        <v>129</v>
      </c>
      <c r="AU195" s="231" t="s">
        <v>86</v>
      </c>
      <c r="AY195" s="17" t="s">
        <v>127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84</v>
      </c>
      <c r="BK195" s="232">
        <f>ROUND(I195*H195,2)</f>
        <v>0</v>
      </c>
      <c r="BL195" s="17" t="s">
        <v>133</v>
      </c>
      <c r="BM195" s="231" t="s">
        <v>241</v>
      </c>
    </row>
    <row r="196" s="2" customFormat="1" ht="21.75" customHeight="1">
      <c r="A196" s="38"/>
      <c r="B196" s="39"/>
      <c r="C196" s="256" t="s">
        <v>242</v>
      </c>
      <c r="D196" s="256" t="s">
        <v>181</v>
      </c>
      <c r="E196" s="257" t="s">
        <v>243</v>
      </c>
      <c r="F196" s="258" t="s">
        <v>244</v>
      </c>
      <c r="G196" s="259" t="s">
        <v>139</v>
      </c>
      <c r="H196" s="260">
        <v>9.5</v>
      </c>
      <c r="I196" s="261"/>
      <c r="J196" s="262">
        <f>ROUND(I196*H196,2)</f>
        <v>0</v>
      </c>
      <c r="K196" s="263"/>
      <c r="L196" s="264"/>
      <c r="M196" s="265" t="s">
        <v>1</v>
      </c>
      <c r="N196" s="266" t="s">
        <v>41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164</v>
      </c>
      <c r="AT196" s="231" t="s">
        <v>181</v>
      </c>
      <c r="AU196" s="231" t="s">
        <v>86</v>
      </c>
      <c r="AY196" s="17" t="s">
        <v>127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133</v>
      </c>
      <c r="BM196" s="231" t="s">
        <v>245</v>
      </c>
    </row>
    <row r="197" s="2" customFormat="1" ht="55.5" customHeight="1">
      <c r="A197" s="38"/>
      <c r="B197" s="39"/>
      <c r="C197" s="219" t="s">
        <v>205</v>
      </c>
      <c r="D197" s="219" t="s">
        <v>129</v>
      </c>
      <c r="E197" s="220" t="s">
        <v>246</v>
      </c>
      <c r="F197" s="221" t="s">
        <v>247</v>
      </c>
      <c r="G197" s="222" t="s">
        <v>144</v>
      </c>
      <c r="H197" s="223">
        <v>8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41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133</v>
      </c>
      <c r="AT197" s="231" t="s">
        <v>129</v>
      </c>
      <c r="AU197" s="231" t="s">
        <v>86</v>
      </c>
      <c r="AY197" s="17" t="s">
        <v>127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133</v>
      </c>
      <c r="BM197" s="231" t="s">
        <v>248</v>
      </c>
    </row>
    <row r="198" s="2" customFormat="1" ht="33" customHeight="1">
      <c r="A198" s="38"/>
      <c r="B198" s="39"/>
      <c r="C198" s="219" t="s">
        <v>249</v>
      </c>
      <c r="D198" s="219" t="s">
        <v>129</v>
      </c>
      <c r="E198" s="220" t="s">
        <v>250</v>
      </c>
      <c r="F198" s="221" t="s">
        <v>251</v>
      </c>
      <c r="G198" s="222" t="s">
        <v>252</v>
      </c>
      <c r="H198" s="223">
        <v>20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41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133</v>
      </c>
      <c r="AT198" s="231" t="s">
        <v>129</v>
      </c>
      <c r="AU198" s="231" t="s">
        <v>86</v>
      </c>
      <c r="AY198" s="17" t="s">
        <v>127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133</v>
      </c>
      <c r="BM198" s="231" t="s">
        <v>253</v>
      </c>
    </row>
    <row r="199" s="13" customFormat="1">
      <c r="A199" s="13"/>
      <c r="B199" s="233"/>
      <c r="C199" s="234"/>
      <c r="D199" s="235" t="s">
        <v>134</v>
      </c>
      <c r="E199" s="236" t="s">
        <v>1</v>
      </c>
      <c r="F199" s="237" t="s">
        <v>254</v>
      </c>
      <c r="G199" s="234"/>
      <c r="H199" s="238">
        <v>20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134</v>
      </c>
      <c r="AU199" s="244" t="s">
        <v>86</v>
      </c>
      <c r="AV199" s="13" t="s">
        <v>86</v>
      </c>
      <c r="AW199" s="13" t="s">
        <v>33</v>
      </c>
      <c r="AX199" s="13" t="s">
        <v>76</v>
      </c>
      <c r="AY199" s="244" t="s">
        <v>127</v>
      </c>
    </row>
    <row r="200" s="14" customFormat="1">
      <c r="A200" s="14"/>
      <c r="B200" s="245"/>
      <c r="C200" s="246"/>
      <c r="D200" s="235" t="s">
        <v>134</v>
      </c>
      <c r="E200" s="247" t="s">
        <v>1</v>
      </c>
      <c r="F200" s="248" t="s">
        <v>136</v>
      </c>
      <c r="G200" s="246"/>
      <c r="H200" s="249">
        <v>20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134</v>
      </c>
      <c r="AU200" s="255" t="s">
        <v>86</v>
      </c>
      <c r="AV200" s="14" t="s">
        <v>133</v>
      </c>
      <c r="AW200" s="14" t="s">
        <v>33</v>
      </c>
      <c r="AX200" s="14" t="s">
        <v>84</v>
      </c>
      <c r="AY200" s="255" t="s">
        <v>127</v>
      </c>
    </row>
    <row r="201" s="2" customFormat="1" ht="33" customHeight="1">
      <c r="A201" s="38"/>
      <c r="B201" s="39"/>
      <c r="C201" s="219" t="s">
        <v>226</v>
      </c>
      <c r="D201" s="219" t="s">
        <v>129</v>
      </c>
      <c r="E201" s="220" t="s">
        <v>255</v>
      </c>
      <c r="F201" s="221" t="s">
        <v>256</v>
      </c>
      <c r="G201" s="222" t="s">
        <v>252</v>
      </c>
      <c r="H201" s="223">
        <v>20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41</v>
      </c>
      <c r="O201" s="91"/>
      <c r="P201" s="229">
        <f>O201*H201</f>
        <v>0</v>
      </c>
      <c r="Q201" s="229">
        <v>0.0021099999999999999</v>
      </c>
      <c r="R201" s="229">
        <f>Q201*H201</f>
        <v>0.042200000000000001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133</v>
      </c>
      <c r="AT201" s="231" t="s">
        <v>129</v>
      </c>
      <c r="AU201" s="231" t="s">
        <v>86</v>
      </c>
      <c r="AY201" s="17" t="s">
        <v>127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84</v>
      </c>
      <c r="BK201" s="232">
        <f>ROUND(I201*H201,2)</f>
        <v>0</v>
      </c>
      <c r="BL201" s="17" t="s">
        <v>133</v>
      </c>
      <c r="BM201" s="231" t="s">
        <v>257</v>
      </c>
    </row>
    <row r="202" s="2" customFormat="1" ht="33" customHeight="1">
      <c r="A202" s="38"/>
      <c r="B202" s="39"/>
      <c r="C202" s="219" t="s">
        <v>258</v>
      </c>
      <c r="D202" s="219" t="s">
        <v>129</v>
      </c>
      <c r="E202" s="220" t="s">
        <v>259</v>
      </c>
      <c r="F202" s="221" t="s">
        <v>260</v>
      </c>
      <c r="G202" s="222" t="s">
        <v>252</v>
      </c>
      <c r="H202" s="223">
        <v>20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41</v>
      </c>
      <c r="O202" s="91"/>
      <c r="P202" s="229">
        <f>O202*H202</f>
        <v>0</v>
      </c>
      <c r="Q202" s="229">
        <v>0.00266</v>
      </c>
      <c r="R202" s="229">
        <f>Q202*H202</f>
        <v>0.053199999999999997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133</v>
      </c>
      <c r="AT202" s="231" t="s">
        <v>129</v>
      </c>
      <c r="AU202" s="231" t="s">
        <v>86</v>
      </c>
      <c r="AY202" s="17" t="s">
        <v>127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133</v>
      </c>
      <c r="BM202" s="231" t="s">
        <v>261</v>
      </c>
    </row>
    <row r="203" s="2" customFormat="1" ht="24.15" customHeight="1">
      <c r="A203" s="38"/>
      <c r="B203" s="39"/>
      <c r="C203" s="219" t="s">
        <v>229</v>
      </c>
      <c r="D203" s="219" t="s">
        <v>129</v>
      </c>
      <c r="E203" s="220" t="s">
        <v>262</v>
      </c>
      <c r="F203" s="221" t="s">
        <v>263</v>
      </c>
      <c r="G203" s="222" t="s">
        <v>252</v>
      </c>
      <c r="H203" s="223">
        <v>2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41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133</v>
      </c>
      <c r="AT203" s="231" t="s">
        <v>129</v>
      </c>
      <c r="AU203" s="231" t="s">
        <v>86</v>
      </c>
      <c r="AY203" s="17" t="s">
        <v>127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84</v>
      </c>
      <c r="BK203" s="232">
        <f>ROUND(I203*H203,2)</f>
        <v>0</v>
      </c>
      <c r="BL203" s="17" t="s">
        <v>133</v>
      </c>
      <c r="BM203" s="231" t="s">
        <v>264</v>
      </c>
    </row>
    <row r="204" s="13" customFormat="1">
      <c r="A204" s="13"/>
      <c r="B204" s="233"/>
      <c r="C204" s="234"/>
      <c r="D204" s="235" t="s">
        <v>134</v>
      </c>
      <c r="E204" s="236" t="s">
        <v>1</v>
      </c>
      <c r="F204" s="237" t="s">
        <v>86</v>
      </c>
      <c r="G204" s="234"/>
      <c r="H204" s="238">
        <v>2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134</v>
      </c>
      <c r="AU204" s="244" t="s">
        <v>86</v>
      </c>
      <c r="AV204" s="13" t="s">
        <v>86</v>
      </c>
      <c r="AW204" s="13" t="s">
        <v>33</v>
      </c>
      <c r="AX204" s="13" t="s">
        <v>76</v>
      </c>
      <c r="AY204" s="244" t="s">
        <v>127</v>
      </c>
    </row>
    <row r="205" s="14" customFormat="1">
      <c r="A205" s="14"/>
      <c r="B205" s="245"/>
      <c r="C205" s="246"/>
      <c r="D205" s="235" t="s">
        <v>134</v>
      </c>
      <c r="E205" s="247" t="s">
        <v>1</v>
      </c>
      <c r="F205" s="248" t="s">
        <v>136</v>
      </c>
      <c r="G205" s="246"/>
      <c r="H205" s="249">
        <v>2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134</v>
      </c>
      <c r="AU205" s="255" t="s">
        <v>86</v>
      </c>
      <c r="AV205" s="14" t="s">
        <v>133</v>
      </c>
      <c r="AW205" s="14" t="s">
        <v>33</v>
      </c>
      <c r="AX205" s="14" t="s">
        <v>84</v>
      </c>
      <c r="AY205" s="255" t="s">
        <v>127</v>
      </c>
    </row>
    <row r="206" s="2" customFormat="1" ht="24.15" customHeight="1">
      <c r="A206" s="38"/>
      <c r="B206" s="39"/>
      <c r="C206" s="256" t="s">
        <v>265</v>
      </c>
      <c r="D206" s="256" t="s">
        <v>181</v>
      </c>
      <c r="E206" s="257" t="s">
        <v>266</v>
      </c>
      <c r="F206" s="258" t="s">
        <v>267</v>
      </c>
      <c r="G206" s="259" t="s">
        <v>150</v>
      </c>
      <c r="H206" s="260">
        <v>0.29999999999999999</v>
      </c>
      <c r="I206" s="261"/>
      <c r="J206" s="262">
        <f>ROUND(I206*H206,2)</f>
        <v>0</v>
      </c>
      <c r="K206" s="263"/>
      <c r="L206" s="264"/>
      <c r="M206" s="265" t="s">
        <v>1</v>
      </c>
      <c r="N206" s="266" t="s">
        <v>41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164</v>
      </c>
      <c r="AT206" s="231" t="s">
        <v>181</v>
      </c>
      <c r="AU206" s="231" t="s">
        <v>86</v>
      </c>
      <c r="AY206" s="17" t="s">
        <v>127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84</v>
      </c>
      <c r="BK206" s="232">
        <f>ROUND(I206*H206,2)</f>
        <v>0</v>
      </c>
      <c r="BL206" s="17" t="s">
        <v>133</v>
      </c>
      <c r="BM206" s="231" t="s">
        <v>268</v>
      </c>
    </row>
    <row r="207" s="2" customFormat="1" ht="24.15" customHeight="1">
      <c r="A207" s="38"/>
      <c r="B207" s="39"/>
      <c r="C207" s="256" t="s">
        <v>233</v>
      </c>
      <c r="D207" s="256" t="s">
        <v>181</v>
      </c>
      <c r="E207" s="257" t="s">
        <v>269</v>
      </c>
      <c r="F207" s="258" t="s">
        <v>270</v>
      </c>
      <c r="G207" s="259" t="s">
        <v>150</v>
      </c>
      <c r="H207" s="260">
        <v>2.9950000000000001</v>
      </c>
      <c r="I207" s="261"/>
      <c r="J207" s="262">
        <f>ROUND(I207*H207,2)</f>
        <v>0</v>
      </c>
      <c r="K207" s="263"/>
      <c r="L207" s="264"/>
      <c r="M207" s="265" t="s">
        <v>1</v>
      </c>
      <c r="N207" s="266" t="s">
        <v>41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164</v>
      </c>
      <c r="AT207" s="231" t="s">
        <v>181</v>
      </c>
      <c r="AU207" s="231" t="s">
        <v>86</v>
      </c>
      <c r="AY207" s="17" t="s">
        <v>127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84</v>
      </c>
      <c r="BK207" s="232">
        <f>ROUND(I207*H207,2)</f>
        <v>0</v>
      </c>
      <c r="BL207" s="17" t="s">
        <v>133</v>
      </c>
      <c r="BM207" s="231" t="s">
        <v>271</v>
      </c>
    </row>
    <row r="208" s="13" customFormat="1">
      <c r="A208" s="13"/>
      <c r="B208" s="233"/>
      <c r="C208" s="234"/>
      <c r="D208" s="235" t="s">
        <v>134</v>
      </c>
      <c r="E208" s="236" t="s">
        <v>1</v>
      </c>
      <c r="F208" s="237" t="s">
        <v>272</v>
      </c>
      <c r="G208" s="234"/>
      <c r="H208" s="238">
        <v>2.9950000000000001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134</v>
      </c>
      <c r="AU208" s="244" t="s">
        <v>86</v>
      </c>
      <c r="AV208" s="13" t="s">
        <v>86</v>
      </c>
      <c r="AW208" s="13" t="s">
        <v>33</v>
      </c>
      <c r="AX208" s="13" t="s">
        <v>76</v>
      </c>
      <c r="AY208" s="244" t="s">
        <v>127</v>
      </c>
    </row>
    <row r="209" s="14" customFormat="1">
      <c r="A209" s="14"/>
      <c r="B209" s="245"/>
      <c r="C209" s="246"/>
      <c r="D209" s="235" t="s">
        <v>134</v>
      </c>
      <c r="E209" s="247" t="s">
        <v>1</v>
      </c>
      <c r="F209" s="248" t="s">
        <v>136</v>
      </c>
      <c r="G209" s="246"/>
      <c r="H209" s="249">
        <v>2.9950000000000001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134</v>
      </c>
      <c r="AU209" s="255" t="s">
        <v>86</v>
      </c>
      <c r="AV209" s="14" t="s">
        <v>133</v>
      </c>
      <c r="AW209" s="14" t="s">
        <v>33</v>
      </c>
      <c r="AX209" s="14" t="s">
        <v>84</v>
      </c>
      <c r="AY209" s="255" t="s">
        <v>127</v>
      </c>
    </row>
    <row r="210" s="2" customFormat="1" ht="24.15" customHeight="1">
      <c r="A210" s="38"/>
      <c r="B210" s="39"/>
      <c r="C210" s="219" t="s">
        <v>273</v>
      </c>
      <c r="D210" s="219" t="s">
        <v>129</v>
      </c>
      <c r="E210" s="220" t="s">
        <v>274</v>
      </c>
      <c r="F210" s="221" t="s">
        <v>275</v>
      </c>
      <c r="G210" s="222" t="s">
        <v>252</v>
      </c>
      <c r="H210" s="223">
        <v>2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41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133</v>
      </c>
      <c r="AT210" s="231" t="s">
        <v>129</v>
      </c>
      <c r="AU210" s="231" t="s">
        <v>86</v>
      </c>
      <c r="AY210" s="17" t="s">
        <v>127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84</v>
      </c>
      <c r="BK210" s="232">
        <f>ROUND(I210*H210,2)</f>
        <v>0</v>
      </c>
      <c r="BL210" s="17" t="s">
        <v>133</v>
      </c>
      <c r="BM210" s="231" t="s">
        <v>276</v>
      </c>
    </row>
    <row r="211" s="13" customFormat="1">
      <c r="A211" s="13"/>
      <c r="B211" s="233"/>
      <c r="C211" s="234"/>
      <c r="D211" s="235" t="s">
        <v>134</v>
      </c>
      <c r="E211" s="236" t="s">
        <v>1</v>
      </c>
      <c r="F211" s="237" t="s">
        <v>86</v>
      </c>
      <c r="G211" s="234"/>
      <c r="H211" s="238">
        <v>2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134</v>
      </c>
      <c r="AU211" s="244" t="s">
        <v>86</v>
      </c>
      <c r="AV211" s="13" t="s">
        <v>86</v>
      </c>
      <c r="AW211" s="13" t="s">
        <v>33</v>
      </c>
      <c r="AX211" s="13" t="s">
        <v>76</v>
      </c>
      <c r="AY211" s="244" t="s">
        <v>127</v>
      </c>
    </row>
    <row r="212" s="14" customFormat="1">
      <c r="A212" s="14"/>
      <c r="B212" s="245"/>
      <c r="C212" s="246"/>
      <c r="D212" s="235" t="s">
        <v>134</v>
      </c>
      <c r="E212" s="247" t="s">
        <v>1</v>
      </c>
      <c r="F212" s="248" t="s">
        <v>136</v>
      </c>
      <c r="G212" s="246"/>
      <c r="H212" s="249">
        <v>2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134</v>
      </c>
      <c r="AU212" s="255" t="s">
        <v>86</v>
      </c>
      <c r="AV212" s="14" t="s">
        <v>133</v>
      </c>
      <c r="AW212" s="14" t="s">
        <v>33</v>
      </c>
      <c r="AX212" s="14" t="s">
        <v>84</v>
      </c>
      <c r="AY212" s="255" t="s">
        <v>127</v>
      </c>
    </row>
    <row r="213" s="2" customFormat="1" ht="16.5" customHeight="1">
      <c r="A213" s="38"/>
      <c r="B213" s="39"/>
      <c r="C213" s="256" t="s">
        <v>238</v>
      </c>
      <c r="D213" s="256" t="s">
        <v>181</v>
      </c>
      <c r="E213" s="257" t="s">
        <v>277</v>
      </c>
      <c r="F213" s="258" t="s">
        <v>278</v>
      </c>
      <c r="G213" s="259" t="s">
        <v>252</v>
      </c>
      <c r="H213" s="260">
        <v>44</v>
      </c>
      <c r="I213" s="261"/>
      <c r="J213" s="262">
        <f>ROUND(I213*H213,2)</f>
        <v>0</v>
      </c>
      <c r="K213" s="263"/>
      <c r="L213" s="264"/>
      <c r="M213" s="265" t="s">
        <v>1</v>
      </c>
      <c r="N213" s="266" t="s">
        <v>41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164</v>
      </c>
      <c r="AT213" s="231" t="s">
        <v>181</v>
      </c>
      <c r="AU213" s="231" t="s">
        <v>86</v>
      </c>
      <c r="AY213" s="17" t="s">
        <v>127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84</v>
      </c>
      <c r="BK213" s="232">
        <f>ROUND(I213*H213,2)</f>
        <v>0</v>
      </c>
      <c r="BL213" s="17" t="s">
        <v>133</v>
      </c>
      <c r="BM213" s="231" t="s">
        <v>279</v>
      </c>
    </row>
    <row r="214" s="13" customFormat="1">
      <c r="A214" s="13"/>
      <c r="B214" s="233"/>
      <c r="C214" s="234"/>
      <c r="D214" s="235" t="s">
        <v>134</v>
      </c>
      <c r="E214" s="236" t="s">
        <v>1</v>
      </c>
      <c r="F214" s="237" t="s">
        <v>280</v>
      </c>
      <c r="G214" s="234"/>
      <c r="H214" s="238">
        <v>44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134</v>
      </c>
      <c r="AU214" s="244" t="s">
        <v>86</v>
      </c>
      <c r="AV214" s="13" t="s">
        <v>86</v>
      </c>
      <c r="AW214" s="13" t="s">
        <v>33</v>
      </c>
      <c r="AX214" s="13" t="s">
        <v>76</v>
      </c>
      <c r="AY214" s="244" t="s">
        <v>127</v>
      </c>
    </row>
    <row r="215" s="14" customFormat="1">
      <c r="A215" s="14"/>
      <c r="B215" s="245"/>
      <c r="C215" s="246"/>
      <c r="D215" s="235" t="s">
        <v>134</v>
      </c>
      <c r="E215" s="247" t="s">
        <v>1</v>
      </c>
      <c r="F215" s="248" t="s">
        <v>136</v>
      </c>
      <c r="G215" s="246"/>
      <c r="H215" s="249">
        <v>44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134</v>
      </c>
      <c r="AU215" s="255" t="s">
        <v>86</v>
      </c>
      <c r="AV215" s="14" t="s">
        <v>133</v>
      </c>
      <c r="AW215" s="14" t="s">
        <v>33</v>
      </c>
      <c r="AX215" s="14" t="s">
        <v>84</v>
      </c>
      <c r="AY215" s="255" t="s">
        <v>127</v>
      </c>
    </row>
    <row r="216" s="2" customFormat="1" ht="24.15" customHeight="1">
      <c r="A216" s="38"/>
      <c r="B216" s="39"/>
      <c r="C216" s="219" t="s">
        <v>281</v>
      </c>
      <c r="D216" s="219" t="s">
        <v>129</v>
      </c>
      <c r="E216" s="220" t="s">
        <v>282</v>
      </c>
      <c r="F216" s="221" t="s">
        <v>283</v>
      </c>
      <c r="G216" s="222" t="s">
        <v>132</v>
      </c>
      <c r="H216" s="223">
        <v>9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41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133</v>
      </c>
      <c r="AT216" s="231" t="s">
        <v>129</v>
      </c>
      <c r="AU216" s="231" t="s">
        <v>86</v>
      </c>
      <c r="AY216" s="17" t="s">
        <v>127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133</v>
      </c>
      <c r="BM216" s="231" t="s">
        <v>284</v>
      </c>
    </row>
    <row r="217" s="13" customFormat="1">
      <c r="A217" s="13"/>
      <c r="B217" s="233"/>
      <c r="C217" s="234"/>
      <c r="D217" s="235" t="s">
        <v>134</v>
      </c>
      <c r="E217" s="236" t="s">
        <v>1</v>
      </c>
      <c r="F217" s="237" t="s">
        <v>285</v>
      </c>
      <c r="G217" s="234"/>
      <c r="H217" s="238">
        <v>9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134</v>
      </c>
      <c r="AU217" s="244" t="s">
        <v>86</v>
      </c>
      <c r="AV217" s="13" t="s">
        <v>86</v>
      </c>
      <c r="AW217" s="13" t="s">
        <v>33</v>
      </c>
      <c r="AX217" s="13" t="s">
        <v>76</v>
      </c>
      <c r="AY217" s="244" t="s">
        <v>127</v>
      </c>
    </row>
    <row r="218" s="14" customFormat="1">
      <c r="A218" s="14"/>
      <c r="B218" s="245"/>
      <c r="C218" s="246"/>
      <c r="D218" s="235" t="s">
        <v>134</v>
      </c>
      <c r="E218" s="247" t="s">
        <v>1</v>
      </c>
      <c r="F218" s="248" t="s">
        <v>136</v>
      </c>
      <c r="G218" s="246"/>
      <c r="H218" s="249">
        <v>9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134</v>
      </c>
      <c r="AU218" s="255" t="s">
        <v>86</v>
      </c>
      <c r="AV218" s="14" t="s">
        <v>133</v>
      </c>
      <c r="AW218" s="14" t="s">
        <v>33</v>
      </c>
      <c r="AX218" s="14" t="s">
        <v>84</v>
      </c>
      <c r="AY218" s="255" t="s">
        <v>127</v>
      </c>
    </row>
    <row r="219" s="2" customFormat="1" ht="24.15" customHeight="1">
      <c r="A219" s="38"/>
      <c r="B219" s="39"/>
      <c r="C219" s="256" t="s">
        <v>241</v>
      </c>
      <c r="D219" s="256" t="s">
        <v>181</v>
      </c>
      <c r="E219" s="257" t="s">
        <v>286</v>
      </c>
      <c r="F219" s="258" t="s">
        <v>287</v>
      </c>
      <c r="G219" s="259" t="s">
        <v>252</v>
      </c>
      <c r="H219" s="260">
        <v>12</v>
      </c>
      <c r="I219" s="261"/>
      <c r="J219" s="262">
        <f>ROUND(I219*H219,2)</f>
        <v>0</v>
      </c>
      <c r="K219" s="263"/>
      <c r="L219" s="264"/>
      <c r="M219" s="265" t="s">
        <v>1</v>
      </c>
      <c r="N219" s="266" t="s">
        <v>41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164</v>
      </c>
      <c r="AT219" s="231" t="s">
        <v>181</v>
      </c>
      <c r="AU219" s="231" t="s">
        <v>86</v>
      </c>
      <c r="AY219" s="17" t="s">
        <v>127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133</v>
      </c>
      <c r="BM219" s="231" t="s">
        <v>288</v>
      </c>
    </row>
    <row r="220" s="13" customFormat="1">
      <c r="A220" s="13"/>
      <c r="B220" s="233"/>
      <c r="C220" s="234"/>
      <c r="D220" s="235" t="s">
        <v>134</v>
      </c>
      <c r="E220" s="236" t="s">
        <v>1</v>
      </c>
      <c r="F220" s="237" t="s">
        <v>289</v>
      </c>
      <c r="G220" s="234"/>
      <c r="H220" s="238">
        <v>12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134</v>
      </c>
      <c r="AU220" s="244" t="s">
        <v>86</v>
      </c>
      <c r="AV220" s="13" t="s">
        <v>86</v>
      </c>
      <c r="AW220" s="13" t="s">
        <v>33</v>
      </c>
      <c r="AX220" s="13" t="s">
        <v>76</v>
      </c>
      <c r="AY220" s="244" t="s">
        <v>127</v>
      </c>
    </row>
    <row r="221" s="14" customFormat="1">
      <c r="A221" s="14"/>
      <c r="B221" s="245"/>
      <c r="C221" s="246"/>
      <c r="D221" s="235" t="s">
        <v>134</v>
      </c>
      <c r="E221" s="247" t="s">
        <v>1</v>
      </c>
      <c r="F221" s="248" t="s">
        <v>136</v>
      </c>
      <c r="G221" s="246"/>
      <c r="H221" s="249">
        <v>12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134</v>
      </c>
      <c r="AU221" s="255" t="s">
        <v>86</v>
      </c>
      <c r="AV221" s="14" t="s">
        <v>133</v>
      </c>
      <c r="AW221" s="14" t="s">
        <v>33</v>
      </c>
      <c r="AX221" s="14" t="s">
        <v>84</v>
      </c>
      <c r="AY221" s="255" t="s">
        <v>127</v>
      </c>
    </row>
    <row r="222" s="2" customFormat="1" ht="24.15" customHeight="1">
      <c r="A222" s="38"/>
      <c r="B222" s="39"/>
      <c r="C222" s="256" t="s">
        <v>290</v>
      </c>
      <c r="D222" s="256" t="s">
        <v>181</v>
      </c>
      <c r="E222" s="257" t="s">
        <v>291</v>
      </c>
      <c r="F222" s="258" t="s">
        <v>292</v>
      </c>
      <c r="G222" s="259" t="s">
        <v>252</v>
      </c>
      <c r="H222" s="260">
        <v>136</v>
      </c>
      <c r="I222" s="261"/>
      <c r="J222" s="262">
        <f>ROUND(I222*H222,2)</f>
        <v>0</v>
      </c>
      <c r="K222" s="263"/>
      <c r="L222" s="264"/>
      <c r="M222" s="265" t="s">
        <v>1</v>
      </c>
      <c r="N222" s="266" t="s">
        <v>41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164</v>
      </c>
      <c r="AT222" s="231" t="s">
        <v>181</v>
      </c>
      <c r="AU222" s="231" t="s">
        <v>86</v>
      </c>
      <c r="AY222" s="17" t="s">
        <v>127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84</v>
      </c>
      <c r="BK222" s="232">
        <f>ROUND(I222*H222,2)</f>
        <v>0</v>
      </c>
      <c r="BL222" s="17" t="s">
        <v>133</v>
      </c>
      <c r="BM222" s="231" t="s">
        <v>293</v>
      </c>
    </row>
    <row r="223" s="13" customFormat="1">
      <c r="A223" s="13"/>
      <c r="B223" s="233"/>
      <c r="C223" s="234"/>
      <c r="D223" s="235" t="s">
        <v>134</v>
      </c>
      <c r="E223" s="236" t="s">
        <v>1</v>
      </c>
      <c r="F223" s="237" t="s">
        <v>294</v>
      </c>
      <c r="G223" s="234"/>
      <c r="H223" s="238">
        <v>136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134</v>
      </c>
      <c r="AU223" s="244" t="s">
        <v>86</v>
      </c>
      <c r="AV223" s="13" t="s">
        <v>86</v>
      </c>
      <c r="AW223" s="13" t="s">
        <v>33</v>
      </c>
      <c r="AX223" s="13" t="s">
        <v>76</v>
      </c>
      <c r="AY223" s="244" t="s">
        <v>127</v>
      </c>
    </row>
    <row r="224" s="14" customFormat="1">
      <c r="A224" s="14"/>
      <c r="B224" s="245"/>
      <c r="C224" s="246"/>
      <c r="D224" s="235" t="s">
        <v>134</v>
      </c>
      <c r="E224" s="247" t="s">
        <v>1</v>
      </c>
      <c r="F224" s="248" t="s">
        <v>136</v>
      </c>
      <c r="G224" s="246"/>
      <c r="H224" s="249">
        <v>136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134</v>
      </c>
      <c r="AU224" s="255" t="s">
        <v>86</v>
      </c>
      <c r="AV224" s="14" t="s">
        <v>133</v>
      </c>
      <c r="AW224" s="14" t="s">
        <v>33</v>
      </c>
      <c r="AX224" s="14" t="s">
        <v>84</v>
      </c>
      <c r="AY224" s="255" t="s">
        <v>127</v>
      </c>
    </row>
    <row r="225" s="2" customFormat="1" ht="16.5" customHeight="1">
      <c r="A225" s="38"/>
      <c r="B225" s="39"/>
      <c r="C225" s="256" t="s">
        <v>245</v>
      </c>
      <c r="D225" s="256" t="s">
        <v>181</v>
      </c>
      <c r="E225" s="257" t="s">
        <v>295</v>
      </c>
      <c r="F225" s="258" t="s">
        <v>296</v>
      </c>
      <c r="G225" s="259" t="s">
        <v>252</v>
      </c>
      <c r="H225" s="260">
        <v>176</v>
      </c>
      <c r="I225" s="261"/>
      <c r="J225" s="262">
        <f>ROUND(I225*H225,2)</f>
        <v>0</v>
      </c>
      <c r="K225" s="263"/>
      <c r="L225" s="264"/>
      <c r="M225" s="265" t="s">
        <v>1</v>
      </c>
      <c r="N225" s="266" t="s">
        <v>41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164</v>
      </c>
      <c r="AT225" s="231" t="s">
        <v>181</v>
      </c>
      <c r="AU225" s="231" t="s">
        <v>86</v>
      </c>
      <c r="AY225" s="17" t="s">
        <v>127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84</v>
      </c>
      <c r="BK225" s="232">
        <f>ROUND(I225*H225,2)</f>
        <v>0</v>
      </c>
      <c r="BL225" s="17" t="s">
        <v>133</v>
      </c>
      <c r="BM225" s="231" t="s">
        <v>297</v>
      </c>
    </row>
    <row r="226" s="13" customFormat="1">
      <c r="A226" s="13"/>
      <c r="B226" s="233"/>
      <c r="C226" s="234"/>
      <c r="D226" s="235" t="s">
        <v>134</v>
      </c>
      <c r="E226" s="236" t="s">
        <v>1</v>
      </c>
      <c r="F226" s="237" t="s">
        <v>298</v>
      </c>
      <c r="G226" s="234"/>
      <c r="H226" s="238">
        <v>176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134</v>
      </c>
      <c r="AU226" s="244" t="s">
        <v>86</v>
      </c>
      <c r="AV226" s="13" t="s">
        <v>86</v>
      </c>
      <c r="AW226" s="13" t="s">
        <v>33</v>
      </c>
      <c r="AX226" s="13" t="s">
        <v>76</v>
      </c>
      <c r="AY226" s="244" t="s">
        <v>127</v>
      </c>
    </row>
    <row r="227" s="14" customFormat="1">
      <c r="A227" s="14"/>
      <c r="B227" s="245"/>
      <c r="C227" s="246"/>
      <c r="D227" s="235" t="s">
        <v>134</v>
      </c>
      <c r="E227" s="247" t="s">
        <v>1</v>
      </c>
      <c r="F227" s="248" t="s">
        <v>136</v>
      </c>
      <c r="G227" s="246"/>
      <c r="H227" s="249">
        <v>176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134</v>
      </c>
      <c r="AU227" s="255" t="s">
        <v>86</v>
      </c>
      <c r="AV227" s="14" t="s">
        <v>133</v>
      </c>
      <c r="AW227" s="14" t="s">
        <v>33</v>
      </c>
      <c r="AX227" s="14" t="s">
        <v>84</v>
      </c>
      <c r="AY227" s="255" t="s">
        <v>127</v>
      </c>
    </row>
    <row r="228" s="2" customFormat="1" ht="16.5" customHeight="1">
      <c r="A228" s="38"/>
      <c r="B228" s="39"/>
      <c r="C228" s="256" t="s">
        <v>299</v>
      </c>
      <c r="D228" s="256" t="s">
        <v>181</v>
      </c>
      <c r="E228" s="257" t="s">
        <v>300</v>
      </c>
      <c r="F228" s="258" t="s">
        <v>301</v>
      </c>
      <c r="G228" s="259" t="s">
        <v>252</v>
      </c>
      <c r="H228" s="260">
        <v>96</v>
      </c>
      <c r="I228" s="261"/>
      <c r="J228" s="262">
        <f>ROUND(I228*H228,2)</f>
        <v>0</v>
      </c>
      <c r="K228" s="263"/>
      <c r="L228" s="264"/>
      <c r="M228" s="265" t="s">
        <v>1</v>
      </c>
      <c r="N228" s="266" t="s">
        <v>41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164</v>
      </c>
      <c r="AT228" s="231" t="s">
        <v>181</v>
      </c>
      <c r="AU228" s="231" t="s">
        <v>86</v>
      </c>
      <c r="AY228" s="17" t="s">
        <v>127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84</v>
      </c>
      <c r="BK228" s="232">
        <f>ROUND(I228*H228,2)</f>
        <v>0</v>
      </c>
      <c r="BL228" s="17" t="s">
        <v>133</v>
      </c>
      <c r="BM228" s="231" t="s">
        <v>302</v>
      </c>
    </row>
    <row r="229" s="13" customFormat="1">
      <c r="A229" s="13"/>
      <c r="B229" s="233"/>
      <c r="C229" s="234"/>
      <c r="D229" s="235" t="s">
        <v>134</v>
      </c>
      <c r="E229" s="236" t="s">
        <v>1</v>
      </c>
      <c r="F229" s="237" t="s">
        <v>303</v>
      </c>
      <c r="G229" s="234"/>
      <c r="H229" s="238">
        <v>96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134</v>
      </c>
      <c r="AU229" s="244" t="s">
        <v>86</v>
      </c>
      <c r="AV229" s="13" t="s">
        <v>86</v>
      </c>
      <c r="AW229" s="13" t="s">
        <v>33</v>
      </c>
      <c r="AX229" s="13" t="s">
        <v>76</v>
      </c>
      <c r="AY229" s="244" t="s">
        <v>127</v>
      </c>
    </row>
    <row r="230" s="14" customFormat="1">
      <c r="A230" s="14"/>
      <c r="B230" s="245"/>
      <c r="C230" s="246"/>
      <c r="D230" s="235" t="s">
        <v>134</v>
      </c>
      <c r="E230" s="247" t="s">
        <v>1</v>
      </c>
      <c r="F230" s="248" t="s">
        <v>136</v>
      </c>
      <c r="G230" s="246"/>
      <c r="H230" s="249">
        <v>96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134</v>
      </c>
      <c r="AU230" s="255" t="s">
        <v>86</v>
      </c>
      <c r="AV230" s="14" t="s">
        <v>133</v>
      </c>
      <c r="AW230" s="14" t="s">
        <v>33</v>
      </c>
      <c r="AX230" s="14" t="s">
        <v>84</v>
      </c>
      <c r="AY230" s="255" t="s">
        <v>127</v>
      </c>
    </row>
    <row r="231" s="2" customFormat="1" ht="16.5" customHeight="1">
      <c r="A231" s="38"/>
      <c r="B231" s="39"/>
      <c r="C231" s="256" t="s">
        <v>248</v>
      </c>
      <c r="D231" s="256" t="s">
        <v>181</v>
      </c>
      <c r="E231" s="257" t="s">
        <v>304</v>
      </c>
      <c r="F231" s="258" t="s">
        <v>305</v>
      </c>
      <c r="G231" s="259" t="s">
        <v>189</v>
      </c>
      <c r="H231" s="260">
        <v>1</v>
      </c>
      <c r="I231" s="261"/>
      <c r="J231" s="262">
        <f>ROUND(I231*H231,2)</f>
        <v>0</v>
      </c>
      <c r="K231" s="263"/>
      <c r="L231" s="264"/>
      <c r="M231" s="265" t="s">
        <v>1</v>
      </c>
      <c r="N231" s="266" t="s">
        <v>41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164</v>
      </c>
      <c r="AT231" s="231" t="s">
        <v>181</v>
      </c>
      <c r="AU231" s="231" t="s">
        <v>86</v>
      </c>
      <c r="AY231" s="17" t="s">
        <v>127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84</v>
      </c>
      <c r="BK231" s="232">
        <f>ROUND(I231*H231,2)</f>
        <v>0</v>
      </c>
      <c r="BL231" s="17" t="s">
        <v>133</v>
      </c>
      <c r="BM231" s="231" t="s">
        <v>306</v>
      </c>
    </row>
    <row r="232" s="13" customFormat="1">
      <c r="A232" s="13"/>
      <c r="B232" s="233"/>
      <c r="C232" s="234"/>
      <c r="D232" s="235" t="s">
        <v>134</v>
      </c>
      <c r="E232" s="236" t="s">
        <v>1</v>
      </c>
      <c r="F232" s="237" t="s">
        <v>307</v>
      </c>
      <c r="G232" s="234"/>
      <c r="H232" s="238">
        <v>1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134</v>
      </c>
      <c r="AU232" s="244" t="s">
        <v>86</v>
      </c>
      <c r="AV232" s="13" t="s">
        <v>86</v>
      </c>
      <c r="AW232" s="13" t="s">
        <v>33</v>
      </c>
      <c r="AX232" s="13" t="s">
        <v>76</v>
      </c>
      <c r="AY232" s="244" t="s">
        <v>127</v>
      </c>
    </row>
    <row r="233" s="14" customFormat="1">
      <c r="A233" s="14"/>
      <c r="B233" s="245"/>
      <c r="C233" s="246"/>
      <c r="D233" s="235" t="s">
        <v>134</v>
      </c>
      <c r="E233" s="247" t="s">
        <v>1</v>
      </c>
      <c r="F233" s="248" t="s">
        <v>136</v>
      </c>
      <c r="G233" s="246"/>
      <c r="H233" s="249">
        <v>1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134</v>
      </c>
      <c r="AU233" s="255" t="s">
        <v>86</v>
      </c>
      <c r="AV233" s="14" t="s">
        <v>133</v>
      </c>
      <c r="AW233" s="14" t="s">
        <v>33</v>
      </c>
      <c r="AX233" s="14" t="s">
        <v>84</v>
      </c>
      <c r="AY233" s="255" t="s">
        <v>127</v>
      </c>
    </row>
    <row r="234" s="2" customFormat="1" ht="21.75" customHeight="1">
      <c r="A234" s="38"/>
      <c r="B234" s="39"/>
      <c r="C234" s="256" t="s">
        <v>308</v>
      </c>
      <c r="D234" s="256" t="s">
        <v>181</v>
      </c>
      <c r="E234" s="257" t="s">
        <v>309</v>
      </c>
      <c r="F234" s="258" t="s">
        <v>310</v>
      </c>
      <c r="G234" s="259" t="s">
        <v>252</v>
      </c>
      <c r="H234" s="260">
        <v>24</v>
      </c>
      <c r="I234" s="261"/>
      <c r="J234" s="262">
        <f>ROUND(I234*H234,2)</f>
        <v>0</v>
      </c>
      <c r="K234" s="263"/>
      <c r="L234" s="264"/>
      <c r="M234" s="265" t="s">
        <v>1</v>
      </c>
      <c r="N234" s="266" t="s">
        <v>41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164</v>
      </c>
      <c r="AT234" s="231" t="s">
        <v>181</v>
      </c>
      <c r="AU234" s="231" t="s">
        <v>86</v>
      </c>
      <c r="AY234" s="17" t="s">
        <v>127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84</v>
      </c>
      <c r="BK234" s="232">
        <f>ROUND(I234*H234,2)</f>
        <v>0</v>
      </c>
      <c r="BL234" s="17" t="s">
        <v>133</v>
      </c>
      <c r="BM234" s="231" t="s">
        <v>311</v>
      </c>
    </row>
    <row r="235" s="2" customFormat="1" ht="24.15" customHeight="1">
      <c r="A235" s="38"/>
      <c r="B235" s="39"/>
      <c r="C235" s="256" t="s">
        <v>253</v>
      </c>
      <c r="D235" s="256" t="s">
        <v>181</v>
      </c>
      <c r="E235" s="257" t="s">
        <v>312</v>
      </c>
      <c r="F235" s="258" t="s">
        <v>313</v>
      </c>
      <c r="G235" s="259" t="s">
        <v>252</v>
      </c>
      <c r="H235" s="260">
        <v>44</v>
      </c>
      <c r="I235" s="261"/>
      <c r="J235" s="262">
        <f>ROUND(I235*H235,2)</f>
        <v>0</v>
      </c>
      <c r="K235" s="263"/>
      <c r="L235" s="264"/>
      <c r="M235" s="265" t="s">
        <v>1</v>
      </c>
      <c r="N235" s="266" t="s">
        <v>41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164</v>
      </c>
      <c r="AT235" s="231" t="s">
        <v>181</v>
      </c>
      <c r="AU235" s="231" t="s">
        <v>86</v>
      </c>
      <c r="AY235" s="17" t="s">
        <v>127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84</v>
      </c>
      <c r="BK235" s="232">
        <f>ROUND(I235*H235,2)</f>
        <v>0</v>
      </c>
      <c r="BL235" s="17" t="s">
        <v>133</v>
      </c>
      <c r="BM235" s="231" t="s">
        <v>314</v>
      </c>
    </row>
    <row r="236" s="13" customFormat="1">
      <c r="A236" s="13"/>
      <c r="B236" s="233"/>
      <c r="C236" s="234"/>
      <c r="D236" s="235" t="s">
        <v>134</v>
      </c>
      <c r="E236" s="236" t="s">
        <v>1</v>
      </c>
      <c r="F236" s="237" t="s">
        <v>315</v>
      </c>
      <c r="G236" s="234"/>
      <c r="H236" s="238">
        <v>44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134</v>
      </c>
      <c r="AU236" s="244" t="s">
        <v>86</v>
      </c>
      <c r="AV236" s="13" t="s">
        <v>86</v>
      </c>
      <c r="AW236" s="13" t="s">
        <v>33</v>
      </c>
      <c r="AX236" s="13" t="s">
        <v>76</v>
      </c>
      <c r="AY236" s="244" t="s">
        <v>127</v>
      </c>
    </row>
    <row r="237" s="14" customFormat="1">
      <c r="A237" s="14"/>
      <c r="B237" s="245"/>
      <c r="C237" s="246"/>
      <c r="D237" s="235" t="s">
        <v>134</v>
      </c>
      <c r="E237" s="247" t="s">
        <v>1</v>
      </c>
      <c r="F237" s="248" t="s">
        <v>136</v>
      </c>
      <c r="G237" s="246"/>
      <c r="H237" s="249">
        <v>44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134</v>
      </c>
      <c r="AU237" s="255" t="s">
        <v>86</v>
      </c>
      <c r="AV237" s="14" t="s">
        <v>133</v>
      </c>
      <c r="AW237" s="14" t="s">
        <v>33</v>
      </c>
      <c r="AX237" s="14" t="s">
        <v>84</v>
      </c>
      <c r="AY237" s="255" t="s">
        <v>127</v>
      </c>
    </row>
    <row r="238" s="2" customFormat="1" ht="24.15" customHeight="1">
      <c r="A238" s="38"/>
      <c r="B238" s="39"/>
      <c r="C238" s="219" t="s">
        <v>316</v>
      </c>
      <c r="D238" s="219" t="s">
        <v>129</v>
      </c>
      <c r="E238" s="220" t="s">
        <v>317</v>
      </c>
      <c r="F238" s="221" t="s">
        <v>318</v>
      </c>
      <c r="G238" s="222" t="s">
        <v>132</v>
      </c>
      <c r="H238" s="223">
        <v>22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41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133</v>
      </c>
      <c r="AT238" s="231" t="s">
        <v>129</v>
      </c>
      <c r="AU238" s="231" t="s">
        <v>86</v>
      </c>
      <c r="AY238" s="17" t="s">
        <v>127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84</v>
      </c>
      <c r="BK238" s="232">
        <f>ROUND(I238*H238,2)</f>
        <v>0</v>
      </c>
      <c r="BL238" s="17" t="s">
        <v>133</v>
      </c>
      <c r="BM238" s="231" t="s">
        <v>319</v>
      </c>
    </row>
    <row r="239" s="13" customFormat="1">
      <c r="A239" s="13"/>
      <c r="B239" s="233"/>
      <c r="C239" s="234"/>
      <c r="D239" s="235" t="s">
        <v>134</v>
      </c>
      <c r="E239" s="236" t="s">
        <v>1</v>
      </c>
      <c r="F239" s="237" t="s">
        <v>320</v>
      </c>
      <c r="G239" s="234"/>
      <c r="H239" s="238">
        <v>22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134</v>
      </c>
      <c r="AU239" s="244" t="s">
        <v>86</v>
      </c>
      <c r="AV239" s="13" t="s">
        <v>86</v>
      </c>
      <c r="AW239" s="13" t="s">
        <v>33</v>
      </c>
      <c r="AX239" s="13" t="s">
        <v>76</v>
      </c>
      <c r="AY239" s="244" t="s">
        <v>127</v>
      </c>
    </row>
    <row r="240" s="14" customFormat="1">
      <c r="A240" s="14"/>
      <c r="B240" s="245"/>
      <c r="C240" s="246"/>
      <c r="D240" s="235" t="s">
        <v>134</v>
      </c>
      <c r="E240" s="247" t="s">
        <v>1</v>
      </c>
      <c r="F240" s="248" t="s">
        <v>136</v>
      </c>
      <c r="G240" s="246"/>
      <c r="H240" s="249">
        <v>22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134</v>
      </c>
      <c r="AU240" s="255" t="s">
        <v>86</v>
      </c>
      <c r="AV240" s="14" t="s">
        <v>133</v>
      </c>
      <c r="AW240" s="14" t="s">
        <v>33</v>
      </c>
      <c r="AX240" s="14" t="s">
        <v>84</v>
      </c>
      <c r="AY240" s="255" t="s">
        <v>127</v>
      </c>
    </row>
    <row r="241" s="2" customFormat="1" ht="24.15" customHeight="1">
      <c r="A241" s="38"/>
      <c r="B241" s="39"/>
      <c r="C241" s="219" t="s">
        <v>257</v>
      </c>
      <c r="D241" s="219" t="s">
        <v>129</v>
      </c>
      <c r="E241" s="220" t="s">
        <v>321</v>
      </c>
      <c r="F241" s="221" t="s">
        <v>322</v>
      </c>
      <c r="G241" s="222" t="s">
        <v>132</v>
      </c>
      <c r="H241" s="223">
        <v>9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41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133</v>
      </c>
      <c r="AT241" s="231" t="s">
        <v>129</v>
      </c>
      <c r="AU241" s="231" t="s">
        <v>86</v>
      </c>
      <c r="AY241" s="17" t="s">
        <v>127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84</v>
      </c>
      <c r="BK241" s="232">
        <f>ROUND(I241*H241,2)</f>
        <v>0</v>
      </c>
      <c r="BL241" s="17" t="s">
        <v>133</v>
      </c>
      <c r="BM241" s="231" t="s">
        <v>323</v>
      </c>
    </row>
    <row r="242" s="2" customFormat="1">
      <c r="A242" s="38"/>
      <c r="B242" s="39"/>
      <c r="C242" s="40"/>
      <c r="D242" s="235" t="s">
        <v>200</v>
      </c>
      <c r="E242" s="40"/>
      <c r="F242" s="267" t="s">
        <v>324</v>
      </c>
      <c r="G242" s="40"/>
      <c r="H242" s="40"/>
      <c r="I242" s="268"/>
      <c r="J242" s="40"/>
      <c r="K242" s="40"/>
      <c r="L242" s="44"/>
      <c r="M242" s="269"/>
      <c r="N242" s="270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200</v>
      </c>
      <c r="AU242" s="17" t="s">
        <v>86</v>
      </c>
    </row>
    <row r="243" s="13" customFormat="1">
      <c r="A243" s="13"/>
      <c r="B243" s="233"/>
      <c r="C243" s="234"/>
      <c r="D243" s="235" t="s">
        <v>134</v>
      </c>
      <c r="E243" s="236" t="s">
        <v>1</v>
      </c>
      <c r="F243" s="237" t="s">
        <v>325</v>
      </c>
      <c r="G243" s="234"/>
      <c r="H243" s="238">
        <v>9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134</v>
      </c>
      <c r="AU243" s="244" t="s">
        <v>86</v>
      </c>
      <c r="AV243" s="13" t="s">
        <v>86</v>
      </c>
      <c r="AW243" s="13" t="s">
        <v>33</v>
      </c>
      <c r="AX243" s="13" t="s">
        <v>76</v>
      </c>
      <c r="AY243" s="244" t="s">
        <v>127</v>
      </c>
    </row>
    <row r="244" s="14" customFormat="1">
      <c r="A244" s="14"/>
      <c r="B244" s="245"/>
      <c r="C244" s="246"/>
      <c r="D244" s="235" t="s">
        <v>134</v>
      </c>
      <c r="E244" s="247" t="s">
        <v>1</v>
      </c>
      <c r="F244" s="248" t="s">
        <v>136</v>
      </c>
      <c r="G244" s="246"/>
      <c r="H244" s="249">
        <v>9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134</v>
      </c>
      <c r="AU244" s="255" t="s">
        <v>86</v>
      </c>
      <c r="AV244" s="14" t="s">
        <v>133</v>
      </c>
      <c r="AW244" s="14" t="s">
        <v>33</v>
      </c>
      <c r="AX244" s="14" t="s">
        <v>84</v>
      </c>
      <c r="AY244" s="255" t="s">
        <v>127</v>
      </c>
    </row>
    <row r="245" s="2" customFormat="1" ht="16.5" customHeight="1">
      <c r="A245" s="38"/>
      <c r="B245" s="39"/>
      <c r="C245" s="256" t="s">
        <v>326</v>
      </c>
      <c r="D245" s="256" t="s">
        <v>181</v>
      </c>
      <c r="E245" s="257" t="s">
        <v>327</v>
      </c>
      <c r="F245" s="258" t="s">
        <v>328</v>
      </c>
      <c r="G245" s="259" t="s">
        <v>252</v>
      </c>
      <c r="H245" s="260">
        <v>68</v>
      </c>
      <c r="I245" s="261"/>
      <c r="J245" s="262">
        <f>ROUND(I245*H245,2)</f>
        <v>0</v>
      </c>
      <c r="K245" s="263"/>
      <c r="L245" s="264"/>
      <c r="M245" s="265" t="s">
        <v>1</v>
      </c>
      <c r="N245" s="266" t="s">
        <v>41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164</v>
      </c>
      <c r="AT245" s="231" t="s">
        <v>181</v>
      </c>
      <c r="AU245" s="231" t="s">
        <v>86</v>
      </c>
      <c r="AY245" s="17" t="s">
        <v>127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84</v>
      </c>
      <c r="BK245" s="232">
        <f>ROUND(I245*H245,2)</f>
        <v>0</v>
      </c>
      <c r="BL245" s="17" t="s">
        <v>133</v>
      </c>
      <c r="BM245" s="231" t="s">
        <v>329</v>
      </c>
    </row>
    <row r="246" s="13" customFormat="1">
      <c r="A246" s="13"/>
      <c r="B246" s="233"/>
      <c r="C246" s="234"/>
      <c r="D246" s="235" t="s">
        <v>134</v>
      </c>
      <c r="E246" s="236" t="s">
        <v>1</v>
      </c>
      <c r="F246" s="237" t="s">
        <v>330</v>
      </c>
      <c r="G246" s="234"/>
      <c r="H246" s="238">
        <v>68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134</v>
      </c>
      <c r="AU246" s="244" t="s">
        <v>86</v>
      </c>
      <c r="AV246" s="13" t="s">
        <v>86</v>
      </c>
      <c r="AW246" s="13" t="s">
        <v>33</v>
      </c>
      <c r="AX246" s="13" t="s">
        <v>76</v>
      </c>
      <c r="AY246" s="244" t="s">
        <v>127</v>
      </c>
    </row>
    <row r="247" s="14" customFormat="1">
      <c r="A247" s="14"/>
      <c r="B247" s="245"/>
      <c r="C247" s="246"/>
      <c r="D247" s="235" t="s">
        <v>134</v>
      </c>
      <c r="E247" s="247" t="s">
        <v>1</v>
      </c>
      <c r="F247" s="248" t="s">
        <v>136</v>
      </c>
      <c r="G247" s="246"/>
      <c r="H247" s="249">
        <v>68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134</v>
      </c>
      <c r="AU247" s="255" t="s">
        <v>86</v>
      </c>
      <c r="AV247" s="14" t="s">
        <v>133</v>
      </c>
      <c r="AW247" s="14" t="s">
        <v>33</v>
      </c>
      <c r="AX247" s="14" t="s">
        <v>84</v>
      </c>
      <c r="AY247" s="255" t="s">
        <v>127</v>
      </c>
    </row>
    <row r="248" s="2" customFormat="1" ht="24.15" customHeight="1">
      <c r="A248" s="38"/>
      <c r="B248" s="39"/>
      <c r="C248" s="219" t="s">
        <v>261</v>
      </c>
      <c r="D248" s="219" t="s">
        <v>129</v>
      </c>
      <c r="E248" s="220" t="s">
        <v>331</v>
      </c>
      <c r="F248" s="221" t="s">
        <v>332</v>
      </c>
      <c r="G248" s="222" t="s">
        <v>132</v>
      </c>
      <c r="H248" s="223">
        <v>22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41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133</v>
      </c>
      <c r="AT248" s="231" t="s">
        <v>129</v>
      </c>
      <c r="AU248" s="231" t="s">
        <v>86</v>
      </c>
      <c r="AY248" s="17" t="s">
        <v>127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84</v>
      </c>
      <c r="BK248" s="232">
        <f>ROUND(I248*H248,2)</f>
        <v>0</v>
      </c>
      <c r="BL248" s="17" t="s">
        <v>133</v>
      </c>
      <c r="BM248" s="231" t="s">
        <v>333</v>
      </c>
    </row>
    <row r="249" s="13" customFormat="1">
      <c r="A249" s="13"/>
      <c r="B249" s="233"/>
      <c r="C249" s="234"/>
      <c r="D249" s="235" t="s">
        <v>134</v>
      </c>
      <c r="E249" s="236" t="s">
        <v>1</v>
      </c>
      <c r="F249" s="237" t="s">
        <v>320</v>
      </c>
      <c r="G249" s="234"/>
      <c r="H249" s="238">
        <v>22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134</v>
      </c>
      <c r="AU249" s="244" t="s">
        <v>86</v>
      </c>
      <c r="AV249" s="13" t="s">
        <v>86</v>
      </c>
      <c r="AW249" s="13" t="s">
        <v>33</v>
      </c>
      <c r="AX249" s="13" t="s">
        <v>76</v>
      </c>
      <c r="AY249" s="244" t="s">
        <v>127</v>
      </c>
    </row>
    <row r="250" s="14" customFormat="1">
      <c r="A250" s="14"/>
      <c r="B250" s="245"/>
      <c r="C250" s="246"/>
      <c r="D250" s="235" t="s">
        <v>134</v>
      </c>
      <c r="E250" s="247" t="s">
        <v>1</v>
      </c>
      <c r="F250" s="248" t="s">
        <v>136</v>
      </c>
      <c r="G250" s="246"/>
      <c r="H250" s="249">
        <v>22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134</v>
      </c>
      <c r="AU250" s="255" t="s">
        <v>86</v>
      </c>
      <c r="AV250" s="14" t="s">
        <v>133</v>
      </c>
      <c r="AW250" s="14" t="s">
        <v>33</v>
      </c>
      <c r="AX250" s="14" t="s">
        <v>84</v>
      </c>
      <c r="AY250" s="255" t="s">
        <v>127</v>
      </c>
    </row>
    <row r="251" s="2" customFormat="1" ht="24.15" customHeight="1">
      <c r="A251" s="38"/>
      <c r="B251" s="39"/>
      <c r="C251" s="219" t="s">
        <v>334</v>
      </c>
      <c r="D251" s="219" t="s">
        <v>129</v>
      </c>
      <c r="E251" s="220" t="s">
        <v>335</v>
      </c>
      <c r="F251" s="221" t="s">
        <v>336</v>
      </c>
      <c r="G251" s="222" t="s">
        <v>210</v>
      </c>
      <c r="H251" s="223">
        <v>1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41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133</v>
      </c>
      <c r="AT251" s="231" t="s">
        <v>129</v>
      </c>
      <c r="AU251" s="231" t="s">
        <v>86</v>
      </c>
      <c r="AY251" s="17" t="s">
        <v>127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84</v>
      </c>
      <c r="BK251" s="232">
        <f>ROUND(I251*H251,2)</f>
        <v>0</v>
      </c>
      <c r="BL251" s="17" t="s">
        <v>133</v>
      </c>
      <c r="BM251" s="231" t="s">
        <v>337</v>
      </c>
    </row>
    <row r="252" s="2" customFormat="1">
      <c r="A252" s="38"/>
      <c r="B252" s="39"/>
      <c r="C252" s="40"/>
      <c r="D252" s="235" t="s">
        <v>200</v>
      </c>
      <c r="E252" s="40"/>
      <c r="F252" s="267" t="s">
        <v>338</v>
      </c>
      <c r="G252" s="40"/>
      <c r="H252" s="40"/>
      <c r="I252" s="268"/>
      <c r="J252" s="40"/>
      <c r="K252" s="40"/>
      <c r="L252" s="44"/>
      <c r="M252" s="269"/>
      <c r="N252" s="270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200</v>
      </c>
      <c r="AU252" s="17" t="s">
        <v>86</v>
      </c>
    </row>
    <row r="253" s="2" customFormat="1" ht="21.75" customHeight="1">
      <c r="A253" s="38"/>
      <c r="B253" s="39"/>
      <c r="C253" s="219" t="s">
        <v>264</v>
      </c>
      <c r="D253" s="219" t="s">
        <v>129</v>
      </c>
      <c r="E253" s="220" t="s">
        <v>339</v>
      </c>
      <c r="F253" s="221" t="s">
        <v>340</v>
      </c>
      <c r="G253" s="222" t="s">
        <v>252</v>
      </c>
      <c r="H253" s="223">
        <v>50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41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133</v>
      </c>
      <c r="AT253" s="231" t="s">
        <v>129</v>
      </c>
      <c r="AU253" s="231" t="s">
        <v>86</v>
      </c>
      <c r="AY253" s="17" t="s">
        <v>127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84</v>
      </c>
      <c r="BK253" s="232">
        <f>ROUND(I253*H253,2)</f>
        <v>0</v>
      </c>
      <c r="BL253" s="17" t="s">
        <v>133</v>
      </c>
      <c r="BM253" s="231" t="s">
        <v>341</v>
      </c>
    </row>
    <row r="254" s="13" customFormat="1">
      <c r="A254" s="13"/>
      <c r="B254" s="233"/>
      <c r="C254" s="234"/>
      <c r="D254" s="235" t="s">
        <v>134</v>
      </c>
      <c r="E254" s="236" t="s">
        <v>1</v>
      </c>
      <c r="F254" s="237" t="s">
        <v>342</v>
      </c>
      <c r="G254" s="234"/>
      <c r="H254" s="238">
        <v>50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134</v>
      </c>
      <c r="AU254" s="244" t="s">
        <v>86</v>
      </c>
      <c r="AV254" s="13" t="s">
        <v>86</v>
      </c>
      <c r="AW254" s="13" t="s">
        <v>33</v>
      </c>
      <c r="AX254" s="13" t="s">
        <v>76</v>
      </c>
      <c r="AY254" s="244" t="s">
        <v>127</v>
      </c>
    </row>
    <row r="255" s="14" customFormat="1">
      <c r="A255" s="14"/>
      <c r="B255" s="245"/>
      <c r="C255" s="246"/>
      <c r="D255" s="235" t="s">
        <v>134</v>
      </c>
      <c r="E255" s="247" t="s">
        <v>1</v>
      </c>
      <c r="F255" s="248" t="s">
        <v>136</v>
      </c>
      <c r="G255" s="246"/>
      <c r="H255" s="249">
        <v>50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134</v>
      </c>
      <c r="AU255" s="255" t="s">
        <v>86</v>
      </c>
      <c r="AV255" s="14" t="s">
        <v>133</v>
      </c>
      <c r="AW255" s="14" t="s">
        <v>33</v>
      </c>
      <c r="AX255" s="14" t="s">
        <v>84</v>
      </c>
      <c r="AY255" s="255" t="s">
        <v>127</v>
      </c>
    </row>
    <row r="256" s="2" customFormat="1" ht="24.15" customHeight="1">
      <c r="A256" s="38"/>
      <c r="B256" s="39"/>
      <c r="C256" s="219" t="s">
        <v>343</v>
      </c>
      <c r="D256" s="219" t="s">
        <v>129</v>
      </c>
      <c r="E256" s="220" t="s">
        <v>344</v>
      </c>
      <c r="F256" s="221" t="s">
        <v>345</v>
      </c>
      <c r="G256" s="222" t="s">
        <v>252</v>
      </c>
      <c r="H256" s="223">
        <v>4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41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133</v>
      </c>
      <c r="AT256" s="231" t="s">
        <v>129</v>
      </c>
      <c r="AU256" s="231" t="s">
        <v>86</v>
      </c>
      <c r="AY256" s="17" t="s">
        <v>127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84</v>
      </c>
      <c r="BK256" s="232">
        <f>ROUND(I256*H256,2)</f>
        <v>0</v>
      </c>
      <c r="BL256" s="17" t="s">
        <v>133</v>
      </c>
      <c r="BM256" s="231" t="s">
        <v>346</v>
      </c>
    </row>
    <row r="257" s="2" customFormat="1" ht="24.15" customHeight="1">
      <c r="A257" s="38"/>
      <c r="B257" s="39"/>
      <c r="C257" s="219" t="s">
        <v>268</v>
      </c>
      <c r="D257" s="219" t="s">
        <v>129</v>
      </c>
      <c r="E257" s="220" t="s">
        <v>347</v>
      </c>
      <c r="F257" s="221" t="s">
        <v>348</v>
      </c>
      <c r="G257" s="222" t="s">
        <v>252</v>
      </c>
      <c r="H257" s="223">
        <v>4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41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133</v>
      </c>
      <c r="AT257" s="231" t="s">
        <v>129</v>
      </c>
      <c r="AU257" s="231" t="s">
        <v>86</v>
      </c>
      <c r="AY257" s="17" t="s">
        <v>127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84</v>
      </c>
      <c r="BK257" s="232">
        <f>ROUND(I257*H257,2)</f>
        <v>0</v>
      </c>
      <c r="BL257" s="17" t="s">
        <v>133</v>
      </c>
      <c r="BM257" s="231" t="s">
        <v>349</v>
      </c>
    </row>
    <row r="258" s="12" customFormat="1" ht="22.8" customHeight="1">
      <c r="A258" s="12"/>
      <c r="B258" s="203"/>
      <c r="C258" s="204"/>
      <c r="D258" s="205" t="s">
        <v>75</v>
      </c>
      <c r="E258" s="217" t="s">
        <v>151</v>
      </c>
      <c r="F258" s="217" t="s">
        <v>350</v>
      </c>
      <c r="G258" s="204"/>
      <c r="H258" s="204"/>
      <c r="I258" s="207"/>
      <c r="J258" s="218">
        <f>BK258</f>
        <v>0</v>
      </c>
      <c r="K258" s="204"/>
      <c r="L258" s="209"/>
      <c r="M258" s="210"/>
      <c r="N258" s="211"/>
      <c r="O258" s="211"/>
      <c r="P258" s="212">
        <f>SUM(P259:P265)</f>
        <v>0</v>
      </c>
      <c r="Q258" s="211"/>
      <c r="R258" s="212">
        <f>SUM(R259:R265)</f>
        <v>0.0528</v>
      </c>
      <c r="S258" s="211"/>
      <c r="T258" s="213">
        <f>SUM(T259:T265)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4" t="s">
        <v>84</v>
      </c>
      <c r="AT258" s="215" t="s">
        <v>75</v>
      </c>
      <c r="AU258" s="215" t="s">
        <v>84</v>
      </c>
      <c r="AY258" s="214" t="s">
        <v>127</v>
      </c>
      <c r="BK258" s="216">
        <f>SUM(BK259:BK265)</f>
        <v>0</v>
      </c>
    </row>
    <row r="259" s="2" customFormat="1" ht="33" customHeight="1">
      <c r="A259" s="38"/>
      <c r="B259" s="39"/>
      <c r="C259" s="219" t="s">
        <v>351</v>
      </c>
      <c r="D259" s="219" t="s">
        <v>129</v>
      </c>
      <c r="E259" s="220" t="s">
        <v>352</v>
      </c>
      <c r="F259" s="221" t="s">
        <v>353</v>
      </c>
      <c r="G259" s="222" t="s">
        <v>144</v>
      </c>
      <c r="H259" s="223">
        <v>120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41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133</v>
      </c>
      <c r="AT259" s="231" t="s">
        <v>129</v>
      </c>
      <c r="AU259" s="231" t="s">
        <v>86</v>
      </c>
      <c r="AY259" s="17" t="s">
        <v>127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84</v>
      </c>
      <c r="BK259" s="232">
        <f>ROUND(I259*H259,2)</f>
        <v>0</v>
      </c>
      <c r="BL259" s="17" t="s">
        <v>133</v>
      </c>
      <c r="BM259" s="231" t="s">
        <v>354</v>
      </c>
    </row>
    <row r="260" s="2" customFormat="1">
      <c r="A260" s="38"/>
      <c r="B260" s="39"/>
      <c r="C260" s="40"/>
      <c r="D260" s="235" t="s">
        <v>200</v>
      </c>
      <c r="E260" s="40"/>
      <c r="F260" s="267" t="s">
        <v>355</v>
      </c>
      <c r="G260" s="40"/>
      <c r="H260" s="40"/>
      <c r="I260" s="268"/>
      <c r="J260" s="40"/>
      <c r="K260" s="40"/>
      <c r="L260" s="44"/>
      <c r="M260" s="269"/>
      <c r="N260" s="270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200</v>
      </c>
      <c r="AU260" s="17" t="s">
        <v>86</v>
      </c>
    </row>
    <row r="261" s="2" customFormat="1" ht="49.05" customHeight="1">
      <c r="A261" s="38"/>
      <c r="B261" s="39"/>
      <c r="C261" s="219" t="s">
        <v>271</v>
      </c>
      <c r="D261" s="219" t="s">
        <v>129</v>
      </c>
      <c r="E261" s="220" t="s">
        <v>356</v>
      </c>
      <c r="F261" s="221" t="s">
        <v>357</v>
      </c>
      <c r="G261" s="222" t="s">
        <v>144</v>
      </c>
      <c r="H261" s="223">
        <v>250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41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133</v>
      </c>
      <c r="AT261" s="231" t="s">
        <v>129</v>
      </c>
      <c r="AU261" s="231" t="s">
        <v>86</v>
      </c>
      <c r="AY261" s="17" t="s">
        <v>127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84</v>
      </c>
      <c r="BK261" s="232">
        <f>ROUND(I261*H261,2)</f>
        <v>0</v>
      </c>
      <c r="BL261" s="17" t="s">
        <v>133</v>
      </c>
      <c r="BM261" s="231" t="s">
        <v>358</v>
      </c>
    </row>
    <row r="262" s="2" customFormat="1">
      <c r="A262" s="38"/>
      <c r="B262" s="39"/>
      <c r="C262" s="40"/>
      <c r="D262" s="235" t="s">
        <v>200</v>
      </c>
      <c r="E262" s="40"/>
      <c r="F262" s="267" t="s">
        <v>359</v>
      </c>
      <c r="G262" s="40"/>
      <c r="H262" s="40"/>
      <c r="I262" s="268"/>
      <c r="J262" s="40"/>
      <c r="K262" s="40"/>
      <c r="L262" s="44"/>
      <c r="M262" s="269"/>
      <c r="N262" s="270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200</v>
      </c>
      <c r="AU262" s="17" t="s">
        <v>86</v>
      </c>
    </row>
    <row r="263" s="2" customFormat="1" ht="24.15" customHeight="1">
      <c r="A263" s="38"/>
      <c r="B263" s="39"/>
      <c r="C263" s="219" t="s">
        <v>360</v>
      </c>
      <c r="D263" s="219" t="s">
        <v>129</v>
      </c>
      <c r="E263" s="220" t="s">
        <v>361</v>
      </c>
      <c r="F263" s="221" t="s">
        <v>362</v>
      </c>
      <c r="G263" s="222" t="s">
        <v>132</v>
      </c>
      <c r="H263" s="223">
        <v>132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41</v>
      </c>
      <c r="O263" s="91"/>
      <c r="P263" s="229">
        <f>O263*H263</f>
        <v>0</v>
      </c>
      <c r="Q263" s="229">
        <v>0.00040000000000000002</v>
      </c>
      <c r="R263" s="229">
        <f>Q263*H263</f>
        <v>0.0528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133</v>
      </c>
      <c r="AT263" s="231" t="s">
        <v>129</v>
      </c>
      <c r="AU263" s="231" t="s">
        <v>86</v>
      </c>
      <c r="AY263" s="17" t="s">
        <v>127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84</v>
      </c>
      <c r="BK263" s="232">
        <f>ROUND(I263*H263,2)</f>
        <v>0</v>
      </c>
      <c r="BL263" s="17" t="s">
        <v>133</v>
      </c>
      <c r="BM263" s="231" t="s">
        <v>363</v>
      </c>
    </row>
    <row r="264" s="13" customFormat="1">
      <c r="A264" s="13"/>
      <c r="B264" s="233"/>
      <c r="C264" s="234"/>
      <c r="D264" s="235" t="s">
        <v>134</v>
      </c>
      <c r="E264" s="236" t="s">
        <v>1</v>
      </c>
      <c r="F264" s="237" t="s">
        <v>364</v>
      </c>
      <c r="G264" s="234"/>
      <c r="H264" s="238">
        <v>132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134</v>
      </c>
      <c r="AU264" s="244" t="s">
        <v>86</v>
      </c>
      <c r="AV264" s="13" t="s">
        <v>86</v>
      </c>
      <c r="AW264" s="13" t="s">
        <v>33</v>
      </c>
      <c r="AX264" s="13" t="s">
        <v>76</v>
      </c>
      <c r="AY264" s="244" t="s">
        <v>127</v>
      </c>
    </row>
    <row r="265" s="14" customFormat="1">
      <c r="A265" s="14"/>
      <c r="B265" s="245"/>
      <c r="C265" s="246"/>
      <c r="D265" s="235" t="s">
        <v>134</v>
      </c>
      <c r="E265" s="247" t="s">
        <v>1</v>
      </c>
      <c r="F265" s="248" t="s">
        <v>136</v>
      </c>
      <c r="G265" s="246"/>
      <c r="H265" s="249">
        <v>132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134</v>
      </c>
      <c r="AU265" s="255" t="s">
        <v>86</v>
      </c>
      <c r="AV265" s="14" t="s">
        <v>133</v>
      </c>
      <c r="AW265" s="14" t="s">
        <v>33</v>
      </c>
      <c r="AX265" s="14" t="s">
        <v>84</v>
      </c>
      <c r="AY265" s="255" t="s">
        <v>127</v>
      </c>
    </row>
    <row r="266" s="12" customFormat="1" ht="22.8" customHeight="1">
      <c r="A266" s="12"/>
      <c r="B266" s="203"/>
      <c r="C266" s="204"/>
      <c r="D266" s="205" t="s">
        <v>75</v>
      </c>
      <c r="E266" s="217" t="s">
        <v>172</v>
      </c>
      <c r="F266" s="217" t="s">
        <v>365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SUM(P267:P288)</f>
        <v>0</v>
      </c>
      <c r="Q266" s="211"/>
      <c r="R266" s="212">
        <f>SUM(R267:R288)</f>
        <v>1.47864</v>
      </c>
      <c r="S266" s="211"/>
      <c r="T266" s="213">
        <f>SUM(T267:T288)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84</v>
      </c>
      <c r="AT266" s="215" t="s">
        <v>75</v>
      </c>
      <c r="AU266" s="215" t="s">
        <v>84</v>
      </c>
      <c r="AY266" s="214" t="s">
        <v>127</v>
      </c>
      <c r="BK266" s="216">
        <f>SUM(BK267:BK288)</f>
        <v>0</v>
      </c>
    </row>
    <row r="267" s="2" customFormat="1" ht="16.5" customHeight="1">
      <c r="A267" s="38"/>
      <c r="B267" s="39"/>
      <c r="C267" s="219" t="s">
        <v>276</v>
      </c>
      <c r="D267" s="219" t="s">
        <v>129</v>
      </c>
      <c r="E267" s="220" t="s">
        <v>366</v>
      </c>
      <c r="F267" s="221" t="s">
        <v>367</v>
      </c>
      <c r="G267" s="222" t="s">
        <v>368</v>
      </c>
      <c r="H267" s="223">
        <v>20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41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133</v>
      </c>
      <c r="AT267" s="231" t="s">
        <v>129</v>
      </c>
      <c r="AU267" s="231" t="s">
        <v>86</v>
      </c>
      <c r="AY267" s="17" t="s">
        <v>127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84</v>
      </c>
      <c r="BK267" s="232">
        <f>ROUND(I267*H267,2)</f>
        <v>0</v>
      </c>
      <c r="BL267" s="17" t="s">
        <v>133</v>
      </c>
      <c r="BM267" s="231" t="s">
        <v>369</v>
      </c>
    </row>
    <row r="268" s="2" customFormat="1" ht="16.5" customHeight="1">
      <c r="A268" s="38"/>
      <c r="B268" s="39"/>
      <c r="C268" s="219" t="s">
        <v>370</v>
      </c>
      <c r="D268" s="219" t="s">
        <v>129</v>
      </c>
      <c r="E268" s="220" t="s">
        <v>371</v>
      </c>
      <c r="F268" s="221" t="s">
        <v>372</v>
      </c>
      <c r="G268" s="222" t="s">
        <v>368</v>
      </c>
      <c r="H268" s="223">
        <v>10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41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133</v>
      </c>
      <c r="AT268" s="231" t="s">
        <v>129</v>
      </c>
      <c r="AU268" s="231" t="s">
        <v>86</v>
      </c>
      <c r="AY268" s="17" t="s">
        <v>127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84</v>
      </c>
      <c r="BK268" s="232">
        <f>ROUND(I268*H268,2)</f>
        <v>0</v>
      </c>
      <c r="BL268" s="17" t="s">
        <v>133</v>
      </c>
      <c r="BM268" s="231" t="s">
        <v>373</v>
      </c>
    </row>
    <row r="269" s="2" customFormat="1" ht="24.15" customHeight="1">
      <c r="A269" s="38"/>
      <c r="B269" s="39"/>
      <c r="C269" s="219" t="s">
        <v>279</v>
      </c>
      <c r="D269" s="219" t="s">
        <v>129</v>
      </c>
      <c r="E269" s="220" t="s">
        <v>374</v>
      </c>
      <c r="F269" s="221" t="s">
        <v>375</v>
      </c>
      <c r="G269" s="222" t="s">
        <v>139</v>
      </c>
      <c r="H269" s="223">
        <v>12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41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133</v>
      </c>
      <c r="AT269" s="231" t="s">
        <v>129</v>
      </c>
      <c r="AU269" s="231" t="s">
        <v>86</v>
      </c>
      <c r="AY269" s="17" t="s">
        <v>127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84</v>
      </c>
      <c r="BK269" s="232">
        <f>ROUND(I269*H269,2)</f>
        <v>0</v>
      </c>
      <c r="BL269" s="17" t="s">
        <v>133</v>
      </c>
      <c r="BM269" s="231" t="s">
        <v>376</v>
      </c>
    </row>
    <row r="270" s="2" customFormat="1" ht="16.5" customHeight="1">
      <c r="A270" s="38"/>
      <c r="B270" s="39"/>
      <c r="C270" s="219" t="s">
        <v>377</v>
      </c>
      <c r="D270" s="219" t="s">
        <v>129</v>
      </c>
      <c r="E270" s="220" t="s">
        <v>378</v>
      </c>
      <c r="F270" s="221" t="s">
        <v>379</v>
      </c>
      <c r="G270" s="222" t="s">
        <v>139</v>
      </c>
      <c r="H270" s="223">
        <v>13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41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133</v>
      </c>
      <c r="AT270" s="231" t="s">
        <v>129</v>
      </c>
      <c r="AU270" s="231" t="s">
        <v>86</v>
      </c>
      <c r="AY270" s="17" t="s">
        <v>127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84</v>
      </c>
      <c r="BK270" s="232">
        <f>ROUND(I270*H270,2)</f>
        <v>0</v>
      </c>
      <c r="BL270" s="17" t="s">
        <v>133</v>
      </c>
      <c r="BM270" s="231" t="s">
        <v>380</v>
      </c>
    </row>
    <row r="271" s="2" customFormat="1" ht="37.8" customHeight="1">
      <c r="A271" s="38"/>
      <c r="B271" s="39"/>
      <c r="C271" s="219" t="s">
        <v>284</v>
      </c>
      <c r="D271" s="219" t="s">
        <v>129</v>
      </c>
      <c r="E271" s="220" t="s">
        <v>381</v>
      </c>
      <c r="F271" s="221" t="s">
        <v>382</v>
      </c>
      <c r="G271" s="222" t="s">
        <v>252</v>
      </c>
      <c r="H271" s="223">
        <v>4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41</v>
      </c>
      <c r="O271" s="91"/>
      <c r="P271" s="229">
        <f>O271*H271</f>
        <v>0</v>
      </c>
      <c r="Q271" s="229">
        <v>0.36965999999999999</v>
      </c>
      <c r="R271" s="229">
        <f>Q271*H271</f>
        <v>1.47864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133</v>
      </c>
      <c r="AT271" s="231" t="s">
        <v>129</v>
      </c>
      <c r="AU271" s="231" t="s">
        <v>86</v>
      </c>
      <c r="AY271" s="17" t="s">
        <v>127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84</v>
      </c>
      <c r="BK271" s="232">
        <f>ROUND(I271*H271,2)</f>
        <v>0</v>
      </c>
      <c r="BL271" s="17" t="s">
        <v>133</v>
      </c>
      <c r="BM271" s="231" t="s">
        <v>383</v>
      </c>
    </row>
    <row r="272" s="2" customFormat="1" ht="21.75" customHeight="1">
      <c r="A272" s="38"/>
      <c r="B272" s="39"/>
      <c r="C272" s="219" t="s">
        <v>384</v>
      </c>
      <c r="D272" s="219" t="s">
        <v>129</v>
      </c>
      <c r="E272" s="220" t="s">
        <v>385</v>
      </c>
      <c r="F272" s="221" t="s">
        <v>386</v>
      </c>
      <c r="G272" s="222" t="s">
        <v>387</v>
      </c>
      <c r="H272" s="223">
        <v>6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41</v>
      </c>
      <c r="O272" s="91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133</v>
      </c>
      <c r="AT272" s="231" t="s">
        <v>129</v>
      </c>
      <c r="AU272" s="231" t="s">
        <v>86</v>
      </c>
      <c r="AY272" s="17" t="s">
        <v>127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84</v>
      </c>
      <c r="BK272" s="232">
        <f>ROUND(I272*H272,2)</f>
        <v>0</v>
      </c>
      <c r="BL272" s="17" t="s">
        <v>133</v>
      </c>
      <c r="BM272" s="231" t="s">
        <v>388</v>
      </c>
    </row>
    <row r="273" s="13" customFormat="1">
      <c r="A273" s="13"/>
      <c r="B273" s="233"/>
      <c r="C273" s="234"/>
      <c r="D273" s="235" t="s">
        <v>134</v>
      </c>
      <c r="E273" s="236" t="s">
        <v>1</v>
      </c>
      <c r="F273" s="237" t="s">
        <v>151</v>
      </c>
      <c r="G273" s="234"/>
      <c r="H273" s="238">
        <v>6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134</v>
      </c>
      <c r="AU273" s="244" t="s">
        <v>86</v>
      </c>
      <c r="AV273" s="13" t="s">
        <v>86</v>
      </c>
      <c r="AW273" s="13" t="s">
        <v>33</v>
      </c>
      <c r="AX273" s="13" t="s">
        <v>76</v>
      </c>
      <c r="AY273" s="244" t="s">
        <v>127</v>
      </c>
    </row>
    <row r="274" s="14" customFormat="1">
      <c r="A274" s="14"/>
      <c r="B274" s="245"/>
      <c r="C274" s="246"/>
      <c r="D274" s="235" t="s">
        <v>134</v>
      </c>
      <c r="E274" s="247" t="s">
        <v>1</v>
      </c>
      <c r="F274" s="248" t="s">
        <v>136</v>
      </c>
      <c r="G274" s="246"/>
      <c r="H274" s="249">
        <v>6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134</v>
      </c>
      <c r="AU274" s="255" t="s">
        <v>86</v>
      </c>
      <c r="AV274" s="14" t="s">
        <v>133</v>
      </c>
      <c r="AW274" s="14" t="s">
        <v>33</v>
      </c>
      <c r="AX274" s="14" t="s">
        <v>84</v>
      </c>
      <c r="AY274" s="255" t="s">
        <v>127</v>
      </c>
    </row>
    <row r="275" s="2" customFormat="1" ht="24.15" customHeight="1">
      <c r="A275" s="38"/>
      <c r="B275" s="39"/>
      <c r="C275" s="219" t="s">
        <v>288</v>
      </c>
      <c r="D275" s="219" t="s">
        <v>129</v>
      </c>
      <c r="E275" s="220" t="s">
        <v>389</v>
      </c>
      <c r="F275" s="221" t="s">
        <v>390</v>
      </c>
      <c r="G275" s="222" t="s">
        <v>387</v>
      </c>
      <c r="H275" s="223">
        <v>60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41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133</v>
      </c>
      <c r="AT275" s="231" t="s">
        <v>129</v>
      </c>
      <c r="AU275" s="231" t="s">
        <v>86</v>
      </c>
      <c r="AY275" s="17" t="s">
        <v>127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84</v>
      </c>
      <c r="BK275" s="232">
        <f>ROUND(I275*H275,2)</f>
        <v>0</v>
      </c>
      <c r="BL275" s="17" t="s">
        <v>133</v>
      </c>
      <c r="BM275" s="231" t="s">
        <v>391</v>
      </c>
    </row>
    <row r="276" s="13" customFormat="1">
      <c r="A276" s="13"/>
      <c r="B276" s="233"/>
      <c r="C276" s="234"/>
      <c r="D276" s="235" t="s">
        <v>134</v>
      </c>
      <c r="E276" s="236" t="s">
        <v>1</v>
      </c>
      <c r="F276" s="237" t="s">
        <v>392</v>
      </c>
      <c r="G276" s="234"/>
      <c r="H276" s="238">
        <v>60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134</v>
      </c>
      <c r="AU276" s="244" t="s">
        <v>86</v>
      </c>
      <c r="AV276" s="13" t="s">
        <v>86</v>
      </c>
      <c r="AW276" s="13" t="s">
        <v>33</v>
      </c>
      <c r="AX276" s="13" t="s">
        <v>76</v>
      </c>
      <c r="AY276" s="244" t="s">
        <v>127</v>
      </c>
    </row>
    <row r="277" s="14" customFormat="1">
      <c r="A277" s="14"/>
      <c r="B277" s="245"/>
      <c r="C277" s="246"/>
      <c r="D277" s="235" t="s">
        <v>134</v>
      </c>
      <c r="E277" s="247" t="s">
        <v>1</v>
      </c>
      <c r="F277" s="248" t="s">
        <v>136</v>
      </c>
      <c r="G277" s="246"/>
      <c r="H277" s="249">
        <v>60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134</v>
      </c>
      <c r="AU277" s="255" t="s">
        <v>86</v>
      </c>
      <c r="AV277" s="14" t="s">
        <v>133</v>
      </c>
      <c r="AW277" s="14" t="s">
        <v>33</v>
      </c>
      <c r="AX277" s="14" t="s">
        <v>84</v>
      </c>
      <c r="AY277" s="255" t="s">
        <v>127</v>
      </c>
    </row>
    <row r="278" s="2" customFormat="1" ht="24.15" customHeight="1">
      <c r="A278" s="38"/>
      <c r="B278" s="39"/>
      <c r="C278" s="219" t="s">
        <v>393</v>
      </c>
      <c r="D278" s="219" t="s">
        <v>129</v>
      </c>
      <c r="E278" s="220" t="s">
        <v>394</v>
      </c>
      <c r="F278" s="221" t="s">
        <v>395</v>
      </c>
      <c r="G278" s="222" t="s">
        <v>387</v>
      </c>
      <c r="H278" s="223">
        <v>6</v>
      </c>
      <c r="I278" s="224"/>
      <c r="J278" s="225">
        <f>ROUND(I278*H278,2)</f>
        <v>0</v>
      </c>
      <c r="K278" s="226"/>
      <c r="L278" s="44"/>
      <c r="M278" s="227" t="s">
        <v>1</v>
      </c>
      <c r="N278" s="228" t="s">
        <v>41</v>
      </c>
      <c r="O278" s="91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133</v>
      </c>
      <c r="AT278" s="231" t="s">
        <v>129</v>
      </c>
      <c r="AU278" s="231" t="s">
        <v>86</v>
      </c>
      <c r="AY278" s="17" t="s">
        <v>127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84</v>
      </c>
      <c r="BK278" s="232">
        <f>ROUND(I278*H278,2)</f>
        <v>0</v>
      </c>
      <c r="BL278" s="17" t="s">
        <v>133</v>
      </c>
      <c r="BM278" s="231" t="s">
        <v>396</v>
      </c>
    </row>
    <row r="279" s="13" customFormat="1">
      <c r="A279" s="13"/>
      <c r="B279" s="233"/>
      <c r="C279" s="234"/>
      <c r="D279" s="235" t="s">
        <v>134</v>
      </c>
      <c r="E279" s="236" t="s">
        <v>1</v>
      </c>
      <c r="F279" s="237" t="s">
        <v>151</v>
      </c>
      <c r="G279" s="234"/>
      <c r="H279" s="238">
        <v>6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134</v>
      </c>
      <c r="AU279" s="244" t="s">
        <v>86</v>
      </c>
      <c r="AV279" s="13" t="s">
        <v>86</v>
      </c>
      <c r="AW279" s="13" t="s">
        <v>33</v>
      </c>
      <c r="AX279" s="13" t="s">
        <v>76</v>
      </c>
      <c r="AY279" s="244" t="s">
        <v>127</v>
      </c>
    </row>
    <row r="280" s="14" customFormat="1">
      <c r="A280" s="14"/>
      <c r="B280" s="245"/>
      <c r="C280" s="246"/>
      <c r="D280" s="235" t="s">
        <v>134</v>
      </c>
      <c r="E280" s="247" t="s">
        <v>1</v>
      </c>
      <c r="F280" s="248" t="s">
        <v>136</v>
      </c>
      <c r="G280" s="246"/>
      <c r="H280" s="249">
        <v>6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134</v>
      </c>
      <c r="AU280" s="255" t="s">
        <v>86</v>
      </c>
      <c r="AV280" s="14" t="s">
        <v>133</v>
      </c>
      <c r="AW280" s="14" t="s">
        <v>33</v>
      </c>
      <c r="AX280" s="14" t="s">
        <v>84</v>
      </c>
      <c r="AY280" s="255" t="s">
        <v>127</v>
      </c>
    </row>
    <row r="281" s="2" customFormat="1" ht="24.15" customHeight="1">
      <c r="A281" s="38"/>
      <c r="B281" s="39"/>
      <c r="C281" s="219" t="s">
        <v>293</v>
      </c>
      <c r="D281" s="219" t="s">
        <v>129</v>
      </c>
      <c r="E281" s="220" t="s">
        <v>397</v>
      </c>
      <c r="F281" s="221" t="s">
        <v>398</v>
      </c>
      <c r="G281" s="222" t="s">
        <v>150</v>
      </c>
      <c r="H281" s="223">
        <v>1.5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41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133</v>
      </c>
      <c r="AT281" s="231" t="s">
        <v>129</v>
      </c>
      <c r="AU281" s="231" t="s">
        <v>86</v>
      </c>
      <c r="AY281" s="17" t="s">
        <v>127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84</v>
      </c>
      <c r="BK281" s="232">
        <f>ROUND(I281*H281,2)</f>
        <v>0</v>
      </c>
      <c r="BL281" s="17" t="s">
        <v>133</v>
      </c>
      <c r="BM281" s="231" t="s">
        <v>399</v>
      </c>
    </row>
    <row r="282" s="2" customFormat="1" ht="37.8" customHeight="1">
      <c r="A282" s="38"/>
      <c r="B282" s="39"/>
      <c r="C282" s="219" t="s">
        <v>400</v>
      </c>
      <c r="D282" s="219" t="s">
        <v>129</v>
      </c>
      <c r="E282" s="220" t="s">
        <v>401</v>
      </c>
      <c r="F282" s="221" t="s">
        <v>402</v>
      </c>
      <c r="G282" s="222" t="s">
        <v>144</v>
      </c>
      <c r="H282" s="223">
        <v>10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41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133</v>
      </c>
      <c r="AT282" s="231" t="s">
        <v>129</v>
      </c>
      <c r="AU282" s="231" t="s">
        <v>86</v>
      </c>
      <c r="AY282" s="17" t="s">
        <v>127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84</v>
      </c>
      <c r="BK282" s="232">
        <f>ROUND(I282*H282,2)</f>
        <v>0</v>
      </c>
      <c r="BL282" s="17" t="s">
        <v>133</v>
      </c>
      <c r="BM282" s="231" t="s">
        <v>403</v>
      </c>
    </row>
    <row r="283" s="13" customFormat="1">
      <c r="A283" s="13"/>
      <c r="B283" s="233"/>
      <c r="C283" s="234"/>
      <c r="D283" s="235" t="s">
        <v>134</v>
      </c>
      <c r="E283" s="236" t="s">
        <v>1</v>
      </c>
      <c r="F283" s="237" t="s">
        <v>176</v>
      </c>
      <c r="G283" s="234"/>
      <c r="H283" s="238">
        <v>10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134</v>
      </c>
      <c r="AU283" s="244" t="s">
        <v>86</v>
      </c>
      <c r="AV283" s="13" t="s">
        <v>86</v>
      </c>
      <c r="AW283" s="13" t="s">
        <v>33</v>
      </c>
      <c r="AX283" s="13" t="s">
        <v>76</v>
      </c>
      <c r="AY283" s="244" t="s">
        <v>127</v>
      </c>
    </row>
    <row r="284" s="14" customFormat="1">
      <c r="A284" s="14"/>
      <c r="B284" s="245"/>
      <c r="C284" s="246"/>
      <c r="D284" s="235" t="s">
        <v>134</v>
      </c>
      <c r="E284" s="247" t="s">
        <v>1</v>
      </c>
      <c r="F284" s="248" t="s">
        <v>136</v>
      </c>
      <c r="G284" s="246"/>
      <c r="H284" s="249">
        <v>10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134</v>
      </c>
      <c r="AU284" s="255" t="s">
        <v>86</v>
      </c>
      <c r="AV284" s="14" t="s">
        <v>133</v>
      </c>
      <c r="AW284" s="14" t="s">
        <v>33</v>
      </c>
      <c r="AX284" s="14" t="s">
        <v>84</v>
      </c>
      <c r="AY284" s="255" t="s">
        <v>127</v>
      </c>
    </row>
    <row r="285" s="2" customFormat="1" ht="37.8" customHeight="1">
      <c r="A285" s="38"/>
      <c r="B285" s="39"/>
      <c r="C285" s="219" t="s">
        <v>297</v>
      </c>
      <c r="D285" s="219" t="s">
        <v>129</v>
      </c>
      <c r="E285" s="220" t="s">
        <v>404</v>
      </c>
      <c r="F285" s="221" t="s">
        <v>405</v>
      </c>
      <c r="G285" s="222" t="s">
        <v>144</v>
      </c>
      <c r="H285" s="223">
        <v>10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41</v>
      </c>
      <c r="O285" s="91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133</v>
      </c>
      <c r="AT285" s="231" t="s">
        <v>129</v>
      </c>
      <c r="AU285" s="231" t="s">
        <v>86</v>
      </c>
      <c r="AY285" s="17" t="s">
        <v>127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84</v>
      </c>
      <c r="BK285" s="232">
        <f>ROUND(I285*H285,2)</f>
        <v>0</v>
      </c>
      <c r="BL285" s="17" t="s">
        <v>133</v>
      </c>
      <c r="BM285" s="231" t="s">
        <v>406</v>
      </c>
    </row>
    <row r="286" s="13" customFormat="1">
      <c r="A286" s="13"/>
      <c r="B286" s="233"/>
      <c r="C286" s="234"/>
      <c r="D286" s="235" t="s">
        <v>134</v>
      </c>
      <c r="E286" s="236" t="s">
        <v>1</v>
      </c>
      <c r="F286" s="237" t="s">
        <v>176</v>
      </c>
      <c r="G286" s="234"/>
      <c r="H286" s="238">
        <v>10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134</v>
      </c>
      <c r="AU286" s="244" t="s">
        <v>86</v>
      </c>
      <c r="AV286" s="13" t="s">
        <v>86</v>
      </c>
      <c r="AW286" s="13" t="s">
        <v>33</v>
      </c>
      <c r="AX286" s="13" t="s">
        <v>76</v>
      </c>
      <c r="AY286" s="244" t="s">
        <v>127</v>
      </c>
    </row>
    <row r="287" s="14" customFormat="1">
      <c r="A287" s="14"/>
      <c r="B287" s="245"/>
      <c r="C287" s="246"/>
      <c r="D287" s="235" t="s">
        <v>134</v>
      </c>
      <c r="E287" s="247" t="s">
        <v>1</v>
      </c>
      <c r="F287" s="248" t="s">
        <v>136</v>
      </c>
      <c r="G287" s="246"/>
      <c r="H287" s="249">
        <v>10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134</v>
      </c>
      <c r="AU287" s="255" t="s">
        <v>86</v>
      </c>
      <c r="AV287" s="14" t="s">
        <v>133</v>
      </c>
      <c r="AW287" s="14" t="s">
        <v>33</v>
      </c>
      <c r="AX287" s="14" t="s">
        <v>84</v>
      </c>
      <c r="AY287" s="255" t="s">
        <v>127</v>
      </c>
    </row>
    <row r="288" s="2" customFormat="1" ht="24.15" customHeight="1">
      <c r="A288" s="38"/>
      <c r="B288" s="39"/>
      <c r="C288" s="219" t="s">
        <v>407</v>
      </c>
      <c r="D288" s="219" t="s">
        <v>129</v>
      </c>
      <c r="E288" s="220" t="s">
        <v>408</v>
      </c>
      <c r="F288" s="221" t="s">
        <v>409</v>
      </c>
      <c r="G288" s="222" t="s">
        <v>144</v>
      </c>
      <c r="H288" s="223">
        <v>10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41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133</v>
      </c>
      <c r="AT288" s="231" t="s">
        <v>129</v>
      </c>
      <c r="AU288" s="231" t="s">
        <v>86</v>
      </c>
      <c r="AY288" s="17" t="s">
        <v>127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84</v>
      </c>
      <c r="BK288" s="232">
        <f>ROUND(I288*H288,2)</f>
        <v>0</v>
      </c>
      <c r="BL288" s="17" t="s">
        <v>133</v>
      </c>
      <c r="BM288" s="231" t="s">
        <v>410</v>
      </c>
    </row>
    <row r="289" s="12" customFormat="1" ht="22.8" customHeight="1">
      <c r="A289" s="12"/>
      <c r="B289" s="203"/>
      <c r="C289" s="204"/>
      <c r="D289" s="205" t="s">
        <v>75</v>
      </c>
      <c r="E289" s="217" t="s">
        <v>411</v>
      </c>
      <c r="F289" s="217" t="s">
        <v>412</v>
      </c>
      <c r="G289" s="204"/>
      <c r="H289" s="204"/>
      <c r="I289" s="207"/>
      <c r="J289" s="218">
        <f>BK289</f>
        <v>0</v>
      </c>
      <c r="K289" s="204"/>
      <c r="L289" s="209"/>
      <c r="M289" s="210"/>
      <c r="N289" s="211"/>
      <c r="O289" s="211"/>
      <c r="P289" s="212">
        <f>SUM(P290:P304)</f>
        <v>0</v>
      </c>
      <c r="Q289" s="211"/>
      <c r="R289" s="212">
        <f>SUM(R290:R304)</f>
        <v>0</v>
      </c>
      <c r="S289" s="211"/>
      <c r="T289" s="213">
        <f>SUM(T290:T304)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4" t="s">
        <v>84</v>
      </c>
      <c r="AT289" s="215" t="s">
        <v>75</v>
      </c>
      <c r="AU289" s="215" t="s">
        <v>84</v>
      </c>
      <c r="AY289" s="214" t="s">
        <v>127</v>
      </c>
      <c r="BK289" s="216">
        <f>SUM(BK290:BK304)</f>
        <v>0</v>
      </c>
    </row>
    <row r="290" s="2" customFormat="1" ht="49.05" customHeight="1">
      <c r="A290" s="38"/>
      <c r="B290" s="39"/>
      <c r="C290" s="219" t="s">
        <v>302</v>
      </c>
      <c r="D290" s="219" t="s">
        <v>129</v>
      </c>
      <c r="E290" s="220" t="s">
        <v>413</v>
      </c>
      <c r="F290" s="221" t="s">
        <v>414</v>
      </c>
      <c r="G290" s="222" t="s">
        <v>139</v>
      </c>
      <c r="H290" s="223">
        <v>3.3050000000000002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41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133</v>
      </c>
      <c r="AT290" s="231" t="s">
        <v>129</v>
      </c>
      <c r="AU290" s="231" t="s">
        <v>86</v>
      </c>
      <c r="AY290" s="17" t="s">
        <v>127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84</v>
      </c>
      <c r="BK290" s="232">
        <f>ROUND(I290*H290,2)</f>
        <v>0</v>
      </c>
      <c r="BL290" s="17" t="s">
        <v>133</v>
      </c>
      <c r="BM290" s="231" t="s">
        <v>415</v>
      </c>
    </row>
    <row r="291" s="13" customFormat="1">
      <c r="A291" s="13"/>
      <c r="B291" s="233"/>
      <c r="C291" s="234"/>
      <c r="D291" s="235" t="s">
        <v>134</v>
      </c>
      <c r="E291" s="236" t="s">
        <v>1</v>
      </c>
      <c r="F291" s="237" t="s">
        <v>416</v>
      </c>
      <c r="G291" s="234"/>
      <c r="H291" s="238">
        <v>3.3050000000000002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134</v>
      </c>
      <c r="AU291" s="244" t="s">
        <v>86</v>
      </c>
      <c r="AV291" s="13" t="s">
        <v>86</v>
      </c>
      <c r="AW291" s="13" t="s">
        <v>33</v>
      </c>
      <c r="AX291" s="13" t="s">
        <v>76</v>
      </c>
      <c r="AY291" s="244" t="s">
        <v>127</v>
      </c>
    </row>
    <row r="292" s="14" customFormat="1">
      <c r="A292" s="14"/>
      <c r="B292" s="245"/>
      <c r="C292" s="246"/>
      <c r="D292" s="235" t="s">
        <v>134</v>
      </c>
      <c r="E292" s="247" t="s">
        <v>1</v>
      </c>
      <c r="F292" s="248" t="s">
        <v>136</v>
      </c>
      <c r="G292" s="246"/>
      <c r="H292" s="249">
        <v>3.3050000000000002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134</v>
      </c>
      <c r="AU292" s="255" t="s">
        <v>86</v>
      </c>
      <c r="AV292" s="14" t="s">
        <v>133</v>
      </c>
      <c r="AW292" s="14" t="s">
        <v>33</v>
      </c>
      <c r="AX292" s="14" t="s">
        <v>84</v>
      </c>
      <c r="AY292" s="255" t="s">
        <v>127</v>
      </c>
    </row>
    <row r="293" s="2" customFormat="1" ht="49.05" customHeight="1">
      <c r="A293" s="38"/>
      <c r="B293" s="39"/>
      <c r="C293" s="219" t="s">
        <v>417</v>
      </c>
      <c r="D293" s="219" t="s">
        <v>129</v>
      </c>
      <c r="E293" s="220" t="s">
        <v>418</v>
      </c>
      <c r="F293" s="221" t="s">
        <v>419</v>
      </c>
      <c r="G293" s="222" t="s">
        <v>139</v>
      </c>
      <c r="H293" s="223">
        <v>21.504999999999999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41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133</v>
      </c>
      <c r="AT293" s="231" t="s">
        <v>129</v>
      </c>
      <c r="AU293" s="231" t="s">
        <v>86</v>
      </c>
      <c r="AY293" s="17" t="s">
        <v>127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84</v>
      </c>
      <c r="BK293" s="232">
        <f>ROUND(I293*H293,2)</f>
        <v>0</v>
      </c>
      <c r="BL293" s="17" t="s">
        <v>133</v>
      </c>
      <c r="BM293" s="231" t="s">
        <v>420</v>
      </c>
    </row>
    <row r="294" s="13" customFormat="1">
      <c r="A294" s="13"/>
      <c r="B294" s="233"/>
      <c r="C294" s="234"/>
      <c r="D294" s="235" t="s">
        <v>134</v>
      </c>
      <c r="E294" s="236" t="s">
        <v>1</v>
      </c>
      <c r="F294" s="237" t="s">
        <v>421</v>
      </c>
      <c r="G294" s="234"/>
      <c r="H294" s="238">
        <v>3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134</v>
      </c>
      <c r="AU294" s="244" t="s">
        <v>86</v>
      </c>
      <c r="AV294" s="13" t="s">
        <v>86</v>
      </c>
      <c r="AW294" s="13" t="s">
        <v>33</v>
      </c>
      <c r="AX294" s="13" t="s">
        <v>76</v>
      </c>
      <c r="AY294" s="244" t="s">
        <v>127</v>
      </c>
    </row>
    <row r="295" s="13" customFormat="1">
      <c r="A295" s="13"/>
      <c r="B295" s="233"/>
      <c r="C295" s="234"/>
      <c r="D295" s="235" t="s">
        <v>134</v>
      </c>
      <c r="E295" s="236" t="s">
        <v>1</v>
      </c>
      <c r="F295" s="237" t="s">
        <v>422</v>
      </c>
      <c r="G295" s="234"/>
      <c r="H295" s="238">
        <v>15.199999999999999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134</v>
      </c>
      <c r="AU295" s="244" t="s">
        <v>86</v>
      </c>
      <c r="AV295" s="13" t="s">
        <v>86</v>
      </c>
      <c r="AW295" s="13" t="s">
        <v>33</v>
      </c>
      <c r="AX295" s="13" t="s">
        <v>76</v>
      </c>
      <c r="AY295" s="244" t="s">
        <v>127</v>
      </c>
    </row>
    <row r="296" s="13" customFormat="1">
      <c r="A296" s="13"/>
      <c r="B296" s="233"/>
      <c r="C296" s="234"/>
      <c r="D296" s="235" t="s">
        <v>134</v>
      </c>
      <c r="E296" s="236" t="s">
        <v>1</v>
      </c>
      <c r="F296" s="237" t="s">
        <v>423</v>
      </c>
      <c r="G296" s="234"/>
      <c r="H296" s="238">
        <v>3.3050000000000002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134</v>
      </c>
      <c r="AU296" s="244" t="s">
        <v>86</v>
      </c>
      <c r="AV296" s="13" t="s">
        <v>86</v>
      </c>
      <c r="AW296" s="13" t="s">
        <v>33</v>
      </c>
      <c r="AX296" s="13" t="s">
        <v>76</v>
      </c>
      <c r="AY296" s="244" t="s">
        <v>127</v>
      </c>
    </row>
    <row r="297" s="14" customFormat="1">
      <c r="A297" s="14"/>
      <c r="B297" s="245"/>
      <c r="C297" s="246"/>
      <c r="D297" s="235" t="s">
        <v>134</v>
      </c>
      <c r="E297" s="247" t="s">
        <v>1</v>
      </c>
      <c r="F297" s="248" t="s">
        <v>136</v>
      </c>
      <c r="G297" s="246"/>
      <c r="H297" s="249">
        <v>21.504999999999999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134</v>
      </c>
      <c r="AU297" s="255" t="s">
        <v>86</v>
      </c>
      <c r="AV297" s="14" t="s">
        <v>133</v>
      </c>
      <c r="AW297" s="14" t="s">
        <v>33</v>
      </c>
      <c r="AX297" s="14" t="s">
        <v>84</v>
      </c>
      <c r="AY297" s="255" t="s">
        <v>127</v>
      </c>
    </row>
    <row r="298" s="2" customFormat="1" ht="66.75" customHeight="1">
      <c r="A298" s="38"/>
      <c r="B298" s="39"/>
      <c r="C298" s="219" t="s">
        <v>306</v>
      </c>
      <c r="D298" s="219" t="s">
        <v>129</v>
      </c>
      <c r="E298" s="220" t="s">
        <v>424</v>
      </c>
      <c r="F298" s="221" t="s">
        <v>425</v>
      </c>
      <c r="G298" s="222" t="s">
        <v>139</v>
      </c>
      <c r="H298" s="223">
        <v>1075.25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41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133</v>
      </c>
      <c r="AT298" s="231" t="s">
        <v>129</v>
      </c>
      <c r="AU298" s="231" t="s">
        <v>86</v>
      </c>
      <c r="AY298" s="17" t="s">
        <v>127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84</v>
      </c>
      <c r="BK298" s="232">
        <f>ROUND(I298*H298,2)</f>
        <v>0</v>
      </c>
      <c r="BL298" s="17" t="s">
        <v>133</v>
      </c>
      <c r="BM298" s="231" t="s">
        <v>426</v>
      </c>
    </row>
    <row r="299" s="13" customFormat="1">
      <c r="A299" s="13"/>
      <c r="B299" s="233"/>
      <c r="C299" s="234"/>
      <c r="D299" s="235" t="s">
        <v>134</v>
      </c>
      <c r="E299" s="236" t="s">
        <v>1</v>
      </c>
      <c r="F299" s="237" t="s">
        <v>427</v>
      </c>
      <c r="G299" s="234"/>
      <c r="H299" s="238">
        <v>1075.25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134</v>
      </c>
      <c r="AU299" s="244" t="s">
        <v>86</v>
      </c>
      <c r="AV299" s="13" t="s">
        <v>86</v>
      </c>
      <c r="AW299" s="13" t="s">
        <v>33</v>
      </c>
      <c r="AX299" s="13" t="s">
        <v>76</v>
      </c>
      <c r="AY299" s="244" t="s">
        <v>127</v>
      </c>
    </row>
    <row r="300" s="14" customFormat="1">
      <c r="A300" s="14"/>
      <c r="B300" s="245"/>
      <c r="C300" s="246"/>
      <c r="D300" s="235" t="s">
        <v>134</v>
      </c>
      <c r="E300" s="247" t="s">
        <v>1</v>
      </c>
      <c r="F300" s="248" t="s">
        <v>136</v>
      </c>
      <c r="G300" s="246"/>
      <c r="H300" s="249">
        <v>1075.25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134</v>
      </c>
      <c r="AU300" s="255" t="s">
        <v>86</v>
      </c>
      <c r="AV300" s="14" t="s">
        <v>133</v>
      </c>
      <c r="AW300" s="14" t="s">
        <v>33</v>
      </c>
      <c r="AX300" s="14" t="s">
        <v>84</v>
      </c>
      <c r="AY300" s="255" t="s">
        <v>127</v>
      </c>
    </row>
    <row r="301" s="2" customFormat="1" ht="33" customHeight="1">
      <c r="A301" s="38"/>
      <c r="B301" s="39"/>
      <c r="C301" s="219" t="s">
        <v>428</v>
      </c>
      <c r="D301" s="219" t="s">
        <v>129</v>
      </c>
      <c r="E301" s="220" t="s">
        <v>429</v>
      </c>
      <c r="F301" s="221" t="s">
        <v>430</v>
      </c>
      <c r="G301" s="222" t="s">
        <v>139</v>
      </c>
      <c r="H301" s="223">
        <v>6.3049999999999997</v>
      </c>
      <c r="I301" s="224"/>
      <c r="J301" s="225">
        <f>ROUND(I301*H301,2)</f>
        <v>0</v>
      </c>
      <c r="K301" s="226"/>
      <c r="L301" s="44"/>
      <c r="M301" s="227" t="s">
        <v>1</v>
      </c>
      <c r="N301" s="228" t="s">
        <v>41</v>
      </c>
      <c r="O301" s="91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133</v>
      </c>
      <c r="AT301" s="231" t="s">
        <v>129</v>
      </c>
      <c r="AU301" s="231" t="s">
        <v>86</v>
      </c>
      <c r="AY301" s="17" t="s">
        <v>127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84</v>
      </c>
      <c r="BK301" s="232">
        <f>ROUND(I301*H301,2)</f>
        <v>0</v>
      </c>
      <c r="BL301" s="17" t="s">
        <v>133</v>
      </c>
      <c r="BM301" s="231" t="s">
        <v>431</v>
      </c>
    </row>
    <row r="302" s="13" customFormat="1">
      <c r="A302" s="13"/>
      <c r="B302" s="233"/>
      <c r="C302" s="234"/>
      <c r="D302" s="235" t="s">
        <v>134</v>
      </c>
      <c r="E302" s="236" t="s">
        <v>1</v>
      </c>
      <c r="F302" s="237" t="s">
        <v>421</v>
      </c>
      <c r="G302" s="234"/>
      <c r="H302" s="238">
        <v>3</v>
      </c>
      <c r="I302" s="239"/>
      <c r="J302" s="234"/>
      <c r="K302" s="234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134</v>
      </c>
      <c r="AU302" s="244" t="s">
        <v>86</v>
      </c>
      <c r="AV302" s="13" t="s">
        <v>86</v>
      </c>
      <c r="AW302" s="13" t="s">
        <v>33</v>
      </c>
      <c r="AX302" s="13" t="s">
        <v>76</v>
      </c>
      <c r="AY302" s="244" t="s">
        <v>127</v>
      </c>
    </row>
    <row r="303" s="13" customFormat="1">
      <c r="A303" s="13"/>
      <c r="B303" s="233"/>
      <c r="C303" s="234"/>
      <c r="D303" s="235" t="s">
        <v>134</v>
      </c>
      <c r="E303" s="236" t="s">
        <v>1</v>
      </c>
      <c r="F303" s="237" t="s">
        <v>432</v>
      </c>
      <c r="G303" s="234"/>
      <c r="H303" s="238">
        <v>3.3050000000000002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134</v>
      </c>
      <c r="AU303" s="244" t="s">
        <v>86</v>
      </c>
      <c r="AV303" s="13" t="s">
        <v>86</v>
      </c>
      <c r="AW303" s="13" t="s">
        <v>33</v>
      </c>
      <c r="AX303" s="13" t="s">
        <v>76</v>
      </c>
      <c r="AY303" s="244" t="s">
        <v>127</v>
      </c>
    </row>
    <row r="304" s="14" customFormat="1">
      <c r="A304" s="14"/>
      <c r="B304" s="245"/>
      <c r="C304" s="246"/>
      <c r="D304" s="235" t="s">
        <v>134</v>
      </c>
      <c r="E304" s="247" t="s">
        <v>1</v>
      </c>
      <c r="F304" s="248" t="s">
        <v>136</v>
      </c>
      <c r="G304" s="246"/>
      <c r="H304" s="249">
        <v>6.3049999999999997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134</v>
      </c>
      <c r="AU304" s="255" t="s">
        <v>86</v>
      </c>
      <c r="AV304" s="14" t="s">
        <v>133</v>
      </c>
      <c r="AW304" s="14" t="s">
        <v>33</v>
      </c>
      <c r="AX304" s="14" t="s">
        <v>84</v>
      </c>
      <c r="AY304" s="255" t="s">
        <v>127</v>
      </c>
    </row>
    <row r="305" s="12" customFormat="1" ht="22.8" customHeight="1">
      <c r="A305" s="12"/>
      <c r="B305" s="203"/>
      <c r="C305" s="204"/>
      <c r="D305" s="205" t="s">
        <v>75</v>
      </c>
      <c r="E305" s="217" t="s">
        <v>433</v>
      </c>
      <c r="F305" s="217" t="s">
        <v>434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SUM(P306:P310)</f>
        <v>0</v>
      </c>
      <c r="Q305" s="211"/>
      <c r="R305" s="212">
        <f>SUM(R306:R310)</f>
        <v>0</v>
      </c>
      <c r="S305" s="211"/>
      <c r="T305" s="213">
        <f>SUM(T306:T310)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84</v>
      </c>
      <c r="AT305" s="215" t="s">
        <v>75</v>
      </c>
      <c r="AU305" s="215" t="s">
        <v>84</v>
      </c>
      <c r="AY305" s="214" t="s">
        <v>127</v>
      </c>
      <c r="BK305" s="216">
        <f>SUM(BK306:BK310)</f>
        <v>0</v>
      </c>
    </row>
    <row r="306" s="2" customFormat="1" ht="44.25" customHeight="1">
      <c r="A306" s="38"/>
      <c r="B306" s="39"/>
      <c r="C306" s="219" t="s">
        <v>311</v>
      </c>
      <c r="D306" s="219" t="s">
        <v>129</v>
      </c>
      <c r="E306" s="220" t="s">
        <v>435</v>
      </c>
      <c r="F306" s="221" t="s">
        <v>436</v>
      </c>
      <c r="G306" s="222" t="s">
        <v>139</v>
      </c>
      <c r="H306" s="223">
        <v>25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41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133</v>
      </c>
      <c r="AT306" s="231" t="s">
        <v>129</v>
      </c>
      <c r="AU306" s="231" t="s">
        <v>86</v>
      </c>
      <c r="AY306" s="17" t="s">
        <v>127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84</v>
      </c>
      <c r="BK306" s="232">
        <f>ROUND(I306*H306,2)</f>
        <v>0</v>
      </c>
      <c r="BL306" s="17" t="s">
        <v>133</v>
      </c>
      <c r="BM306" s="231" t="s">
        <v>437</v>
      </c>
    </row>
    <row r="307" s="2" customFormat="1" ht="55.5" customHeight="1">
      <c r="A307" s="38"/>
      <c r="B307" s="39"/>
      <c r="C307" s="219" t="s">
        <v>438</v>
      </c>
      <c r="D307" s="219" t="s">
        <v>129</v>
      </c>
      <c r="E307" s="220" t="s">
        <v>439</v>
      </c>
      <c r="F307" s="221" t="s">
        <v>440</v>
      </c>
      <c r="G307" s="222" t="s">
        <v>139</v>
      </c>
      <c r="H307" s="223">
        <v>25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41</v>
      </c>
      <c r="O307" s="91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133</v>
      </c>
      <c r="AT307" s="231" t="s">
        <v>129</v>
      </c>
      <c r="AU307" s="231" t="s">
        <v>86</v>
      </c>
      <c r="AY307" s="17" t="s">
        <v>127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84</v>
      </c>
      <c r="BK307" s="232">
        <f>ROUND(I307*H307,2)</f>
        <v>0</v>
      </c>
      <c r="BL307" s="17" t="s">
        <v>133</v>
      </c>
      <c r="BM307" s="231" t="s">
        <v>441</v>
      </c>
    </row>
    <row r="308" s="2" customFormat="1" ht="33" customHeight="1">
      <c r="A308" s="38"/>
      <c r="B308" s="39"/>
      <c r="C308" s="219" t="s">
        <v>314</v>
      </c>
      <c r="D308" s="219" t="s">
        <v>129</v>
      </c>
      <c r="E308" s="220" t="s">
        <v>442</v>
      </c>
      <c r="F308" s="221" t="s">
        <v>443</v>
      </c>
      <c r="G308" s="222" t="s">
        <v>139</v>
      </c>
      <c r="H308" s="223">
        <v>500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41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133</v>
      </c>
      <c r="AT308" s="231" t="s">
        <v>129</v>
      </c>
      <c r="AU308" s="231" t="s">
        <v>86</v>
      </c>
      <c r="AY308" s="17" t="s">
        <v>127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84</v>
      </c>
      <c r="BK308" s="232">
        <f>ROUND(I308*H308,2)</f>
        <v>0</v>
      </c>
      <c r="BL308" s="17" t="s">
        <v>133</v>
      </c>
      <c r="BM308" s="231" t="s">
        <v>444</v>
      </c>
    </row>
    <row r="309" s="13" customFormat="1">
      <c r="A309" s="13"/>
      <c r="B309" s="233"/>
      <c r="C309" s="234"/>
      <c r="D309" s="235" t="s">
        <v>134</v>
      </c>
      <c r="E309" s="236" t="s">
        <v>1</v>
      </c>
      <c r="F309" s="237" t="s">
        <v>445</v>
      </c>
      <c r="G309" s="234"/>
      <c r="H309" s="238">
        <v>500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134</v>
      </c>
      <c r="AU309" s="244" t="s">
        <v>86</v>
      </c>
      <c r="AV309" s="13" t="s">
        <v>86</v>
      </c>
      <c r="AW309" s="13" t="s">
        <v>33</v>
      </c>
      <c r="AX309" s="13" t="s">
        <v>76</v>
      </c>
      <c r="AY309" s="244" t="s">
        <v>127</v>
      </c>
    </row>
    <row r="310" s="14" customFormat="1">
      <c r="A310" s="14"/>
      <c r="B310" s="245"/>
      <c r="C310" s="246"/>
      <c r="D310" s="235" t="s">
        <v>134</v>
      </c>
      <c r="E310" s="247" t="s">
        <v>1</v>
      </c>
      <c r="F310" s="248" t="s">
        <v>136</v>
      </c>
      <c r="G310" s="246"/>
      <c r="H310" s="249">
        <v>500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134</v>
      </c>
      <c r="AU310" s="255" t="s">
        <v>86</v>
      </c>
      <c r="AV310" s="14" t="s">
        <v>133</v>
      </c>
      <c r="AW310" s="14" t="s">
        <v>33</v>
      </c>
      <c r="AX310" s="14" t="s">
        <v>84</v>
      </c>
      <c r="AY310" s="255" t="s">
        <v>127</v>
      </c>
    </row>
    <row r="311" s="12" customFormat="1" ht="25.92" customHeight="1">
      <c r="A311" s="12"/>
      <c r="B311" s="203"/>
      <c r="C311" s="204"/>
      <c r="D311" s="205" t="s">
        <v>75</v>
      </c>
      <c r="E311" s="206" t="s">
        <v>181</v>
      </c>
      <c r="F311" s="206" t="s">
        <v>446</v>
      </c>
      <c r="G311" s="204"/>
      <c r="H311" s="204"/>
      <c r="I311" s="207"/>
      <c r="J311" s="208">
        <f>BK311</f>
        <v>0</v>
      </c>
      <c r="K311" s="204"/>
      <c r="L311" s="209"/>
      <c r="M311" s="210"/>
      <c r="N311" s="211"/>
      <c r="O311" s="211"/>
      <c r="P311" s="212">
        <f>P312</f>
        <v>0</v>
      </c>
      <c r="Q311" s="211"/>
      <c r="R311" s="212">
        <f>R312</f>
        <v>0</v>
      </c>
      <c r="S311" s="211"/>
      <c r="T311" s="213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4" t="s">
        <v>141</v>
      </c>
      <c r="AT311" s="215" t="s">
        <v>75</v>
      </c>
      <c r="AU311" s="215" t="s">
        <v>76</v>
      </c>
      <c r="AY311" s="214" t="s">
        <v>127</v>
      </c>
      <c r="BK311" s="216">
        <f>BK312</f>
        <v>0</v>
      </c>
    </row>
    <row r="312" s="12" customFormat="1" ht="22.8" customHeight="1">
      <c r="A312" s="12"/>
      <c r="B312" s="203"/>
      <c r="C312" s="204"/>
      <c r="D312" s="205" t="s">
        <v>75</v>
      </c>
      <c r="E312" s="217" t="s">
        <v>447</v>
      </c>
      <c r="F312" s="217" t="s">
        <v>448</v>
      </c>
      <c r="G312" s="204"/>
      <c r="H312" s="204"/>
      <c r="I312" s="207"/>
      <c r="J312" s="218">
        <f>BK312</f>
        <v>0</v>
      </c>
      <c r="K312" s="204"/>
      <c r="L312" s="209"/>
      <c r="M312" s="210"/>
      <c r="N312" s="211"/>
      <c r="O312" s="211"/>
      <c r="P312" s="212">
        <f>SUM(P313:P315)</f>
        <v>0</v>
      </c>
      <c r="Q312" s="211"/>
      <c r="R312" s="212">
        <f>SUM(R313:R315)</f>
        <v>0</v>
      </c>
      <c r="S312" s="211"/>
      <c r="T312" s="213">
        <f>SUM(T313:T315)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4" t="s">
        <v>141</v>
      </c>
      <c r="AT312" s="215" t="s">
        <v>75</v>
      </c>
      <c r="AU312" s="215" t="s">
        <v>84</v>
      </c>
      <c r="AY312" s="214" t="s">
        <v>127</v>
      </c>
      <c r="BK312" s="216">
        <f>SUM(BK313:BK315)</f>
        <v>0</v>
      </c>
    </row>
    <row r="313" s="2" customFormat="1" ht="21.75" customHeight="1">
      <c r="A313" s="38"/>
      <c r="B313" s="39"/>
      <c r="C313" s="219" t="s">
        <v>449</v>
      </c>
      <c r="D313" s="219" t="s">
        <v>129</v>
      </c>
      <c r="E313" s="220" t="s">
        <v>450</v>
      </c>
      <c r="F313" s="221" t="s">
        <v>451</v>
      </c>
      <c r="G313" s="222" t="s">
        <v>132</v>
      </c>
      <c r="H313" s="223">
        <v>37.700000000000003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41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297</v>
      </c>
      <c r="AT313" s="231" t="s">
        <v>129</v>
      </c>
      <c r="AU313" s="231" t="s">
        <v>86</v>
      </c>
      <c r="AY313" s="17" t="s">
        <v>127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84</v>
      </c>
      <c r="BK313" s="232">
        <f>ROUND(I313*H313,2)</f>
        <v>0</v>
      </c>
      <c r="BL313" s="17" t="s">
        <v>297</v>
      </c>
      <c r="BM313" s="231" t="s">
        <v>452</v>
      </c>
    </row>
    <row r="314" s="2" customFormat="1">
      <c r="A314" s="38"/>
      <c r="B314" s="39"/>
      <c r="C314" s="40"/>
      <c r="D314" s="235" t="s">
        <v>200</v>
      </c>
      <c r="E314" s="40"/>
      <c r="F314" s="267" t="s">
        <v>453</v>
      </c>
      <c r="G314" s="40"/>
      <c r="H314" s="40"/>
      <c r="I314" s="268"/>
      <c r="J314" s="40"/>
      <c r="K314" s="40"/>
      <c r="L314" s="44"/>
      <c r="M314" s="269"/>
      <c r="N314" s="270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200</v>
      </c>
      <c r="AU314" s="17" t="s">
        <v>86</v>
      </c>
    </row>
    <row r="315" s="2" customFormat="1" ht="24.15" customHeight="1">
      <c r="A315" s="38"/>
      <c r="B315" s="39"/>
      <c r="C315" s="219" t="s">
        <v>319</v>
      </c>
      <c r="D315" s="219" t="s">
        <v>129</v>
      </c>
      <c r="E315" s="220" t="s">
        <v>454</v>
      </c>
      <c r="F315" s="221" t="s">
        <v>455</v>
      </c>
      <c r="G315" s="222" t="s">
        <v>252</v>
      </c>
      <c r="H315" s="223">
        <v>1</v>
      </c>
      <c r="I315" s="224"/>
      <c r="J315" s="225">
        <f>ROUND(I315*H315,2)</f>
        <v>0</v>
      </c>
      <c r="K315" s="226"/>
      <c r="L315" s="44"/>
      <c r="M315" s="271" t="s">
        <v>1</v>
      </c>
      <c r="N315" s="272" t="s">
        <v>41</v>
      </c>
      <c r="O315" s="273"/>
      <c r="P315" s="274">
        <f>O315*H315</f>
        <v>0</v>
      </c>
      <c r="Q315" s="274">
        <v>0</v>
      </c>
      <c r="R315" s="274">
        <f>Q315*H315</f>
        <v>0</v>
      </c>
      <c r="S315" s="274">
        <v>0</v>
      </c>
      <c r="T315" s="275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297</v>
      </c>
      <c r="AT315" s="231" t="s">
        <v>129</v>
      </c>
      <c r="AU315" s="231" t="s">
        <v>86</v>
      </c>
      <c r="AY315" s="17" t="s">
        <v>127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84</v>
      </c>
      <c r="BK315" s="232">
        <f>ROUND(I315*H315,2)</f>
        <v>0</v>
      </c>
      <c r="BL315" s="17" t="s">
        <v>297</v>
      </c>
      <c r="BM315" s="231" t="s">
        <v>456</v>
      </c>
    </row>
    <row r="316" s="2" customFormat="1" ht="6.96" customHeight="1">
      <c r="A316" s="38"/>
      <c r="B316" s="66"/>
      <c r="C316" s="67"/>
      <c r="D316" s="67"/>
      <c r="E316" s="67"/>
      <c r="F316" s="67"/>
      <c r="G316" s="67"/>
      <c r="H316" s="67"/>
      <c r="I316" s="67"/>
      <c r="J316" s="67"/>
      <c r="K316" s="67"/>
      <c r="L316" s="44"/>
      <c r="M316" s="38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</row>
  </sheetData>
  <sheetProtection sheet="1" autoFilter="0" formatColumns="0" formatRows="0" objects="1" scenarios="1" spinCount="100000" saltValue="Zjsu7FIHEJW/+sdMynR4kX7WU50r8+CexeRzswTZRuGJPG6VGf+LEkkPETqb6T+lbBzGeFL0ey68+4xCHwYYog==" hashValue="dAK0oHRvWNs2alIfbJcFdT1nraglqgb5eSVDLwD/UoMa9F4VOa9bJ+604MVnOjwy1B/9oG4uFCKAZ+QnvcyinA==" algorithmName="SHA-512" password="CC35"/>
  <autoFilter ref="C126:K31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mostu v km 22,748 na trati České Velenice - Veselí nad Lužnicí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457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ROUND((SUM(BE122:BE145)),  2)</f>
        <v>0</v>
      </c>
      <c r="G33" s="38"/>
      <c r="H33" s="38"/>
      <c r="I33" s="155">
        <v>0.20999999999999999</v>
      </c>
      <c r="J33" s="154">
        <f>ROUND(((SUM(BE122:BE145))*I33),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ROUND((SUM(BF122:BF145)),  2)</f>
        <v>0</v>
      </c>
      <c r="G34" s="38"/>
      <c r="H34" s="38"/>
      <c r="I34" s="155">
        <v>0.12</v>
      </c>
      <c r="J34" s="154">
        <f>ROUND(((SUM(BF122:BF145))*I34),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ROUND((SUM(BG122:BG145)),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ROUND((SUM(BH122:BH145)),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ROUND((SUM(BI122:BI145)),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mostu v km 22,748 na trati České Velenice - Veselí nad Lužnicí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458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459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460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461</v>
      </c>
      <c r="E100" s="188"/>
      <c r="F100" s="188"/>
      <c r="G100" s="188"/>
      <c r="H100" s="188"/>
      <c r="I100" s="188"/>
      <c r="J100" s="189">
        <f>J136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462</v>
      </c>
      <c r="E101" s="188"/>
      <c r="F101" s="188"/>
      <c r="G101" s="188"/>
      <c r="H101" s="188"/>
      <c r="I101" s="188"/>
      <c r="J101" s="189">
        <f>J140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463</v>
      </c>
      <c r="E102" s="188"/>
      <c r="F102" s="188"/>
      <c r="G102" s="188"/>
      <c r="H102" s="188"/>
      <c r="I102" s="188"/>
      <c r="J102" s="189">
        <f>J145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Oprava mostu v km 22,748 na trati České Velenice - Veselí nad Lužnicí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02 - VRN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12. 2. 2024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Správa železnic, státní organizace</v>
      </c>
      <c r="G118" s="40"/>
      <c r="H118" s="40"/>
      <c r="I118" s="32" t="s">
        <v>32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113</v>
      </c>
      <c r="D121" s="194" t="s">
        <v>61</v>
      </c>
      <c r="E121" s="194" t="s">
        <v>57</v>
      </c>
      <c r="F121" s="194" t="s">
        <v>58</v>
      </c>
      <c r="G121" s="194" t="s">
        <v>114</v>
      </c>
      <c r="H121" s="194" t="s">
        <v>115</v>
      </c>
      <c r="I121" s="194" t="s">
        <v>116</v>
      </c>
      <c r="J121" s="195" t="s">
        <v>98</v>
      </c>
      <c r="K121" s="196" t="s">
        <v>117</v>
      </c>
      <c r="L121" s="197"/>
      <c r="M121" s="100" t="s">
        <v>1</v>
      </c>
      <c r="N121" s="101" t="s">
        <v>40</v>
      </c>
      <c r="O121" s="101" t="s">
        <v>118</v>
      </c>
      <c r="P121" s="101" t="s">
        <v>119</v>
      </c>
      <c r="Q121" s="101" t="s">
        <v>120</v>
      </c>
      <c r="R121" s="101" t="s">
        <v>121</v>
      </c>
      <c r="S121" s="101" t="s">
        <v>122</v>
      </c>
      <c r="T121" s="102" t="s">
        <v>123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124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100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88</v>
      </c>
      <c r="F123" s="206" t="s">
        <v>464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P124+P128+P136+P140+P145</f>
        <v>0</v>
      </c>
      <c r="Q123" s="211"/>
      <c r="R123" s="212">
        <f>R124+R128+R136+R140+R145</f>
        <v>0</v>
      </c>
      <c r="S123" s="211"/>
      <c r="T123" s="213">
        <f>T124+T128+T136+T140+T145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154</v>
      </c>
      <c r="AT123" s="215" t="s">
        <v>75</v>
      </c>
      <c r="AU123" s="215" t="s">
        <v>76</v>
      </c>
      <c r="AY123" s="214" t="s">
        <v>127</v>
      </c>
      <c r="BK123" s="216">
        <f>BK124+BK128+BK136+BK140+BK145</f>
        <v>0</v>
      </c>
    </row>
    <row r="124" s="12" customFormat="1" ht="22.8" customHeight="1">
      <c r="A124" s="12"/>
      <c r="B124" s="203"/>
      <c r="C124" s="204"/>
      <c r="D124" s="205" t="s">
        <v>75</v>
      </c>
      <c r="E124" s="217" t="s">
        <v>465</v>
      </c>
      <c r="F124" s="217" t="s">
        <v>466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SUM(P125:P127)</f>
        <v>0</v>
      </c>
      <c r="Q124" s="211"/>
      <c r="R124" s="212">
        <f>SUM(R125:R127)</f>
        <v>0</v>
      </c>
      <c r="S124" s="211"/>
      <c r="T124" s="213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154</v>
      </c>
      <c r="AT124" s="215" t="s">
        <v>75</v>
      </c>
      <c r="AU124" s="215" t="s">
        <v>84</v>
      </c>
      <c r="AY124" s="214" t="s">
        <v>127</v>
      </c>
      <c r="BK124" s="216">
        <f>SUM(BK125:BK127)</f>
        <v>0</v>
      </c>
    </row>
    <row r="125" s="2" customFormat="1" ht="16.5" customHeight="1">
      <c r="A125" s="38"/>
      <c r="B125" s="39"/>
      <c r="C125" s="219" t="s">
        <v>84</v>
      </c>
      <c r="D125" s="219" t="s">
        <v>129</v>
      </c>
      <c r="E125" s="220" t="s">
        <v>467</v>
      </c>
      <c r="F125" s="221" t="s">
        <v>468</v>
      </c>
      <c r="G125" s="222" t="s">
        <v>210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133</v>
      </c>
      <c r="AT125" s="231" t="s">
        <v>129</v>
      </c>
      <c r="AU125" s="231" t="s">
        <v>86</v>
      </c>
      <c r="AY125" s="17" t="s">
        <v>127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133</v>
      </c>
      <c r="BM125" s="231" t="s">
        <v>86</v>
      </c>
    </row>
    <row r="126" s="2" customFormat="1" ht="16.5" customHeight="1">
      <c r="A126" s="38"/>
      <c r="B126" s="39"/>
      <c r="C126" s="219" t="s">
        <v>86</v>
      </c>
      <c r="D126" s="219" t="s">
        <v>129</v>
      </c>
      <c r="E126" s="220" t="s">
        <v>469</v>
      </c>
      <c r="F126" s="221" t="s">
        <v>470</v>
      </c>
      <c r="G126" s="222" t="s">
        <v>210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133</v>
      </c>
      <c r="AT126" s="231" t="s">
        <v>129</v>
      </c>
      <c r="AU126" s="231" t="s">
        <v>86</v>
      </c>
      <c r="AY126" s="17" t="s">
        <v>127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133</v>
      </c>
      <c r="BM126" s="231" t="s">
        <v>133</v>
      </c>
    </row>
    <row r="127" s="2" customFormat="1" ht="16.5" customHeight="1">
      <c r="A127" s="38"/>
      <c r="B127" s="39"/>
      <c r="C127" s="219" t="s">
        <v>141</v>
      </c>
      <c r="D127" s="219" t="s">
        <v>129</v>
      </c>
      <c r="E127" s="220" t="s">
        <v>471</v>
      </c>
      <c r="F127" s="221" t="s">
        <v>472</v>
      </c>
      <c r="G127" s="222" t="s">
        <v>210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133</v>
      </c>
      <c r="AT127" s="231" t="s">
        <v>129</v>
      </c>
      <c r="AU127" s="231" t="s">
        <v>86</v>
      </c>
      <c r="AY127" s="17" t="s">
        <v>127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133</v>
      </c>
      <c r="BM127" s="231" t="s">
        <v>151</v>
      </c>
    </row>
    <row r="128" s="12" customFormat="1" ht="22.8" customHeight="1">
      <c r="A128" s="12"/>
      <c r="B128" s="203"/>
      <c r="C128" s="204"/>
      <c r="D128" s="205" t="s">
        <v>75</v>
      </c>
      <c r="E128" s="217" t="s">
        <v>473</v>
      </c>
      <c r="F128" s="217" t="s">
        <v>474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SUM(P129:P135)</f>
        <v>0</v>
      </c>
      <c r="Q128" s="211"/>
      <c r="R128" s="212">
        <f>SUM(R129:R135)</f>
        <v>0</v>
      </c>
      <c r="S128" s="211"/>
      <c r="T128" s="213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154</v>
      </c>
      <c r="AT128" s="215" t="s">
        <v>75</v>
      </c>
      <c r="AU128" s="215" t="s">
        <v>84</v>
      </c>
      <c r="AY128" s="214" t="s">
        <v>127</v>
      </c>
      <c r="BK128" s="216">
        <f>SUM(BK129:BK135)</f>
        <v>0</v>
      </c>
    </row>
    <row r="129" s="2" customFormat="1" ht="16.5" customHeight="1">
      <c r="A129" s="38"/>
      <c r="B129" s="39"/>
      <c r="C129" s="219" t="s">
        <v>133</v>
      </c>
      <c r="D129" s="219" t="s">
        <v>129</v>
      </c>
      <c r="E129" s="220" t="s">
        <v>475</v>
      </c>
      <c r="F129" s="221" t="s">
        <v>474</v>
      </c>
      <c r="G129" s="222" t="s">
        <v>210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133</v>
      </c>
      <c r="AT129" s="231" t="s">
        <v>129</v>
      </c>
      <c r="AU129" s="231" t="s">
        <v>86</v>
      </c>
      <c r="AY129" s="17" t="s">
        <v>127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133</v>
      </c>
      <c r="BM129" s="231" t="s">
        <v>164</v>
      </c>
    </row>
    <row r="130" s="2" customFormat="1" ht="16.5" customHeight="1">
      <c r="A130" s="38"/>
      <c r="B130" s="39"/>
      <c r="C130" s="219" t="s">
        <v>154</v>
      </c>
      <c r="D130" s="219" t="s">
        <v>129</v>
      </c>
      <c r="E130" s="220" t="s">
        <v>476</v>
      </c>
      <c r="F130" s="221" t="s">
        <v>477</v>
      </c>
      <c r="G130" s="222" t="s">
        <v>210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133</v>
      </c>
      <c r="AT130" s="231" t="s">
        <v>129</v>
      </c>
      <c r="AU130" s="231" t="s">
        <v>86</v>
      </c>
      <c r="AY130" s="17" t="s">
        <v>127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133</v>
      </c>
      <c r="BM130" s="231" t="s">
        <v>176</v>
      </c>
    </row>
    <row r="131" s="15" customFormat="1">
      <c r="A131" s="15"/>
      <c r="B131" s="276"/>
      <c r="C131" s="277"/>
      <c r="D131" s="235" t="s">
        <v>134</v>
      </c>
      <c r="E131" s="278" t="s">
        <v>1</v>
      </c>
      <c r="F131" s="279" t="s">
        <v>478</v>
      </c>
      <c r="G131" s="277"/>
      <c r="H131" s="278" t="s">
        <v>1</v>
      </c>
      <c r="I131" s="280"/>
      <c r="J131" s="277"/>
      <c r="K131" s="277"/>
      <c r="L131" s="281"/>
      <c r="M131" s="282"/>
      <c r="N131" s="283"/>
      <c r="O131" s="283"/>
      <c r="P131" s="283"/>
      <c r="Q131" s="283"/>
      <c r="R131" s="283"/>
      <c r="S131" s="283"/>
      <c r="T131" s="28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5" t="s">
        <v>134</v>
      </c>
      <c r="AU131" s="285" t="s">
        <v>86</v>
      </c>
      <c r="AV131" s="15" t="s">
        <v>84</v>
      </c>
      <c r="AW131" s="15" t="s">
        <v>33</v>
      </c>
      <c r="AX131" s="15" t="s">
        <v>76</v>
      </c>
      <c r="AY131" s="285" t="s">
        <v>127</v>
      </c>
    </row>
    <row r="132" s="13" customFormat="1">
      <c r="A132" s="13"/>
      <c r="B132" s="233"/>
      <c r="C132" s="234"/>
      <c r="D132" s="235" t="s">
        <v>134</v>
      </c>
      <c r="E132" s="236" t="s">
        <v>1</v>
      </c>
      <c r="F132" s="237" t="s">
        <v>479</v>
      </c>
      <c r="G132" s="234"/>
      <c r="H132" s="238">
        <v>1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134</v>
      </c>
      <c r="AU132" s="244" t="s">
        <v>86</v>
      </c>
      <c r="AV132" s="13" t="s">
        <v>86</v>
      </c>
      <c r="AW132" s="13" t="s">
        <v>33</v>
      </c>
      <c r="AX132" s="13" t="s">
        <v>76</v>
      </c>
      <c r="AY132" s="244" t="s">
        <v>127</v>
      </c>
    </row>
    <row r="133" s="14" customFormat="1">
      <c r="A133" s="14"/>
      <c r="B133" s="245"/>
      <c r="C133" s="246"/>
      <c r="D133" s="235" t="s">
        <v>134</v>
      </c>
      <c r="E133" s="247" t="s">
        <v>1</v>
      </c>
      <c r="F133" s="248" t="s">
        <v>136</v>
      </c>
      <c r="G133" s="246"/>
      <c r="H133" s="249">
        <v>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134</v>
      </c>
      <c r="AU133" s="255" t="s">
        <v>86</v>
      </c>
      <c r="AV133" s="14" t="s">
        <v>133</v>
      </c>
      <c r="AW133" s="14" t="s">
        <v>33</v>
      </c>
      <c r="AX133" s="14" t="s">
        <v>84</v>
      </c>
      <c r="AY133" s="255" t="s">
        <v>127</v>
      </c>
    </row>
    <row r="134" s="2" customFormat="1" ht="16.5" customHeight="1">
      <c r="A134" s="38"/>
      <c r="B134" s="39"/>
      <c r="C134" s="219" t="s">
        <v>151</v>
      </c>
      <c r="D134" s="219" t="s">
        <v>129</v>
      </c>
      <c r="E134" s="220" t="s">
        <v>480</v>
      </c>
      <c r="F134" s="221" t="s">
        <v>481</v>
      </c>
      <c r="G134" s="222" t="s">
        <v>210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133</v>
      </c>
      <c r="AT134" s="231" t="s">
        <v>129</v>
      </c>
      <c r="AU134" s="231" t="s">
        <v>86</v>
      </c>
      <c r="AY134" s="17" t="s">
        <v>127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133</v>
      </c>
      <c r="BM134" s="231" t="s">
        <v>8</v>
      </c>
    </row>
    <row r="135" s="2" customFormat="1">
      <c r="A135" s="38"/>
      <c r="B135" s="39"/>
      <c r="C135" s="40"/>
      <c r="D135" s="235" t="s">
        <v>200</v>
      </c>
      <c r="E135" s="40"/>
      <c r="F135" s="267" t="s">
        <v>482</v>
      </c>
      <c r="G135" s="40"/>
      <c r="H135" s="40"/>
      <c r="I135" s="268"/>
      <c r="J135" s="40"/>
      <c r="K135" s="40"/>
      <c r="L135" s="44"/>
      <c r="M135" s="269"/>
      <c r="N135" s="270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200</v>
      </c>
      <c r="AU135" s="17" t="s">
        <v>86</v>
      </c>
    </row>
    <row r="136" s="12" customFormat="1" ht="22.8" customHeight="1">
      <c r="A136" s="12"/>
      <c r="B136" s="203"/>
      <c r="C136" s="204"/>
      <c r="D136" s="205" t="s">
        <v>75</v>
      </c>
      <c r="E136" s="217" t="s">
        <v>483</v>
      </c>
      <c r="F136" s="217" t="s">
        <v>484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SUM(P137:P139)</f>
        <v>0</v>
      </c>
      <c r="Q136" s="211"/>
      <c r="R136" s="212">
        <f>SUM(R137:R139)</f>
        <v>0</v>
      </c>
      <c r="S136" s="211"/>
      <c r="T136" s="213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154</v>
      </c>
      <c r="AT136" s="215" t="s">
        <v>75</v>
      </c>
      <c r="AU136" s="215" t="s">
        <v>84</v>
      </c>
      <c r="AY136" s="214" t="s">
        <v>127</v>
      </c>
      <c r="BK136" s="216">
        <f>SUM(BK137:BK139)</f>
        <v>0</v>
      </c>
    </row>
    <row r="137" s="2" customFormat="1" ht="16.5" customHeight="1">
      <c r="A137" s="38"/>
      <c r="B137" s="39"/>
      <c r="C137" s="219" t="s">
        <v>161</v>
      </c>
      <c r="D137" s="219" t="s">
        <v>129</v>
      </c>
      <c r="E137" s="220" t="s">
        <v>485</v>
      </c>
      <c r="F137" s="221" t="s">
        <v>484</v>
      </c>
      <c r="G137" s="222" t="s">
        <v>210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133</v>
      </c>
      <c r="AT137" s="231" t="s">
        <v>129</v>
      </c>
      <c r="AU137" s="231" t="s">
        <v>86</v>
      </c>
      <c r="AY137" s="17" t="s">
        <v>127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133</v>
      </c>
      <c r="BM137" s="231" t="s">
        <v>179</v>
      </c>
    </row>
    <row r="138" s="2" customFormat="1" ht="24.15" customHeight="1">
      <c r="A138" s="38"/>
      <c r="B138" s="39"/>
      <c r="C138" s="219" t="s">
        <v>164</v>
      </c>
      <c r="D138" s="219" t="s">
        <v>129</v>
      </c>
      <c r="E138" s="220" t="s">
        <v>486</v>
      </c>
      <c r="F138" s="221" t="s">
        <v>487</v>
      </c>
      <c r="G138" s="222" t="s">
        <v>210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488</v>
      </c>
      <c r="AT138" s="231" t="s">
        <v>129</v>
      </c>
      <c r="AU138" s="231" t="s">
        <v>86</v>
      </c>
      <c r="AY138" s="17" t="s">
        <v>127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488</v>
      </c>
      <c r="BM138" s="231" t="s">
        <v>489</v>
      </c>
    </row>
    <row r="139" s="2" customFormat="1" ht="16.5" customHeight="1">
      <c r="A139" s="38"/>
      <c r="B139" s="39"/>
      <c r="C139" s="219" t="s">
        <v>172</v>
      </c>
      <c r="D139" s="219" t="s">
        <v>129</v>
      </c>
      <c r="E139" s="220" t="s">
        <v>490</v>
      </c>
      <c r="F139" s="221" t="s">
        <v>491</v>
      </c>
      <c r="G139" s="222" t="s">
        <v>210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133</v>
      </c>
      <c r="AT139" s="231" t="s">
        <v>129</v>
      </c>
      <c r="AU139" s="231" t="s">
        <v>86</v>
      </c>
      <c r="AY139" s="17" t="s">
        <v>127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133</v>
      </c>
      <c r="BM139" s="231" t="s">
        <v>207</v>
      </c>
    </row>
    <row r="140" s="12" customFormat="1" ht="22.8" customHeight="1">
      <c r="A140" s="12"/>
      <c r="B140" s="203"/>
      <c r="C140" s="204"/>
      <c r="D140" s="205" t="s">
        <v>75</v>
      </c>
      <c r="E140" s="217" t="s">
        <v>492</v>
      </c>
      <c r="F140" s="217" t="s">
        <v>493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SUM(P141:P144)</f>
        <v>0</v>
      </c>
      <c r="Q140" s="211"/>
      <c r="R140" s="212">
        <f>SUM(R141:R144)</f>
        <v>0</v>
      </c>
      <c r="S140" s="211"/>
      <c r="T140" s="213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154</v>
      </c>
      <c r="AT140" s="215" t="s">
        <v>75</v>
      </c>
      <c r="AU140" s="215" t="s">
        <v>84</v>
      </c>
      <c r="AY140" s="214" t="s">
        <v>127</v>
      </c>
      <c r="BK140" s="216">
        <f>SUM(BK141:BK144)</f>
        <v>0</v>
      </c>
    </row>
    <row r="141" s="2" customFormat="1" ht="16.5" customHeight="1">
      <c r="A141" s="38"/>
      <c r="B141" s="39"/>
      <c r="C141" s="219" t="s">
        <v>176</v>
      </c>
      <c r="D141" s="219" t="s">
        <v>129</v>
      </c>
      <c r="E141" s="220" t="s">
        <v>494</v>
      </c>
      <c r="F141" s="221" t="s">
        <v>495</v>
      </c>
      <c r="G141" s="222" t="s">
        <v>210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133</v>
      </c>
      <c r="AT141" s="231" t="s">
        <v>129</v>
      </c>
      <c r="AU141" s="231" t="s">
        <v>86</v>
      </c>
      <c r="AY141" s="17" t="s">
        <v>127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133</v>
      </c>
      <c r="BM141" s="231" t="s">
        <v>184</v>
      </c>
    </row>
    <row r="142" s="15" customFormat="1">
      <c r="A142" s="15"/>
      <c r="B142" s="276"/>
      <c r="C142" s="277"/>
      <c r="D142" s="235" t="s">
        <v>134</v>
      </c>
      <c r="E142" s="278" t="s">
        <v>1</v>
      </c>
      <c r="F142" s="279" t="s">
        <v>478</v>
      </c>
      <c r="G142" s="277"/>
      <c r="H142" s="278" t="s">
        <v>1</v>
      </c>
      <c r="I142" s="280"/>
      <c r="J142" s="277"/>
      <c r="K142" s="277"/>
      <c r="L142" s="281"/>
      <c r="M142" s="282"/>
      <c r="N142" s="283"/>
      <c r="O142" s="283"/>
      <c r="P142" s="283"/>
      <c r="Q142" s="283"/>
      <c r="R142" s="283"/>
      <c r="S142" s="283"/>
      <c r="T142" s="28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5" t="s">
        <v>134</v>
      </c>
      <c r="AU142" s="285" t="s">
        <v>86</v>
      </c>
      <c r="AV142" s="15" t="s">
        <v>84</v>
      </c>
      <c r="AW142" s="15" t="s">
        <v>33</v>
      </c>
      <c r="AX142" s="15" t="s">
        <v>76</v>
      </c>
      <c r="AY142" s="285" t="s">
        <v>127</v>
      </c>
    </row>
    <row r="143" s="13" customFormat="1">
      <c r="A143" s="13"/>
      <c r="B143" s="233"/>
      <c r="C143" s="234"/>
      <c r="D143" s="235" t="s">
        <v>134</v>
      </c>
      <c r="E143" s="236" t="s">
        <v>1</v>
      </c>
      <c r="F143" s="237" t="s">
        <v>496</v>
      </c>
      <c r="G143" s="234"/>
      <c r="H143" s="238">
        <v>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134</v>
      </c>
      <c r="AU143" s="244" t="s">
        <v>86</v>
      </c>
      <c r="AV143" s="13" t="s">
        <v>86</v>
      </c>
      <c r="AW143" s="13" t="s">
        <v>33</v>
      </c>
      <c r="AX143" s="13" t="s">
        <v>76</v>
      </c>
      <c r="AY143" s="244" t="s">
        <v>127</v>
      </c>
    </row>
    <row r="144" s="14" customFormat="1">
      <c r="A144" s="14"/>
      <c r="B144" s="245"/>
      <c r="C144" s="246"/>
      <c r="D144" s="235" t="s">
        <v>134</v>
      </c>
      <c r="E144" s="247" t="s">
        <v>1</v>
      </c>
      <c r="F144" s="248" t="s">
        <v>136</v>
      </c>
      <c r="G144" s="246"/>
      <c r="H144" s="249">
        <v>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134</v>
      </c>
      <c r="AU144" s="255" t="s">
        <v>86</v>
      </c>
      <c r="AV144" s="14" t="s">
        <v>133</v>
      </c>
      <c r="AW144" s="14" t="s">
        <v>33</v>
      </c>
      <c r="AX144" s="14" t="s">
        <v>84</v>
      </c>
      <c r="AY144" s="255" t="s">
        <v>127</v>
      </c>
    </row>
    <row r="145" s="12" customFormat="1" ht="22.8" customHeight="1">
      <c r="A145" s="12"/>
      <c r="B145" s="203"/>
      <c r="C145" s="204"/>
      <c r="D145" s="205" t="s">
        <v>75</v>
      </c>
      <c r="E145" s="217" t="s">
        <v>497</v>
      </c>
      <c r="F145" s="217" t="s">
        <v>498</v>
      </c>
      <c r="G145" s="204"/>
      <c r="H145" s="204"/>
      <c r="I145" s="207"/>
      <c r="J145" s="218">
        <f>BK145</f>
        <v>0</v>
      </c>
      <c r="K145" s="204"/>
      <c r="L145" s="209"/>
      <c r="M145" s="286"/>
      <c r="N145" s="287"/>
      <c r="O145" s="287"/>
      <c r="P145" s="288">
        <v>0</v>
      </c>
      <c r="Q145" s="287"/>
      <c r="R145" s="288">
        <v>0</v>
      </c>
      <c r="S145" s="287"/>
      <c r="T145" s="289"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154</v>
      </c>
      <c r="AT145" s="215" t="s">
        <v>75</v>
      </c>
      <c r="AU145" s="215" t="s">
        <v>84</v>
      </c>
      <c r="AY145" s="214" t="s">
        <v>127</v>
      </c>
      <c r="BK145" s="216">
        <v>0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67"/>
      <c r="J146" s="67"/>
      <c r="K146" s="67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WCoJAaKLvkjjXz9IfSPpPbjlCrttAdxzP7H0oYph6r0iPCeuMP++7NzmwHtme3BTLS2NPdbBQaabS9063Nwq8g==" hashValue="xf3YwV2A7nTkK3BTBRhyFj20I7Y/q3VwfG9VGNctsBKnAY5TTvqqLGZh2Y3y8r8F+c3ppvkPrZOVFeABTzvN5w==" algorithmName="SHA-512" password="CC35"/>
  <autoFilter ref="C121:K1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mostu v km 22,748 na trati České Velenice - Veselí nad Lužnicí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ROUND((SUM(BE118:BE122)),  2)</f>
        <v>0</v>
      </c>
      <c r="G33" s="38"/>
      <c r="H33" s="38"/>
      <c r="I33" s="155">
        <v>0.20999999999999999</v>
      </c>
      <c r="J33" s="154">
        <f>ROUND(((SUM(BE118:BE122))*I33),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ROUND((SUM(BF118:BF122)),  2)</f>
        <v>0</v>
      </c>
      <c r="G34" s="38"/>
      <c r="H34" s="38"/>
      <c r="I34" s="155">
        <v>0.12</v>
      </c>
      <c r="J34" s="154">
        <f>ROUND(((SUM(BF118:BF122))*I34),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mostu v km 22,748 na trati České Velenice - Veselí nad Lužnicí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Materiál objednatele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112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Oprava mostu v km 22,748 na trati České Velenice - Veselí nad Lužnicí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03 - Materiál objednatele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12. 2. 2024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Správa železnic, státní organizace</v>
      </c>
      <c r="G114" s="40"/>
      <c r="H114" s="40"/>
      <c r="I114" s="32" t="s">
        <v>32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113</v>
      </c>
      <c r="D117" s="194" t="s">
        <v>61</v>
      </c>
      <c r="E117" s="194" t="s">
        <v>57</v>
      </c>
      <c r="F117" s="194" t="s">
        <v>58</v>
      </c>
      <c r="G117" s="194" t="s">
        <v>114</v>
      </c>
      <c r="H117" s="194" t="s">
        <v>115</v>
      </c>
      <c r="I117" s="194" t="s">
        <v>116</v>
      </c>
      <c r="J117" s="195" t="s">
        <v>98</v>
      </c>
      <c r="K117" s="196" t="s">
        <v>117</v>
      </c>
      <c r="L117" s="197"/>
      <c r="M117" s="100" t="s">
        <v>1</v>
      </c>
      <c r="N117" s="101" t="s">
        <v>40</v>
      </c>
      <c r="O117" s="101" t="s">
        <v>118</v>
      </c>
      <c r="P117" s="101" t="s">
        <v>119</v>
      </c>
      <c r="Q117" s="101" t="s">
        <v>120</v>
      </c>
      <c r="R117" s="101" t="s">
        <v>121</v>
      </c>
      <c r="S117" s="101" t="s">
        <v>122</v>
      </c>
      <c r="T117" s="102" t="s">
        <v>123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124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100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125</v>
      </c>
      <c r="F119" s="206" t="s">
        <v>126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75</v>
      </c>
      <c r="AU119" s="215" t="s">
        <v>76</v>
      </c>
      <c r="AY119" s="214" t="s">
        <v>127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133</v>
      </c>
      <c r="F120" s="217" t="s">
        <v>153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0</v>
      </c>
      <c r="S120" s="211"/>
      <c r="T120" s="21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84</v>
      </c>
      <c r="AY120" s="214" t="s">
        <v>127</v>
      </c>
      <c r="BK120" s="216">
        <f>SUM(BK121:BK122)</f>
        <v>0</v>
      </c>
    </row>
    <row r="121" s="2" customFormat="1" ht="16.5" customHeight="1">
      <c r="A121" s="38"/>
      <c r="B121" s="39"/>
      <c r="C121" s="256" t="s">
        <v>84</v>
      </c>
      <c r="D121" s="256" t="s">
        <v>181</v>
      </c>
      <c r="E121" s="257" t="s">
        <v>500</v>
      </c>
      <c r="F121" s="258" t="s">
        <v>501</v>
      </c>
      <c r="G121" s="259" t="s">
        <v>502</v>
      </c>
      <c r="H121" s="260">
        <v>1</v>
      </c>
      <c r="I121" s="261"/>
      <c r="J121" s="262">
        <f>ROUND(I121*H121,2)</f>
        <v>0</v>
      </c>
      <c r="K121" s="263"/>
      <c r="L121" s="264"/>
      <c r="M121" s="265" t="s">
        <v>1</v>
      </c>
      <c r="N121" s="266" t="s">
        <v>41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164</v>
      </c>
      <c r="AT121" s="231" t="s">
        <v>181</v>
      </c>
      <c r="AU121" s="231" t="s">
        <v>86</v>
      </c>
      <c r="AY121" s="17" t="s">
        <v>127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84</v>
      </c>
      <c r="BK121" s="232">
        <f>ROUND(I121*H121,2)</f>
        <v>0</v>
      </c>
      <c r="BL121" s="17" t="s">
        <v>133</v>
      </c>
      <c r="BM121" s="231" t="s">
        <v>86</v>
      </c>
    </row>
    <row r="122" s="2" customFormat="1">
      <c r="A122" s="38"/>
      <c r="B122" s="39"/>
      <c r="C122" s="40"/>
      <c r="D122" s="235" t="s">
        <v>200</v>
      </c>
      <c r="E122" s="40"/>
      <c r="F122" s="267" t="s">
        <v>503</v>
      </c>
      <c r="G122" s="40"/>
      <c r="H122" s="40"/>
      <c r="I122" s="268"/>
      <c r="J122" s="40"/>
      <c r="K122" s="40"/>
      <c r="L122" s="44"/>
      <c r="M122" s="290"/>
      <c r="N122" s="291"/>
      <c r="O122" s="273"/>
      <c r="P122" s="273"/>
      <c r="Q122" s="273"/>
      <c r="R122" s="273"/>
      <c r="S122" s="273"/>
      <c r="T122" s="2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200</v>
      </c>
      <c r="AU122" s="17" t="s">
        <v>86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Q2laAWu4ZW2juCrfpafS3lLmn4rpYjh81bmmlaoU3vJNTx05KDWj68eBa0sHnj7aQE5RZdJPUoVE+50PMyDXhg==" hashValue="fG7EExg7l7oFoK4s4OjMwfq0e2A02IwARx+nQZFonBhld5icY2OpukXgu/EhZqERr5OPwZr7XLSdCXL7ygVkt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2024-02-12T12:04:57Z</dcterms:created>
  <dcterms:modified xsi:type="dcterms:W3CDTF">2024-02-12T12:05:00Z</dcterms:modified>
</cp:coreProperties>
</file>