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\Desktop\Rozpočty\Rozpočty 2024\"/>
    </mc:Choice>
  </mc:AlternateContent>
  <bookViews>
    <workbookView xWindow="0" yWindow="0" windowWidth="0" windowHeight="0"/>
  </bookViews>
  <sheets>
    <sheet name="Rekapitulace stavby" sheetId="1" r:id="rId1"/>
    <sheet name="SO 1 - Skalní zářez" sheetId="2" r:id="rId2"/>
    <sheet name="SO 2 - V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1 - Skalní zářez'!$C$115:$K$220</definedName>
    <definedName name="_xlnm.Print_Area" localSheetId="1">'SO 1 - Skalní zářez'!$C$4:$J$39,'SO 1 - Skalní zářez'!$C$50:$J$76,'SO 1 - Skalní zářez'!$C$82:$J$97,'SO 1 - Skalní zářez'!$C$103:$J$220</definedName>
    <definedName name="_xlnm.Print_Titles" localSheetId="1">'SO 1 - Skalní zářez'!$115:$115</definedName>
    <definedName name="_xlnm._FilterDatabase" localSheetId="2" hidden="1">'SO 2 - VON'!$C$115:$K$132</definedName>
    <definedName name="_xlnm.Print_Area" localSheetId="2">'SO 2 - VON'!$C$4:$J$39,'SO 2 - VON'!$C$50:$J$76,'SO 2 - VON'!$C$82:$J$97,'SO 2 - VON'!$C$103:$J$132</definedName>
    <definedName name="_xlnm.Print_Titles" localSheetId="2">'SO 2 - VON'!$115:$115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89"/>
  <c r="E7"/>
  <c r="E106"/>
  <c i="2" r="J37"/>
  <c r="J36"/>
  <c i="1" r="AY95"/>
  <c i="2" r="J35"/>
  <c i="1" r="AX95"/>
  <c i="2"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59"/>
  <c r="BH159"/>
  <c r="BG159"/>
  <c r="BF159"/>
  <c r="T159"/>
  <c r="R159"/>
  <c r="P159"/>
  <c r="BI156"/>
  <c r="BH156"/>
  <c r="BG156"/>
  <c r="BF156"/>
  <c r="T156"/>
  <c r="R156"/>
  <c r="P156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106"/>
  <c i="1" r="L90"/>
  <c r="AM90"/>
  <c r="AM89"/>
  <c r="L89"/>
  <c r="AM87"/>
  <c r="L87"/>
  <c r="L85"/>
  <c r="L84"/>
  <c i="2" r="J216"/>
  <c r="BK207"/>
  <c r="BK201"/>
  <c r="J194"/>
  <c r="J185"/>
  <c r="BK181"/>
  <c r="BK178"/>
  <c r="BK159"/>
  <c r="J156"/>
  <c r="BK135"/>
  <c r="J126"/>
  <c r="F35"/>
  <c r="BK210"/>
  <c r="BK185"/>
  <c r="J178"/>
  <c r="J147"/>
  <c r="BK132"/>
  <c r="BK123"/>
  <c r="F34"/>
  <c r="J210"/>
  <c r="BK189"/>
  <c r="BK174"/>
  <c r="BK147"/>
  <c r="J135"/>
  <c r="J120"/>
  <c r="F36"/>
  <c r="BK216"/>
  <c r="J191"/>
  <c r="BK171"/>
  <c r="BK144"/>
  <c r="BK138"/>
  <c r="BK129"/>
  <c r="J123"/>
  <c r="J117"/>
  <c i="3" r="J131"/>
  <c r="J127"/>
  <c r="BK119"/>
  <c r="BK131"/>
  <c r="BK127"/>
  <c r="BK123"/>
  <c r="J119"/>
  <c r="BK121"/>
  <c r="J117"/>
  <c r="J121"/>
  <c i="2" r="BK218"/>
  <c r="J207"/>
  <c r="BK197"/>
  <c r="BK194"/>
  <c r="BK187"/>
  <c i="3" r="BK129"/>
  <c i="2" r="BK213"/>
  <c r="BK204"/>
  <c r="J197"/>
  <c r="J189"/>
  <c r="BK183"/>
  <c r="J159"/>
  <c r="BK141"/>
  <c r="J138"/>
  <c r="BK126"/>
  <c r="BK117"/>
  <c r="J34"/>
  <c r="J218"/>
  <c r="J213"/>
  <c r="J204"/>
  <c r="BK191"/>
  <c r="J187"/>
  <c r="J174"/>
  <c r="J144"/>
  <c r="J129"/>
  <c r="BK120"/>
  <c r="F37"/>
  <c r="J201"/>
  <c r="J183"/>
  <c r="J181"/>
  <c r="J171"/>
  <c r="BK156"/>
  <c r="J141"/>
  <c r="J132"/>
  <c i="1" r="AS94"/>
  <c i="3" r="J129"/>
  <c r="BK125"/>
  <c r="BK117"/>
  <c r="J123"/>
  <c r="J125"/>
  <c i="2" l="1" r="T116"/>
  <c r="R116"/>
  <c r="P116"/>
  <c i="1" r="AU95"/>
  <c i="2" r="BK116"/>
  <c r="J116"/>
  <c i="3" r="P116"/>
  <c i="1" r="AU96"/>
  <c i="3" r="BK116"/>
  <c r="J116"/>
  <c r="J96"/>
  <c r="R116"/>
  <c r="T116"/>
  <c r="J110"/>
  <c r="E85"/>
  <c r="F92"/>
  <c r="BE119"/>
  <c r="BE129"/>
  <c r="J91"/>
  <c r="BE121"/>
  <c r="BE123"/>
  <c r="BE127"/>
  <c r="BE131"/>
  <c r="BE117"/>
  <c r="BE125"/>
  <c i="1" r="AW95"/>
  <c r="BB95"/>
  <c r="BC95"/>
  <c r="BA95"/>
  <c i="2" r="E85"/>
  <c r="J89"/>
  <c r="J91"/>
  <c r="F92"/>
  <c r="BE117"/>
  <c r="BE120"/>
  <c r="BE123"/>
  <c r="BE126"/>
  <c r="BE129"/>
  <c r="BE132"/>
  <c r="BE135"/>
  <c r="BE138"/>
  <c r="BE141"/>
  <c r="BE144"/>
  <c r="BE147"/>
  <c r="BE156"/>
  <c r="BE159"/>
  <c r="BE171"/>
  <c r="BE174"/>
  <c r="BE178"/>
  <c r="BE181"/>
  <c r="BE183"/>
  <c r="BE185"/>
  <c r="BE187"/>
  <c r="BE189"/>
  <c r="BE191"/>
  <c r="BE194"/>
  <c r="BE197"/>
  <c r="BE201"/>
  <c r="BE204"/>
  <c r="BE207"/>
  <c r="BE210"/>
  <c r="BE213"/>
  <c r="BE216"/>
  <c r="BE218"/>
  <c i="1" r="BD95"/>
  <c i="3" r="F34"/>
  <c i="1" r="BA96"/>
  <c r="BA94"/>
  <c r="W30"/>
  <c i="2" r="J30"/>
  <c i="3" r="F37"/>
  <c i="1" r="BD96"/>
  <c r="BD94"/>
  <c r="W33"/>
  <c i="3" r="F35"/>
  <c i="1" r="BB96"/>
  <c r="BB94"/>
  <c r="W31"/>
  <c i="3" r="J34"/>
  <c i="1" r="AW96"/>
  <c i="3" r="F36"/>
  <c i="1" r="BC96"/>
  <c r="BC94"/>
  <c r="W32"/>
  <c i="2" l="1" r="J96"/>
  <c i="1" r="AG95"/>
  <c i="3" r="J30"/>
  <c i="1" r="AG96"/>
  <c r="AU94"/>
  <c i="3" r="F33"/>
  <c i="1" r="AZ96"/>
  <c r="AW94"/>
  <c r="AK30"/>
  <c r="AY94"/>
  <c r="AX94"/>
  <c i="2" r="F33"/>
  <c i="1" r="AZ95"/>
  <c i="2" r="J33"/>
  <c i="1" r="AV95"/>
  <c r="AT95"/>
  <c r="AN95"/>
  <c i="3" r="J33"/>
  <c i="1" r="AV96"/>
  <c r="AT96"/>
  <c r="AN96"/>
  <c i="3" l="1" r="J39"/>
  <c i="2" r="J39"/>
  <c i="1" r="AG94"/>
  <c r="AK26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<sst xmlns="http://schemas.openxmlformats.org/spreadsheetml/2006/main">
  <si>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</si>
  <si>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</si>
  <si>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</si>
  <si>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</si>
  <si>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</si>
  <si>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{7d8d649a-a646-4031-81fa-f7b664fe5075}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</si>
  <si>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</si>
  <si>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</si>
  <si>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</si>
  <si>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</si>
  <si>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</si>
  <si>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</si>
  <si>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</si>
  <si>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</si>
  <si>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</si>
  <si>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</si>
  <si>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</si>
  <si>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skalních zářezů na trati 183 v úseku Nýrsko - Zelená Lhota</t>
  </si>
  <si>
    <t>KSO:</t>
  </si>
  <si>
    <t>CC-CZ:</t>
  </si>
  <si>
    <t>Místo:</t>
  </si>
  <si>
    <t>TO Klatovy</t>
  </si>
  <si>
    <t>Datum:</t>
  </si>
  <si>
    <t>18. 12. 2023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</si>
  <si>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</si>
  <si>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</si>
  <si>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</si>
  <si>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</si>
  <si>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</si>
  <si>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</si>
  <si>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</si>
  <si>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</si>
  <si>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</si>
  <si>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</si>
  <si>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</si>
  <si>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</si>
  <si>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</si>
  <si>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</si>
  <si>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</si>
  <si>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</si>
  <si>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</si>
  <si>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</si>
  <si>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</si>
  <si>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</si>
  <si>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</si>
  <si>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</si>
  <si>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</si>
  <si>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</si>
  <si>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</si>
  <si>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</si>
  <si>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</si>
  <si>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</si>
  <si>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</si>
  <si>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</si>
  <si>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</si>
  <si>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</si>
  <si>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</si>
  <si>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</si>
  <si>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</si>
  <si>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</si>
  <si>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</si>
  <si>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</si>
  <si>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</si>
  <si>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</si>
  <si>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</si>
  <si>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</si>
  <si>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</si>
  <si>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</si>
  <si>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</si>
  <si>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</si>
  <si>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</si>
  <si>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</si>
  <si>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</si>
  <si>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</si>
  <si>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</si>
  <si>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</si>
  <si>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</si>
  <si>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</si>
  <si>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</si>
  <si>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</si>
  <si>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</si>
  <si>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</si>
  <si>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Skalní zářez</t>
  </si>
  <si>
    <t>STA</t>
  </si>
  <si>
    <t>1</t>
  </si>
  <si>
    <t>{07a011f3-db7a-4e08-b88b-316ba1edb0a9}</t>
  </si>
  <si>
    <t>2</t>
  </si>
  <si>
    <t>SO 2</t>
  </si>
  <si>
    <t>VON</t>
  </si>
  <si>
    <t>{da7d6d40-234d-4aad-b775-d8f43f7dcf99}</t>
  </si>
  <si>
    <t>KRYCÍ LIST SOUPISU PRACÍ</t>
  </si>
  <si>
    <t>Objekt:</t>
  </si>
  <si>
    <t>SO 1 - Skalní zářez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</si>
  <si>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</si>
  <si>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</si>
  <si>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</si>
  <si>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</si>
  <si>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</si>
  <si>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</si>
  <si>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</si>
  <si>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</si>
  <si>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</si>
  <si>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</si>
  <si>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</si>
  <si>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</si>
  <si>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</si>
  <si>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</si>
  <si>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</si>
  <si>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</si>
  <si>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</si>
  <si>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</si>
  <si>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</si>
  <si>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112155311</t>
  </si>
  <si>
    <t>Štěpkování keřového porostu středně hustého s naložením</t>
  </si>
  <si>
    <t>m2</t>
  </si>
  <si>
    <t>4</t>
  </si>
  <si>
    <t>ROZPOCET</t>
  </si>
  <si>
    <t>PP</t>
  </si>
  <si>
    <t>Online PSC</t>
  </si>
  <si>
    <t>https://podminky.urs.cz/item/CS_URS_2023_02/112155311</t>
  </si>
  <si>
    <t>155211112</t>
  </si>
  <si>
    <t>Odstranění vegetace ze skalních ploch horolezeckou technikou včetně stažení k zemi</t>
  </si>
  <si>
    <t>https://podminky.urs.cz/item/CS_URS_2023_02/155211112</t>
  </si>
  <si>
    <t>3</t>
  </si>
  <si>
    <t>112101103</t>
  </si>
  <si>
    <t>Odstranění stromů listnatých průměru kmene přes 500 do 700 mm</t>
  </si>
  <si>
    <t>kus</t>
  </si>
  <si>
    <t>991240691</t>
  </si>
  <si>
    <t>Odstranění stromů s odřezáním kmene a s odvětvením listnatých, průměru kmene přes 500 do 700 mm</t>
  </si>
  <si>
    <t>https://podminky.urs.cz/item/CS_URS_2023_02/112101103</t>
  </si>
  <si>
    <t>111211201</t>
  </si>
  <si>
    <t>Odstranění křovin a stromů průměru kmene do 100 mm i s kořeny sklonu terénu přes 1:5 ručně</t>
  </si>
  <si>
    <t>1342773146</t>
  </si>
  <si>
    <t>Odstranění křovin a stromů s odstraněním kořenů ručně průměru kmene do 100 mm jakékoliv plochy v rovině nebo ve svahu o sklonu přes 1:5</t>
  </si>
  <si>
    <t>https://podminky.urs.cz/item/CS_URS_2023_02/111211201</t>
  </si>
  <si>
    <t>5</t>
  </si>
  <si>
    <t>155211122</t>
  </si>
  <si>
    <t>Očištění skalních ploch ručními nástroji (motykami, páčidly) horolezeckou technikou</t>
  </si>
  <si>
    <t>m3</t>
  </si>
  <si>
    <t>6</t>
  </si>
  <si>
    <t>https://podminky.urs.cz/item/CS_URS_2023_02/155211122</t>
  </si>
  <si>
    <t>155212116</t>
  </si>
  <si>
    <t>Vrty do skalních stěn vrtacími kladivy D do 56 mm hornina tř. V a VI prováděné horolezeckou technikou</t>
  </si>
  <si>
    <t>m</t>
  </si>
  <si>
    <t>8</t>
  </si>
  <si>
    <t>https://podminky.urs.cz/item/CS_URS_2023_02/155212116</t>
  </si>
  <si>
    <t>7</t>
  </si>
  <si>
    <t>155213112</t>
  </si>
  <si>
    <t>Trn z oceli pro sítě bez oka D přes 20 do 26 mm l do 3 m zainjektovaný cementovou maltou prováděný horolezecky</t>
  </si>
  <si>
    <t>10</t>
  </si>
  <si>
    <t>https://podminky.urs.cz/item/CS_URS_2023_02/155213112</t>
  </si>
  <si>
    <t>155213122</t>
  </si>
  <si>
    <t>Trn z oceli pro sítě bez oka D přes 20 do 26 mm l přes 3 do 5 m zainjektovaný cementovou maltou prováděný horolezecky</t>
  </si>
  <si>
    <t>https://podminky.urs.cz/item/CS_URS_2023_02/155213122</t>
  </si>
  <si>
    <t>9</t>
  </si>
  <si>
    <t>155213511</t>
  </si>
  <si>
    <t>Statická zatěžovací zkouška trnů z oceli prováděná horolezeckou technikou</t>
  </si>
  <si>
    <t>14</t>
  </si>
  <si>
    <t>https://podminky.urs.cz/item/CS_URS_2023_02/155213511</t>
  </si>
  <si>
    <t>155214111</t>
  </si>
  <si>
    <t>Montáž ocelové sítě na skalní stěnu prováděná horolezeckou technikou</t>
  </si>
  <si>
    <t>16</t>
  </si>
  <si>
    <t>https://podminky.urs.cz/item/CS_URS_2023_02/155214111</t>
  </si>
  <si>
    <t>11</t>
  </si>
  <si>
    <t>M</t>
  </si>
  <si>
    <t>Mat.R2</t>
  </si>
  <si>
    <t>síť na skálu ocelová</t>
  </si>
  <si>
    <t>-471917141</t>
  </si>
  <si>
    <t>VV</t>
  </si>
  <si>
    <t>4200*1,2 "Přepočtené koeficientem množství"</t>
  </si>
  <si>
    <t>Součet</t>
  </si>
  <si>
    <t>Požadované parametry:</t>
  </si>
  <si>
    <t>Typ sítě: ocelová síť, velikost oka daná průměrem vepsané kružnice max. 80 mm</t>
  </si>
  <si>
    <t>Podélná tahová pevnost sítě (ČSN EN 10223-3): min. 80 kN/m</t>
  </si>
  <si>
    <t>Povrchová ochrana ocelového drátu: Zn95/Al5 třída A, nebo Zn90/Al10 třída A + polymerní ochrana dle ČSN EN 10244-2, ČSN EN 10245 a ČSN EN 10223-3s</t>
  </si>
  <si>
    <t>Životnost pro prostředí C3: min 50 let, dle ČSN EN ISO 9223, ČSN EN 10223-3</t>
  </si>
  <si>
    <t>155214112</t>
  </si>
  <si>
    <t>Montáž geomříže na skalní stěnu prováděná horolezeckou technikou</t>
  </si>
  <si>
    <t>20</t>
  </si>
  <si>
    <t>https://podminky.urs.cz/item/CS_URS_2023_02/155214112</t>
  </si>
  <si>
    <t>13</t>
  </si>
  <si>
    <t>Mat.R1</t>
  </si>
  <si>
    <t>Protierozní geosyntetikum polypropylen tl. min. 13 mm</t>
  </si>
  <si>
    <t>-1739937465</t>
  </si>
  <si>
    <t xml:space="preserve">Protierozní geosyntetikum </t>
  </si>
  <si>
    <t>1800*1,2 "Přepočtené koeficientem množství"</t>
  </si>
  <si>
    <t xml:space="preserve">Tloušťka (při 2 kPa):                                                min. 13 mm </t>
  </si>
  <si>
    <t xml:space="preserve">Tahová pevnost v hlavním směru:                    min. 5,0 kN/m</t>
  </si>
  <si>
    <t xml:space="preserve">Hustota:                                                                   900 kg/m3</t>
  </si>
  <si>
    <t xml:space="preserve">Plošná hmotnost:                                                     490 g/m2</t>
  </si>
  <si>
    <t xml:space="preserve">Teplota tání:                                                             150 °C</t>
  </si>
  <si>
    <t xml:space="preserve">Polymer:                                                                   polypropylen</t>
  </si>
  <si>
    <t xml:space="preserve">Odolnost proti UV:                                                    stabilizovaný PP</t>
  </si>
  <si>
    <t>155214211</t>
  </si>
  <si>
    <t>Montáž ocelového lana D do 10 mm pro uchycení sítí prováděná horolezeckou technikou</t>
  </si>
  <si>
    <t>24</t>
  </si>
  <si>
    <t>https://podminky.urs.cz/item/CS_URS_2023_02/155214211</t>
  </si>
  <si>
    <t>15</t>
  </si>
  <si>
    <t>31452107</t>
  </si>
  <si>
    <t>lano ocelové šestipramenné Pz 6x19 drátů D 10,0mm</t>
  </si>
  <si>
    <t>26</t>
  </si>
  <si>
    <t>598*1,2 "Přepočtené koeficientem množství</t>
  </si>
  <si>
    <t>28</t>
  </si>
  <si>
    <t>17</t>
  </si>
  <si>
    <t>31452106</t>
  </si>
  <si>
    <t>lano ocelové šestipramenné Pz 6x19 drátů D 8,0mm</t>
  </si>
  <si>
    <t>30</t>
  </si>
  <si>
    <t>18</t>
  </si>
  <si>
    <t>31452182</t>
  </si>
  <si>
    <t>svorka lanová Pz D 10mm</t>
  </si>
  <si>
    <t>32</t>
  </si>
  <si>
    <t>19</t>
  </si>
  <si>
    <t>31452183</t>
  </si>
  <si>
    <t>svorka lanová Pz D 13mm</t>
  </si>
  <si>
    <t>34</t>
  </si>
  <si>
    <t>31452184</t>
  </si>
  <si>
    <t>svorka lanová Pz D 16mm</t>
  </si>
  <si>
    <t>36</t>
  </si>
  <si>
    <t>31319130</t>
  </si>
  <si>
    <t>kroužky spojovací na sítě pro ochranu skal</t>
  </si>
  <si>
    <t>38</t>
  </si>
  <si>
    <t>22</t>
  </si>
  <si>
    <t>162732511</t>
  </si>
  <si>
    <t>Vodorovné přemístění výkopku přes 5000 do 10000 m pracovním vlakem</t>
  </si>
  <si>
    <t>t</t>
  </si>
  <si>
    <t>40</t>
  </si>
  <si>
    <t>https://podminky.urs.cz/item/CS_URS_2023_02/162732511</t>
  </si>
  <si>
    <t>23</t>
  </si>
  <si>
    <t>162751137</t>
  </si>
  <si>
    <t>Vodorovné přemístění přes 9 000 do 10000 m výkopku/sypaniny z horniny třídy těžitelnosti II skupiny 4 a 5</t>
  </si>
  <si>
    <t>42</t>
  </si>
  <si>
    <t>https://podminky.urs.cz/item/CS_URS_2023_02/162751137</t>
  </si>
  <si>
    <t>162751139</t>
  </si>
  <si>
    <t>Příplatek k vodorovnému přemístění výkopku/sypaniny z horniny třídy těžitelnosti II skupiny 4 a 5 ZKD 1000 m přes 10000 m</t>
  </si>
  <si>
    <t>44</t>
  </si>
  <si>
    <t>https://podminky.urs.cz/item/CS_URS_2023_02/162751139</t>
  </si>
  <si>
    <t>10*815</t>
  </si>
  <si>
    <t>25</t>
  </si>
  <si>
    <t>167151112</t>
  </si>
  <si>
    <t>Nakládání výkopku z hornin třídy těžitelnosti II skupiny 4 a 5 přes 100 m3</t>
  </si>
  <si>
    <t>46</t>
  </si>
  <si>
    <t>https://podminky.urs.cz/item/CS_URS_2023_02/167151112</t>
  </si>
  <si>
    <t>167151122</t>
  </si>
  <si>
    <t>Skládání nebo překládání výkopku z horniny třídy těžitelnosti II skupiny 4 a 5</t>
  </si>
  <si>
    <t>48</t>
  </si>
  <si>
    <t>https://podminky.urs.cz/item/CS_URS_2023_02/167151122</t>
  </si>
  <si>
    <t>27</t>
  </si>
  <si>
    <t>171201231</t>
  </si>
  <si>
    <t>Poplatek za uložení zeminy a kamení na recyklační skládce (skládkovné) kód odpadu 17 05 04</t>
  </si>
  <si>
    <t>50</t>
  </si>
  <si>
    <t>https://podminky.urs.cz/item/CS_URS_2023_02/171201231</t>
  </si>
  <si>
    <t>171251201</t>
  </si>
  <si>
    <t>Uložení sypaniny na skládky nebo meziskládky</t>
  </si>
  <si>
    <t>52</t>
  </si>
  <si>
    <t>https://podminky.urs.cz/item/CS_URS_2023_02/171251201</t>
  </si>
  <si>
    <t>29</t>
  </si>
  <si>
    <t>281601111</t>
  </si>
  <si>
    <t>Injektování vrtů nízkotlaké vzestupné s jednoduchým obturátorem tlakem do 0,6 MPa</t>
  </si>
  <si>
    <t>hod</t>
  </si>
  <si>
    <t>54</t>
  </si>
  <si>
    <t>https://podminky.urs.cz/item/CS_URS_2023_02/281601111</t>
  </si>
  <si>
    <t>58522150</t>
  </si>
  <si>
    <t>cement portlandský směsný CEM II 32,5MPa - injektážní směs</t>
  </si>
  <si>
    <t>56</t>
  </si>
  <si>
    <t>31</t>
  </si>
  <si>
    <t>998004011</t>
  </si>
  <si>
    <t>Přesun hmot pro injektování, kotvy a mikropiloty</t>
  </si>
  <si>
    <t>58</t>
  </si>
  <si>
    <t>https://podminky.urs.cz/item/CS_URS_2023_02/998004011</t>
  </si>
  <si>
    <t>SO 2 - VON</t>
  </si>
  <si>
    <t>011002000</t>
  </si>
  <si>
    <t>Průzkumné práce</t>
  </si>
  <si>
    <t>…</t>
  </si>
  <si>
    <t>1024</t>
  </si>
  <si>
    <t>1181587199</t>
  </si>
  <si>
    <t>012002000</t>
  </si>
  <si>
    <t>Geodetické práce</t>
  </si>
  <si>
    <t>-256886039</t>
  </si>
  <si>
    <t>013002000</t>
  </si>
  <si>
    <t>Projektové práce</t>
  </si>
  <si>
    <t>1779877520</t>
  </si>
  <si>
    <t>020001000</t>
  </si>
  <si>
    <t>Příprava staveniště</t>
  </si>
  <si>
    <t>2028852092</t>
  </si>
  <si>
    <t>030001000</t>
  </si>
  <si>
    <t>Zařízení staveniště</t>
  </si>
  <si>
    <t>-313448366</t>
  </si>
  <si>
    <t>041002000</t>
  </si>
  <si>
    <t>Dozory</t>
  </si>
  <si>
    <t>1614511079</t>
  </si>
  <si>
    <t>045002000</t>
  </si>
  <si>
    <t>Kompletační a koordinační činnost</t>
  </si>
  <si>
    <t>-1933653971</t>
  </si>
  <si>
    <t>065002000</t>
  </si>
  <si>
    <t>Mimostaveništní doprava</t>
  </si>
  <si>
    <t>1808776462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</si>
</sst>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155311" TargetMode="External" /><Relationship Id="rId2" Type="http://schemas.openxmlformats.org/officeDocument/2006/relationships/hyperlink" Target="https://podminky.urs.cz/item/CS_URS_2023_02/155211112" TargetMode="External" /><Relationship Id="rId3" Type="http://schemas.openxmlformats.org/officeDocument/2006/relationships/hyperlink" Target="https://podminky.urs.cz/item/CS_URS_2023_02/112101103" TargetMode="External" /><Relationship Id="rId4" Type="http://schemas.openxmlformats.org/officeDocument/2006/relationships/hyperlink" Target="https://podminky.urs.cz/item/CS_URS_2023_02/111211201" TargetMode="External" /><Relationship Id="rId5" Type="http://schemas.openxmlformats.org/officeDocument/2006/relationships/hyperlink" Target="https://podminky.urs.cz/item/CS_URS_2023_02/155211122" TargetMode="External" /><Relationship Id="rId6" Type="http://schemas.openxmlformats.org/officeDocument/2006/relationships/hyperlink" Target="https://podminky.urs.cz/item/CS_URS_2023_02/155212116" TargetMode="External" /><Relationship Id="rId7" Type="http://schemas.openxmlformats.org/officeDocument/2006/relationships/hyperlink" Target="https://podminky.urs.cz/item/CS_URS_2023_02/155213112" TargetMode="External" /><Relationship Id="rId8" Type="http://schemas.openxmlformats.org/officeDocument/2006/relationships/hyperlink" Target="https://podminky.urs.cz/item/CS_URS_2023_02/155213122" TargetMode="External" /><Relationship Id="rId9" Type="http://schemas.openxmlformats.org/officeDocument/2006/relationships/hyperlink" Target="https://podminky.urs.cz/item/CS_URS_2023_02/155213511" TargetMode="External" /><Relationship Id="rId10" Type="http://schemas.openxmlformats.org/officeDocument/2006/relationships/hyperlink" Target="https://podminky.urs.cz/item/CS_URS_2023_02/155214111" TargetMode="External" /><Relationship Id="rId11" Type="http://schemas.openxmlformats.org/officeDocument/2006/relationships/hyperlink" Target="https://podminky.urs.cz/item/CS_URS_2023_02/155214112" TargetMode="External" /><Relationship Id="rId12" Type="http://schemas.openxmlformats.org/officeDocument/2006/relationships/hyperlink" Target="https://podminky.urs.cz/item/CS_URS_2023_02/155214211" TargetMode="External" /><Relationship Id="rId13" Type="http://schemas.openxmlformats.org/officeDocument/2006/relationships/hyperlink" Target="https://podminky.urs.cz/item/CS_URS_2023_02/155214211" TargetMode="External" /><Relationship Id="rId14" Type="http://schemas.openxmlformats.org/officeDocument/2006/relationships/hyperlink" Target="https://podminky.urs.cz/item/CS_URS_2023_02/162732511" TargetMode="External" /><Relationship Id="rId15" Type="http://schemas.openxmlformats.org/officeDocument/2006/relationships/hyperlink" Target="https://podminky.urs.cz/item/CS_URS_2023_02/162751137" TargetMode="External" /><Relationship Id="rId16" Type="http://schemas.openxmlformats.org/officeDocument/2006/relationships/hyperlink" Target="https://podminky.urs.cz/item/CS_URS_2023_02/162751139" TargetMode="External" /><Relationship Id="rId17" Type="http://schemas.openxmlformats.org/officeDocument/2006/relationships/hyperlink" Target="https://podminky.urs.cz/item/CS_URS_2023_02/167151112" TargetMode="External" /><Relationship Id="rId18" Type="http://schemas.openxmlformats.org/officeDocument/2006/relationships/hyperlink" Target="https://podminky.urs.cz/item/CS_URS_2023_02/167151122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71251201" TargetMode="External" /><Relationship Id="rId21" Type="http://schemas.openxmlformats.org/officeDocument/2006/relationships/hyperlink" Target="https://podminky.urs.cz/item/CS_URS_2023_02/281601111" TargetMode="External" /><Relationship Id="rId22" Type="http://schemas.openxmlformats.org/officeDocument/2006/relationships/hyperlink" Target="https://podminky.urs.cz/item/CS_URS_2023_02/998004011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65424003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skalních zářezů na trati 183 v úseku Nýrsko - Zelená Lhota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TO Klatovy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18. 12. 2023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s.o. - OŘ Plzeň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Jung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1 - Skalní zářez'!J30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1 - Skalní zářez'!P116</f>
        <v>0</v>
      </c>
      <c r="AV95" s="125">
        <f>'SO 1 - Skalní zářez'!J33</f>
        <v>0</v>
      </c>
      <c r="AW95" s="125">
        <f>'SO 1 - Skalní zářez'!J34</f>
        <v>0</v>
      </c>
      <c r="AX95" s="125">
        <f>'SO 1 - Skalní zářez'!J35</f>
        <v>0</v>
      </c>
      <c r="AY95" s="125">
        <f>'SO 1 - Skalní zářez'!J36</f>
        <v>0</v>
      </c>
      <c r="AZ95" s="125">
        <f>'SO 1 - Skalní zářez'!F33</f>
        <v>0</v>
      </c>
      <c r="BA95" s="125">
        <f>'SO 1 - Skalní zářez'!F34</f>
        <v>0</v>
      </c>
      <c r="BB95" s="125">
        <f>'SO 1 - Skalní zářez'!F35</f>
        <v>0</v>
      </c>
      <c r="BC95" s="125">
        <f>'SO 1 - Skalní zářez'!F36</f>
        <v>0</v>
      </c>
      <c r="BD95" s="127">
        <f>'SO 1 - Skalní zářez'!F37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2 - VON'!J30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'SO 2 - VON'!P116</f>
        <v>0</v>
      </c>
      <c r="AV96" s="130">
        <f>'SO 2 - VON'!J33</f>
        <v>0</v>
      </c>
      <c r="AW96" s="130">
        <f>'SO 2 - VON'!J34</f>
        <v>0</v>
      </c>
      <c r="AX96" s="130">
        <f>'SO 2 - VON'!J35</f>
        <v>0</v>
      </c>
      <c r="AY96" s="130">
        <f>'SO 2 - VON'!J36</f>
        <v>0</v>
      </c>
      <c r="AZ96" s="130">
        <f>'SO 2 - VON'!F33</f>
        <v>0</v>
      </c>
      <c r="BA96" s="130">
        <f>'SO 2 - VON'!F34</f>
        <v>0</v>
      </c>
      <c r="BB96" s="130">
        <f>'SO 2 - VON'!F35</f>
        <v>0</v>
      </c>
      <c r="BC96" s="130">
        <f>'SO 2 - VON'!F36</f>
        <v>0</v>
      </c>
      <c r="BD96" s="132">
        <f>'SO 2 - VON'!F37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4iDGpJwtEBssvpcJ5BjqPSD6VXTZob07D6DaJPBCHMAvjbDs4ch91QWwNf3FEUmIM3n29ZgbXg767SUCWBqD8Q==" hashValue="LTkJE6M1W5XdzgOj1u6Cs+dY8Ou51kgF0L/UXsvOmCAWUcqMHUWbgl4Wbt3weteLaBPtZ+iU1Grq31y7suIu7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 - Skalní zářez'!C2" display="/"/>
    <hyperlink ref="A96" location="'SO 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skalních zářezů na trati 183 v úseku Nýrsko - Zelená Lhota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ROUND((SUM(BE116:BE220)),  2)</f>
        <v>0</v>
      </c>
      <c r="G33" s="35"/>
      <c r="H33" s="35"/>
      <c r="I33" s="152">
        <v>0.20999999999999999</v>
      </c>
      <c r="J33" s="151">
        <f>ROUND(((SUM(BE116:BE220))*I33),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ROUND((SUM(BF116:BF220)),  2)</f>
        <v>0</v>
      </c>
      <c r="G34" s="35"/>
      <c r="H34" s="35"/>
      <c r="I34" s="152">
        <v>0.12</v>
      </c>
      <c r="J34" s="151">
        <f>ROUND(((SUM(BF116:BF220))*I34),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ROUND((SUM(BG116:BG220)),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ROUND((SUM(BH116:BH220)),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ROUND((SUM(BI116:BI220)),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skalních zářezů na trati 183 v úseku Nýrsko - Zelená Lhota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1 - Skalní zářez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TO Klatovy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s.o. - OŘ Plzeň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Jung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98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Oprava skalních zářezů na trati 183 v úseku Nýrsko - Zelená Lhota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SO 1 - Skalní zářez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>TO Klatovy</v>
      </c>
      <c r="G110" s="37"/>
      <c r="H110" s="37"/>
      <c r="I110" s="29" t="s">
        <v>22</v>
      </c>
      <c r="J110" s="76" t="str">
        <f>IF(J12="","",J12)</f>
        <v>18. 12. 2023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>Správa železnic, s.o. - OŘ Plzeň</v>
      </c>
      <c r="G112" s="37"/>
      <c r="H112" s="37"/>
      <c r="I112" s="29" t="s">
        <v>30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IF(E18="","",E18)</f>
        <v>Vyplň údaj</v>
      </c>
      <c r="G113" s="37"/>
      <c r="H113" s="37"/>
      <c r="I113" s="29" t="s">
        <v>33</v>
      </c>
      <c r="J113" s="33" t="str">
        <f>E24</f>
        <v>Jung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76"/>
      <c r="B115" s="177"/>
      <c r="C115" s="178" t="s">
        <v>99</v>
      </c>
      <c r="D115" s="179" t="s">
        <v>61</v>
      </c>
      <c r="E115" s="179" t="s">
        <v>57</v>
      </c>
      <c r="F115" s="179" t="s">
        <v>58</v>
      </c>
      <c r="G115" s="179" t="s">
        <v>100</v>
      </c>
      <c r="H115" s="179" t="s">
        <v>101</v>
      </c>
      <c r="I115" s="179" t="s">
        <v>102</v>
      </c>
      <c r="J115" s="180" t="s">
        <v>95</v>
      </c>
      <c r="K115" s="181" t="s">
        <v>103</v>
      </c>
      <c r="L115" s="182"/>
      <c r="M115" s="97" t="s">
        <v>1</v>
      </c>
      <c r="N115" s="98" t="s">
        <v>40</v>
      </c>
      <c r="O115" s="98" t="s">
        <v>104</v>
      </c>
      <c r="P115" s="98" t="s">
        <v>105</v>
      </c>
      <c r="Q115" s="98" t="s">
        <v>106</v>
      </c>
      <c r="R115" s="98" t="s">
        <v>107</v>
      </c>
      <c r="S115" s="98" t="s">
        <v>108</v>
      </c>
      <c r="T115" s="99" t="s">
        <v>109</v>
      </c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</row>
    <row r="116" s="2" customFormat="1" ht="22.8" customHeight="1">
      <c r="A116" s="35"/>
      <c r="B116" s="36"/>
      <c r="C116" s="104" t="s">
        <v>110</v>
      </c>
      <c r="D116" s="37"/>
      <c r="E116" s="37"/>
      <c r="F116" s="37"/>
      <c r="G116" s="37"/>
      <c r="H116" s="37"/>
      <c r="I116" s="37"/>
      <c r="J116" s="183">
        <f>BK116</f>
        <v>0</v>
      </c>
      <c r="K116" s="37"/>
      <c r="L116" s="41"/>
      <c r="M116" s="100"/>
      <c r="N116" s="184"/>
      <c r="O116" s="101"/>
      <c r="P116" s="185">
        <f>SUM(P117:P220)</f>
        <v>0</v>
      </c>
      <c r="Q116" s="101"/>
      <c r="R116" s="185">
        <f>SUM(R117:R220)</f>
        <v>8.9207999999999998</v>
      </c>
      <c r="S116" s="101"/>
      <c r="T116" s="186">
        <f>SUM(T117:T220)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75</v>
      </c>
      <c r="AU116" s="14" t="s">
        <v>97</v>
      </c>
      <c r="BK116" s="187">
        <f>SUM(BK117:BK220)</f>
        <v>0</v>
      </c>
    </row>
    <row r="117" s="2" customFormat="1" ht="16.5" customHeight="1">
      <c r="A117" s="35"/>
      <c r="B117" s="36"/>
      <c r="C117" s="188" t="s">
        <v>84</v>
      </c>
      <c r="D117" s="188" t="s">
        <v>111</v>
      </c>
      <c r="E117" s="189" t="s">
        <v>112</v>
      </c>
      <c r="F117" s="190" t="s">
        <v>113</v>
      </c>
      <c r="G117" s="191" t="s">
        <v>114</v>
      </c>
      <c r="H117" s="192">
        <v>4775</v>
      </c>
      <c r="I117" s="193"/>
      <c r="J117" s="194">
        <f>ROUND(I117*H117,2)</f>
        <v>0</v>
      </c>
      <c r="K117" s="195"/>
      <c r="L117" s="41"/>
      <c r="M117" s="196" t="s">
        <v>1</v>
      </c>
      <c r="N117" s="197" t="s">
        <v>41</v>
      </c>
      <c r="O117" s="88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0" t="s">
        <v>115</v>
      </c>
      <c r="AT117" s="200" t="s">
        <v>111</v>
      </c>
      <c r="AU117" s="200" t="s">
        <v>76</v>
      </c>
      <c r="AY117" s="14" t="s">
        <v>116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4" t="s">
        <v>84</v>
      </c>
      <c r="BK117" s="201">
        <f>ROUND(I117*H117,2)</f>
        <v>0</v>
      </c>
      <c r="BL117" s="14" t="s">
        <v>115</v>
      </c>
      <c r="BM117" s="200" t="s">
        <v>86</v>
      </c>
    </row>
    <row r="118" s="2" customFormat="1">
      <c r="A118" s="35"/>
      <c r="B118" s="36"/>
      <c r="C118" s="37"/>
      <c r="D118" s="202" t="s">
        <v>117</v>
      </c>
      <c r="E118" s="37"/>
      <c r="F118" s="203" t="s">
        <v>113</v>
      </c>
      <c r="G118" s="37"/>
      <c r="H118" s="37"/>
      <c r="I118" s="204"/>
      <c r="J118" s="37"/>
      <c r="K118" s="37"/>
      <c r="L118" s="41"/>
      <c r="M118" s="205"/>
      <c r="N118" s="206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117</v>
      </c>
      <c r="AU118" s="14" t="s">
        <v>76</v>
      </c>
    </row>
    <row r="119" s="2" customFormat="1">
      <c r="A119" s="35"/>
      <c r="B119" s="36"/>
      <c r="C119" s="37"/>
      <c r="D119" s="207" t="s">
        <v>118</v>
      </c>
      <c r="E119" s="37"/>
      <c r="F119" s="208" t="s">
        <v>119</v>
      </c>
      <c r="G119" s="37"/>
      <c r="H119" s="37"/>
      <c r="I119" s="204"/>
      <c r="J119" s="37"/>
      <c r="K119" s="37"/>
      <c r="L119" s="41"/>
      <c r="M119" s="205"/>
      <c r="N119" s="206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118</v>
      </c>
      <c r="AU119" s="14" t="s">
        <v>76</v>
      </c>
    </row>
    <row r="120" s="2" customFormat="1" ht="16.5" customHeight="1">
      <c r="A120" s="35"/>
      <c r="B120" s="36"/>
      <c r="C120" s="188" t="s">
        <v>86</v>
      </c>
      <c r="D120" s="188" t="s">
        <v>111</v>
      </c>
      <c r="E120" s="189" t="s">
        <v>120</v>
      </c>
      <c r="F120" s="190" t="s">
        <v>121</v>
      </c>
      <c r="G120" s="191" t="s">
        <v>114</v>
      </c>
      <c r="H120" s="192">
        <v>3750</v>
      </c>
      <c r="I120" s="193"/>
      <c r="J120" s="194">
        <f>ROUND(I120*H120,2)</f>
        <v>0</v>
      </c>
      <c r="K120" s="195"/>
      <c r="L120" s="41"/>
      <c r="M120" s="196" t="s">
        <v>1</v>
      </c>
      <c r="N120" s="197" t="s">
        <v>41</v>
      </c>
      <c r="O120" s="88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0" t="s">
        <v>115</v>
      </c>
      <c r="AT120" s="200" t="s">
        <v>111</v>
      </c>
      <c r="AU120" s="200" t="s">
        <v>76</v>
      </c>
      <c r="AY120" s="14" t="s">
        <v>116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4" t="s">
        <v>84</v>
      </c>
      <c r="BK120" s="201">
        <f>ROUND(I120*H120,2)</f>
        <v>0</v>
      </c>
      <c r="BL120" s="14" t="s">
        <v>115</v>
      </c>
      <c r="BM120" s="200" t="s">
        <v>115</v>
      </c>
    </row>
    <row r="121" s="2" customFormat="1">
      <c r="A121" s="35"/>
      <c r="B121" s="36"/>
      <c r="C121" s="37"/>
      <c r="D121" s="202" t="s">
        <v>117</v>
      </c>
      <c r="E121" s="37"/>
      <c r="F121" s="203" t="s">
        <v>121</v>
      </c>
      <c r="G121" s="37"/>
      <c r="H121" s="37"/>
      <c r="I121" s="204"/>
      <c r="J121" s="37"/>
      <c r="K121" s="37"/>
      <c r="L121" s="41"/>
      <c r="M121" s="205"/>
      <c r="N121" s="206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117</v>
      </c>
      <c r="AU121" s="14" t="s">
        <v>76</v>
      </c>
    </row>
    <row r="122" s="2" customFormat="1">
      <c r="A122" s="35"/>
      <c r="B122" s="36"/>
      <c r="C122" s="37"/>
      <c r="D122" s="207" t="s">
        <v>118</v>
      </c>
      <c r="E122" s="37"/>
      <c r="F122" s="208" t="s">
        <v>122</v>
      </c>
      <c r="G122" s="37"/>
      <c r="H122" s="37"/>
      <c r="I122" s="204"/>
      <c r="J122" s="37"/>
      <c r="K122" s="37"/>
      <c r="L122" s="41"/>
      <c r="M122" s="205"/>
      <c r="N122" s="206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118</v>
      </c>
      <c r="AU122" s="14" t="s">
        <v>76</v>
      </c>
    </row>
    <row r="123" s="2" customFormat="1" ht="16.5" customHeight="1">
      <c r="A123" s="35"/>
      <c r="B123" s="36"/>
      <c r="C123" s="188" t="s">
        <v>123</v>
      </c>
      <c r="D123" s="188" t="s">
        <v>111</v>
      </c>
      <c r="E123" s="189" t="s">
        <v>124</v>
      </c>
      <c r="F123" s="190" t="s">
        <v>125</v>
      </c>
      <c r="G123" s="191" t="s">
        <v>126</v>
      </c>
      <c r="H123" s="192">
        <v>5</v>
      </c>
      <c r="I123" s="193"/>
      <c r="J123" s="194">
        <f>ROUND(I123*H123,2)</f>
        <v>0</v>
      </c>
      <c r="K123" s="195"/>
      <c r="L123" s="41"/>
      <c r="M123" s="196" t="s">
        <v>1</v>
      </c>
      <c r="N123" s="197" t="s">
        <v>41</v>
      </c>
      <c r="O123" s="88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115</v>
      </c>
      <c r="AT123" s="200" t="s">
        <v>111</v>
      </c>
      <c r="AU123" s="200" t="s">
        <v>76</v>
      </c>
      <c r="AY123" s="14" t="s">
        <v>116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4" t="s">
        <v>84</v>
      </c>
      <c r="BK123" s="201">
        <f>ROUND(I123*H123,2)</f>
        <v>0</v>
      </c>
      <c r="BL123" s="14" t="s">
        <v>115</v>
      </c>
      <c r="BM123" s="200" t="s">
        <v>127</v>
      </c>
    </row>
    <row r="124" s="2" customFormat="1">
      <c r="A124" s="35"/>
      <c r="B124" s="36"/>
      <c r="C124" s="37"/>
      <c r="D124" s="202" t="s">
        <v>117</v>
      </c>
      <c r="E124" s="37"/>
      <c r="F124" s="203" t="s">
        <v>128</v>
      </c>
      <c r="G124" s="37"/>
      <c r="H124" s="37"/>
      <c r="I124" s="204"/>
      <c r="J124" s="37"/>
      <c r="K124" s="37"/>
      <c r="L124" s="41"/>
      <c r="M124" s="205"/>
      <c r="N124" s="206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117</v>
      </c>
      <c r="AU124" s="14" t="s">
        <v>76</v>
      </c>
    </row>
    <row r="125" s="2" customFormat="1">
      <c r="A125" s="35"/>
      <c r="B125" s="36"/>
      <c r="C125" s="37"/>
      <c r="D125" s="207" t="s">
        <v>118</v>
      </c>
      <c r="E125" s="37"/>
      <c r="F125" s="208" t="s">
        <v>129</v>
      </c>
      <c r="G125" s="37"/>
      <c r="H125" s="37"/>
      <c r="I125" s="204"/>
      <c r="J125" s="37"/>
      <c r="K125" s="37"/>
      <c r="L125" s="41"/>
      <c r="M125" s="205"/>
      <c r="N125" s="206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118</v>
      </c>
      <c r="AU125" s="14" t="s">
        <v>76</v>
      </c>
    </row>
    <row r="126" s="2" customFormat="1" ht="21.75" customHeight="1">
      <c r="A126" s="35"/>
      <c r="B126" s="36"/>
      <c r="C126" s="188" t="s">
        <v>115</v>
      </c>
      <c r="D126" s="188" t="s">
        <v>111</v>
      </c>
      <c r="E126" s="189" t="s">
        <v>130</v>
      </c>
      <c r="F126" s="190" t="s">
        <v>131</v>
      </c>
      <c r="G126" s="191" t="s">
        <v>114</v>
      </c>
      <c r="H126" s="192">
        <v>1025</v>
      </c>
      <c r="I126" s="193"/>
      <c r="J126" s="194">
        <f>ROUND(I126*H126,2)</f>
        <v>0</v>
      </c>
      <c r="K126" s="195"/>
      <c r="L126" s="41"/>
      <c r="M126" s="196" t="s">
        <v>1</v>
      </c>
      <c r="N126" s="197" t="s">
        <v>41</v>
      </c>
      <c r="O126" s="88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115</v>
      </c>
      <c r="AT126" s="200" t="s">
        <v>111</v>
      </c>
      <c r="AU126" s="200" t="s">
        <v>76</v>
      </c>
      <c r="AY126" s="14" t="s">
        <v>116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4" t="s">
        <v>84</v>
      </c>
      <c r="BK126" s="201">
        <f>ROUND(I126*H126,2)</f>
        <v>0</v>
      </c>
      <c r="BL126" s="14" t="s">
        <v>115</v>
      </c>
      <c r="BM126" s="200" t="s">
        <v>132</v>
      </c>
    </row>
    <row r="127" s="2" customFormat="1">
      <c r="A127" s="35"/>
      <c r="B127" s="36"/>
      <c r="C127" s="37"/>
      <c r="D127" s="202" t="s">
        <v>117</v>
      </c>
      <c r="E127" s="37"/>
      <c r="F127" s="203" t="s">
        <v>133</v>
      </c>
      <c r="G127" s="37"/>
      <c r="H127" s="37"/>
      <c r="I127" s="204"/>
      <c r="J127" s="37"/>
      <c r="K127" s="37"/>
      <c r="L127" s="41"/>
      <c r="M127" s="205"/>
      <c r="N127" s="206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117</v>
      </c>
      <c r="AU127" s="14" t="s">
        <v>76</v>
      </c>
    </row>
    <row r="128" s="2" customFormat="1">
      <c r="A128" s="35"/>
      <c r="B128" s="36"/>
      <c r="C128" s="37"/>
      <c r="D128" s="207" t="s">
        <v>118</v>
      </c>
      <c r="E128" s="37"/>
      <c r="F128" s="208" t="s">
        <v>134</v>
      </c>
      <c r="G128" s="37"/>
      <c r="H128" s="37"/>
      <c r="I128" s="204"/>
      <c r="J128" s="37"/>
      <c r="K128" s="37"/>
      <c r="L128" s="41"/>
      <c r="M128" s="205"/>
      <c r="N128" s="206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118</v>
      </c>
      <c r="AU128" s="14" t="s">
        <v>76</v>
      </c>
    </row>
    <row r="129" s="2" customFormat="1" ht="16.5" customHeight="1">
      <c r="A129" s="35"/>
      <c r="B129" s="36"/>
      <c r="C129" s="188" t="s">
        <v>135</v>
      </c>
      <c r="D129" s="188" t="s">
        <v>111</v>
      </c>
      <c r="E129" s="189" t="s">
        <v>136</v>
      </c>
      <c r="F129" s="190" t="s">
        <v>137</v>
      </c>
      <c r="G129" s="191" t="s">
        <v>138</v>
      </c>
      <c r="H129" s="192">
        <v>815</v>
      </c>
      <c r="I129" s="193"/>
      <c r="J129" s="194">
        <f>ROUND(I129*H129,2)</f>
        <v>0</v>
      </c>
      <c r="K129" s="195"/>
      <c r="L129" s="41"/>
      <c r="M129" s="196" t="s">
        <v>1</v>
      </c>
      <c r="N129" s="197" t="s">
        <v>41</v>
      </c>
      <c r="O129" s="88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115</v>
      </c>
      <c r="AT129" s="200" t="s">
        <v>111</v>
      </c>
      <c r="AU129" s="200" t="s">
        <v>76</v>
      </c>
      <c r="AY129" s="14" t="s">
        <v>116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4" t="s">
        <v>84</v>
      </c>
      <c r="BK129" s="201">
        <f>ROUND(I129*H129,2)</f>
        <v>0</v>
      </c>
      <c r="BL129" s="14" t="s">
        <v>115</v>
      </c>
      <c r="BM129" s="200" t="s">
        <v>139</v>
      </c>
    </row>
    <row r="130" s="2" customFormat="1">
      <c r="A130" s="35"/>
      <c r="B130" s="36"/>
      <c r="C130" s="37"/>
      <c r="D130" s="202" t="s">
        <v>117</v>
      </c>
      <c r="E130" s="37"/>
      <c r="F130" s="203" t="s">
        <v>137</v>
      </c>
      <c r="G130" s="37"/>
      <c r="H130" s="37"/>
      <c r="I130" s="204"/>
      <c r="J130" s="37"/>
      <c r="K130" s="37"/>
      <c r="L130" s="41"/>
      <c r="M130" s="205"/>
      <c r="N130" s="20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117</v>
      </c>
      <c r="AU130" s="14" t="s">
        <v>76</v>
      </c>
    </row>
    <row r="131" s="2" customFormat="1">
      <c r="A131" s="35"/>
      <c r="B131" s="36"/>
      <c r="C131" s="37"/>
      <c r="D131" s="207" t="s">
        <v>118</v>
      </c>
      <c r="E131" s="37"/>
      <c r="F131" s="208" t="s">
        <v>140</v>
      </c>
      <c r="G131" s="37"/>
      <c r="H131" s="37"/>
      <c r="I131" s="204"/>
      <c r="J131" s="37"/>
      <c r="K131" s="37"/>
      <c r="L131" s="41"/>
      <c r="M131" s="205"/>
      <c r="N131" s="206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118</v>
      </c>
      <c r="AU131" s="14" t="s">
        <v>76</v>
      </c>
    </row>
    <row r="132" s="2" customFormat="1" ht="21.75" customHeight="1">
      <c r="A132" s="35"/>
      <c r="B132" s="36"/>
      <c r="C132" s="188" t="s">
        <v>139</v>
      </c>
      <c r="D132" s="188" t="s">
        <v>111</v>
      </c>
      <c r="E132" s="189" t="s">
        <v>141</v>
      </c>
      <c r="F132" s="190" t="s">
        <v>142</v>
      </c>
      <c r="G132" s="191" t="s">
        <v>143</v>
      </c>
      <c r="H132" s="192">
        <v>2238</v>
      </c>
      <c r="I132" s="193"/>
      <c r="J132" s="194">
        <f>ROUND(I132*H132,2)</f>
        <v>0</v>
      </c>
      <c r="K132" s="195"/>
      <c r="L132" s="41"/>
      <c r="M132" s="196" t="s">
        <v>1</v>
      </c>
      <c r="N132" s="197" t="s">
        <v>41</v>
      </c>
      <c r="O132" s="88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115</v>
      </c>
      <c r="AT132" s="200" t="s">
        <v>111</v>
      </c>
      <c r="AU132" s="200" t="s">
        <v>76</v>
      </c>
      <c r="AY132" s="14" t="s">
        <v>116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4" t="s">
        <v>84</v>
      </c>
      <c r="BK132" s="201">
        <f>ROUND(I132*H132,2)</f>
        <v>0</v>
      </c>
      <c r="BL132" s="14" t="s">
        <v>115</v>
      </c>
      <c r="BM132" s="200" t="s">
        <v>144</v>
      </c>
    </row>
    <row r="133" s="2" customFormat="1">
      <c r="A133" s="35"/>
      <c r="B133" s="36"/>
      <c r="C133" s="37"/>
      <c r="D133" s="202" t="s">
        <v>117</v>
      </c>
      <c r="E133" s="37"/>
      <c r="F133" s="203" t="s">
        <v>142</v>
      </c>
      <c r="G133" s="37"/>
      <c r="H133" s="37"/>
      <c r="I133" s="204"/>
      <c r="J133" s="37"/>
      <c r="K133" s="37"/>
      <c r="L133" s="41"/>
      <c r="M133" s="205"/>
      <c r="N133" s="206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117</v>
      </c>
      <c r="AU133" s="14" t="s">
        <v>76</v>
      </c>
    </row>
    <row r="134" s="2" customFormat="1">
      <c r="A134" s="35"/>
      <c r="B134" s="36"/>
      <c r="C134" s="37"/>
      <c r="D134" s="207" t="s">
        <v>118</v>
      </c>
      <c r="E134" s="37"/>
      <c r="F134" s="208" t="s">
        <v>145</v>
      </c>
      <c r="G134" s="37"/>
      <c r="H134" s="37"/>
      <c r="I134" s="204"/>
      <c r="J134" s="37"/>
      <c r="K134" s="37"/>
      <c r="L134" s="41"/>
      <c r="M134" s="205"/>
      <c r="N134" s="206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118</v>
      </c>
      <c r="AU134" s="14" t="s">
        <v>76</v>
      </c>
    </row>
    <row r="135" s="2" customFormat="1" ht="24.15" customHeight="1">
      <c r="A135" s="35"/>
      <c r="B135" s="36"/>
      <c r="C135" s="188" t="s">
        <v>146</v>
      </c>
      <c r="D135" s="188" t="s">
        <v>111</v>
      </c>
      <c r="E135" s="189" t="s">
        <v>147</v>
      </c>
      <c r="F135" s="190" t="s">
        <v>148</v>
      </c>
      <c r="G135" s="191" t="s">
        <v>126</v>
      </c>
      <c r="H135" s="192">
        <v>1050</v>
      </c>
      <c r="I135" s="193"/>
      <c r="J135" s="194">
        <f>ROUND(I135*H135,2)</f>
        <v>0</v>
      </c>
      <c r="K135" s="195"/>
      <c r="L135" s="41"/>
      <c r="M135" s="196" t="s">
        <v>1</v>
      </c>
      <c r="N135" s="197" t="s">
        <v>41</v>
      </c>
      <c r="O135" s="88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115</v>
      </c>
      <c r="AT135" s="200" t="s">
        <v>111</v>
      </c>
      <c r="AU135" s="200" t="s">
        <v>76</v>
      </c>
      <c r="AY135" s="14" t="s">
        <v>116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4" t="s">
        <v>84</v>
      </c>
      <c r="BK135" s="201">
        <f>ROUND(I135*H135,2)</f>
        <v>0</v>
      </c>
      <c r="BL135" s="14" t="s">
        <v>115</v>
      </c>
      <c r="BM135" s="200" t="s">
        <v>149</v>
      </c>
    </row>
    <row r="136" s="2" customFormat="1">
      <c r="A136" s="35"/>
      <c r="B136" s="36"/>
      <c r="C136" s="37"/>
      <c r="D136" s="202" t="s">
        <v>117</v>
      </c>
      <c r="E136" s="37"/>
      <c r="F136" s="203" t="s">
        <v>148</v>
      </c>
      <c r="G136" s="37"/>
      <c r="H136" s="37"/>
      <c r="I136" s="204"/>
      <c r="J136" s="37"/>
      <c r="K136" s="37"/>
      <c r="L136" s="41"/>
      <c r="M136" s="205"/>
      <c r="N136" s="206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117</v>
      </c>
      <c r="AU136" s="14" t="s">
        <v>76</v>
      </c>
    </row>
    <row r="137" s="2" customFormat="1">
      <c r="A137" s="35"/>
      <c r="B137" s="36"/>
      <c r="C137" s="37"/>
      <c r="D137" s="207" t="s">
        <v>118</v>
      </c>
      <c r="E137" s="37"/>
      <c r="F137" s="208" t="s">
        <v>150</v>
      </c>
      <c r="G137" s="37"/>
      <c r="H137" s="37"/>
      <c r="I137" s="204"/>
      <c r="J137" s="37"/>
      <c r="K137" s="37"/>
      <c r="L137" s="41"/>
      <c r="M137" s="205"/>
      <c r="N137" s="206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118</v>
      </c>
      <c r="AU137" s="14" t="s">
        <v>76</v>
      </c>
    </row>
    <row r="138" s="2" customFormat="1" ht="24.15" customHeight="1">
      <c r="A138" s="35"/>
      <c r="B138" s="36"/>
      <c r="C138" s="188" t="s">
        <v>144</v>
      </c>
      <c r="D138" s="188" t="s">
        <v>111</v>
      </c>
      <c r="E138" s="189" t="s">
        <v>151</v>
      </c>
      <c r="F138" s="190" t="s">
        <v>152</v>
      </c>
      <c r="G138" s="191" t="s">
        <v>126</v>
      </c>
      <c r="H138" s="192">
        <v>31</v>
      </c>
      <c r="I138" s="193"/>
      <c r="J138" s="194">
        <f>ROUND(I138*H138,2)</f>
        <v>0</v>
      </c>
      <c r="K138" s="195"/>
      <c r="L138" s="41"/>
      <c r="M138" s="196" t="s">
        <v>1</v>
      </c>
      <c r="N138" s="197" t="s">
        <v>41</v>
      </c>
      <c r="O138" s="88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115</v>
      </c>
      <c r="AT138" s="200" t="s">
        <v>111</v>
      </c>
      <c r="AU138" s="200" t="s">
        <v>76</v>
      </c>
      <c r="AY138" s="14" t="s">
        <v>116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4" t="s">
        <v>84</v>
      </c>
      <c r="BK138" s="201">
        <f>ROUND(I138*H138,2)</f>
        <v>0</v>
      </c>
      <c r="BL138" s="14" t="s">
        <v>115</v>
      </c>
      <c r="BM138" s="200" t="s">
        <v>8</v>
      </c>
    </row>
    <row r="139" s="2" customFormat="1">
      <c r="A139" s="35"/>
      <c r="B139" s="36"/>
      <c r="C139" s="37"/>
      <c r="D139" s="202" t="s">
        <v>117</v>
      </c>
      <c r="E139" s="37"/>
      <c r="F139" s="203" t="s">
        <v>152</v>
      </c>
      <c r="G139" s="37"/>
      <c r="H139" s="37"/>
      <c r="I139" s="204"/>
      <c r="J139" s="37"/>
      <c r="K139" s="37"/>
      <c r="L139" s="41"/>
      <c r="M139" s="205"/>
      <c r="N139" s="206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117</v>
      </c>
      <c r="AU139" s="14" t="s">
        <v>76</v>
      </c>
    </row>
    <row r="140" s="2" customFormat="1">
      <c r="A140" s="35"/>
      <c r="B140" s="36"/>
      <c r="C140" s="37"/>
      <c r="D140" s="207" t="s">
        <v>118</v>
      </c>
      <c r="E140" s="37"/>
      <c r="F140" s="208" t="s">
        <v>153</v>
      </c>
      <c r="G140" s="37"/>
      <c r="H140" s="37"/>
      <c r="I140" s="204"/>
      <c r="J140" s="37"/>
      <c r="K140" s="37"/>
      <c r="L140" s="41"/>
      <c r="M140" s="205"/>
      <c r="N140" s="206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118</v>
      </c>
      <c r="AU140" s="14" t="s">
        <v>76</v>
      </c>
    </row>
    <row r="141" s="2" customFormat="1" ht="16.5" customHeight="1">
      <c r="A141" s="35"/>
      <c r="B141" s="36"/>
      <c r="C141" s="188" t="s">
        <v>154</v>
      </c>
      <c r="D141" s="188" t="s">
        <v>111</v>
      </c>
      <c r="E141" s="189" t="s">
        <v>155</v>
      </c>
      <c r="F141" s="190" t="s">
        <v>156</v>
      </c>
      <c r="G141" s="191" t="s">
        <v>126</v>
      </c>
      <c r="H141" s="192">
        <v>6</v>
      </c>
      <c r="I141" s="193"/>
      <c r="J141" s="194">
        <f>ROUND(I141*H141,2)</f>
        <v>0</v>
      </c>
      <c r="K141" s="195"/>
      <c r="L141" s="41"/>
      <c r="M141" s="196" t="s">
        <v>1</v>
      </c>
      <c r="N141" s="197" t="s">
        <v>41</v>
      </c>
      <c r="O141" s="88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115</v>
      </c>
      <c r="AT141" s="200" t="s">
        <v>111</v>
      </c>
      <c r="AU141" s="200" t="s">
        <v>76</v>
      </c>
      <c r="AY141" s="14" t="s">
        <v>116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4" t="s">
        <v>84</v>
      </c>
      <c r="BK141" s="201">
        <f>ROUND(I141*H141,2)</f>
        <v>0</v>
      </c>
      <c r="BL141" s="14" t="s">
        <v>115</v>
      </c>
      <c r="BM141" s="200" t="s">
        <v>157</v>
      </c>
    </row>
    <row r="142" s="2" customFormat="1">
      <c r="A142" s="35"/>
      <c r="B142" s="36"/>
      <c r="C142" s="37"/>
      <c r="D142" s="202" t="s">
        <v>117</v>
      </c>
      <c r="E142" s="37"/>
      <c r="F142" s="203" t="s">
        <v>156</v>
      </c>
      <c r="G142" s="37"/>
      <c r="H142" s="37"/>
      <c r="I142" s="204"/>
      <c r="J142" s="37"/>
      <c r="K142" s="37"/>
      <c r="L142" s="41"/>
      <c r="M142" s="205"/>
      <c r="N142" s="206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117</v>
      </c>
      <c r="AU142" s="14" t="s">
        <v>76</v>
      </c>
    </row>
    <row r="143" s="2" customFormat="1">
      <c r="A143" s="35"/>
      <c r="B143" s="36"/>
      <c r="C143" s="37"/>
      <c r="D143" s="207" t="s">
        <v>118</v>
      </c>
      <c r="E143" s="37"/>
      <c r="F143" s="208" t="s">
        <v>158</v>
      </c>
      <c r="G143" s="37"/>
      <c r="H143" s="37"/>
      <c r="I143" s="204"/>
      <c r="J143" s="37"/>
      <c r="K143" s="37"/>
      <c r="L143" s="41"/>
      <c r="M143" s="205"/>
      <c r="N143" s="206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118</v>
      </c>
      <c r="AU143" s="14" t="s">
        <v>76</v>
      </c>
    </row>
    <row r="144" s="2" customFormat="1" ht="16.5" customHeight="1">
      <c r="A144" s="35"/>
      <c r="B144" s="36"/>
      <c r="C144" s="188" t="s">
        <v>149</v>
      </c>
      <c r="D144" s="188" t="s">
        <v>111</v>
      </c>
      <c r="E144" s="189" t="s">
        <v>159</v>
      </c>
      <c r="F144" s="190" t="s">
        <v>160</v>
      </c>
      <c r="G144" s="191" t="s">
        <v>114</v>
      </c>
      <c r="H144" s="192">
        <v>4200</v>
      </c>
      <c r="I144" s="193"/>
      <c r="J144" s="194">
        <f>ROUND(I144*H144,2)</f>
        <v>0</v>
      </c>
      <c r="K144" s="195"/>
      <c r="L144" s="41"/>
      <c r="M144" s="196" t="s">
        <v>1</v>
      </c>
      <c r="N144" s="197" t="s">
        <v>41</v>
      </c>
      <c r="O144" s="88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115</v>
      </c>
      <c r="AT144" s="200" t="s">
        <v>111</v>
      </c>
      <c r="AU144" s="200" t="s">
        <v>76</v>
      </c>
      <c r="AY144" s="14" t="s">
        <v>116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4" t="s">
        <v>84</v>
      </c>
      <c r="BK144" s="201">
        <f>ROUND(I144*H144,2)</f>
        <v>0</v>
      </c>
      <c r="BL144" s="14" t="s">
        <v>115</v>
      </c>
      <c r="BM144" s="200" t="s">
        <v>161</v>
      </c>
    </row>
    <row r="145" s="2" customFormat="1">
      <c r="A145" s="35"/>
      <c r="B145" s="36"/>
      <c r="C145" s="37"/>
      <c r="D145" s="202" t="s">
        <v>117</v>
      </c>
      <c r="E145" s="37"/>
      <c r="F145" s="203" t="s">
        <v>160</v>
      </c>
      <c r="G145" s="37"/>
      <c r="H145" s="37"/>
      <c r="I145" s="204"/>
      <c r="J145" s="37"/>
      <c r="K145" s="37"/>
      <c r="L145" s="41"/>
      <c r="M145" s="205"/>
      <c r="N145" s="206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117</v>
      </c>
      <c r="AU145" s="14" t="s">
        <v>76</v>
      </c>
    </row>
    <row r="146" s="2" customFormat="1">
      <c r="A146" s="35"/>
      <c r="B146" s="36"/>
      <c r="C146" s="37"/>
      <c r="D146" s="207" t="s">
        <v>118</v>
      </c>
      <c r="E146" s="37"/>
      <c r="F146" s="208" t="s">
        <v>162</v>
      </c>
      <c r="G146" s="37"/>
      <c r="H146" s="37"/>
      <c r="I146" s="204"/>
      <c r="J146" s="37"/>
      <c r="K146" s="37"/>
      <c r="L146" s="41"/>
      <c r="M146" s="205"/>
      <c r="N146" s="206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118</v>
      </c>
      <c r="AU146" s="14" t="s">
        <v>76</v>
      </c>
    </row>
    <row r="147" s="2" customFormat="1" ht="16.5" customHeight="1">
      <c r="A147" s="35"/>
      <c r="B147" s="36"/>
      <c r="C147" s="209" t="s">
        <v>163</v>
      </c>
      <c r="D147" s="209" t="s">
        <v>164</v>
      </c>
      <c r="E147" s="210" t="s">
        <v>165</v>
      </c>
      <c r="F147" s="211" t="s">
        <v>166</v>
      </c>
      <c r="G147" s="212" t="s">
        <v>114</v>
      </c>
      <c r="H147" s="213">
        <v>5040</v>
      </c>
      <c r="I147" s="214"/>
      <c r="J147" s="215">
        <f>ROUND(I147*H147,2)</f>
        <v>0</v>
      </c>
      <c r="K147" s="216"/>
      <c r="L147" s="217"/>
      <c r="M147" s="218" t="s">
        <v>1</v>
      </c>
      <c r="N147" s="219" t="s">
        <v>41</v>
      </c>
      <c r="O147" s="88"/>
      <c r="P147" s="198">
        <f>O147*H147</f>
        <v>0</v>
      </c>
      <c r="Q147" s="198">
        <v>0.0017700000000000001</v>
      </c>
      <c r="R147" s="198">
        <f>Q147*H147</f>
        <v>8.9207999999999998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144</v>
      </c>
      <c r="AT147" s="200" t="s">
        <v>164</v>
      </c>
      <c r="AU147" s="200" t="s">
        <v>76</v>
      </c>
      <c r="AY147" s="14" t="s">
        <v>116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4" t="s">
        <v>84</v>
      </c>
      <c r="BK147" s="201">
        <f>ROUND(I147*H147,2)</f>
        <v>0</v>
      </c>
      <c r="BL147" s="14" t="s">
        <v>115</v>
      </c>
      <c r="BM147" s="200" t="s">
        <v>167</v>
      </c>
    </row>
    <row r="148" s="2" customFormat="1">
      <c r="A148" s="35"/>
      <c r="B148" s="36"/>
      <c r="C148" s="37"/>
      <c r="D148" s="202" t="s">
        <v>117</v>
      </c>
      <c r="E148" s="37"/>
      <c r="F148" s="203" t="s">
        <v>166</v>
      </c>
      <c r="G148" s="37"/>
      <c r="H148" s="37"/>
      <c r="I148" s="204"/>
      <c r="J148" s="37"/>
      <c r="K148" s="37"/>
      <c r="L148" s="41"/>
      <c r="M148" s="205"/>
      <c r="N148" s="206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117</v>
      </c>
      <c r="AU148" s="14" t="s">
        <v>76</v>
      </c>
    </row>
    <row r="149" s="10" customFormat="1">
      <c r="A149" s="10"/>
      <c r="B149" s="220"/>
      <c r="C149" s="221"/>
      <c r="D149" s="202" t="s">
        <v>168</v>
      </c>
      <c r="E149" s="222" t="s">
        <v>1</v>
      </c>
      <c r="F149" s="223" t="s">
        <v>169</v>
      </c>
      <c r="G149" s="221"/>
      <c r="H149" s="224">
        <v>5040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30" t="s">
        <v>168</v>
      </c>
      <c r="AU149" s="230" t="s">
        <v>76</v>
      </c>
      <c r="AV149" s="10" t="s">
        <v>86</v>
      </c>
      <c r="AW149" s="10" t="s">
        <v>32</v>
      </c>
      <c r="AX149" s="10" t="s">
        <v>76</v>
      </c>
      <c r="AY149" s="230" t="s">
        <v>116</v>
      </c>
    </row>
    <row r="150" s="11" customFormat="1">
      <c r="A150" s="11"/>
      <c r="B150" s="231"/>
      <c r="C150" s="232"/>
      <c r="D150" s="202" t="s">
        <v>168</v>
      </c>
      <c r="E150" s="233" t="s">
        <v>1</v>
      </c>
      <c r="F150" s="234" t="s">
        <v>170</v>
      </c>
      <c r="G150" s="232"/>
      <c r="H150" s="235">
        <v>5040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T150" s="241" t="s">
        <v>168</v>
      </c>
      <c r="AU150" s="241" t="s">
        <v>76</v>
      </c>
      <c r="AV150" s="11" t="s">
        <v>115</v>
      </c>
      <c r="AW150" s="11" t="s">
        <v>32</v>
      </c>
      <c r="AX150" s="11" t="s">
        <v>84</v>
      </c>
      <c r="AY150" s="241" t="s">
        <v>116</v>
      </c>
    </row>
    <row r="151" s="12" customFormat="1">
      <c r="A151" s="12"/>
      <c r="B151" s="242"/>
      <c r="C151" s="243"/>
      <c r="D151" s="202" t="s">
        <v>168</v>
      </c>
      <c r="E151" s="244" t="s">
        <v>1</v>
      </c>
      <c r="F151" s="245" t="s">
        <v>171</v>
      </c>
      <c r="G151" s="243"/>
      <c r="H151" s="244" t="s">
        <v>1</v>
      </c>
      <c r="I151" s="246"/>
      <c r="J151" s="243"/>
      <c r="K151" s="243"/>
      <c r="L151" s="247"/>
      <c r="M151" s="248"/>
      <c r="N151" s="249"/>
      <c r="O151" s="249"/>
      <c r="P151" s="249"/>
      <c r="Q151" s="249"/>
      <c r="R151" s="249"/>
      <c r="S151" s="249"/>
      <c r="T151" s="25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51" t="s">
        <v>168</v>
      </c>
      <c r="AU151" s="251" t="s">
        <v>76</v>
      </c>
      <c r="AV151" s="12" t="s">
        <v>84</v>
      </c>
      <c r="AW151" s="12" t="s">
        <v>32</v>
      </c>
      <c r="AX151" s="12" t="s">
        <v>76</v>
      </c>
      <c r="AY151" s="251" t="s">
        <v>116</v>
      </c>
    </row>
    <row r="152" s="12" customFormat="1">
      <c r="A152" s="12"/>
      <c r="B152" s="242"/>
      <c r="C152" s="243"/>
      <c r="D152" s="202" t="s">
        <v>168</v>
      </c>
      <c r="E152" s="244" t="s">
        <v>1</v>
      </c>
      <c r="F152" s="245" t="s">
        <v>172</v>
      </c>
      <c r="G152" s="243"/>
      <c r="H152" s="244" t="s">
        <v>1</v>
      </c>
      <c r="I152" s="246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51" t="s">
        <v>168</v>
      </c>
      <c r="AU152" s="251" t="s">
        <v>76</v>
      </c>
      <c r="AV152" s="12" t="s">
        <v>84</v>
      </c>
      <c r="AW152" s="12" t="s">
        <v>32</v>
      </c>
      <c r="AX152" s="12" t="s">
        <v>76</v>
      </c>
      <c r="AY152" s="251" t="s">
        <v>116</v>
      </c>
    </row>
    <row r="153" s="12" customFormat="1">
      <c r="A153" s="12"/>
      <c r="B153" s="242"/>
      <c r="C153" s="243"/>
      <c r="D153" s="202" t="s">
        <v>168</v>
      </c>
      <c r="E153" s="244" t="s">
        <v>1</v>
      </c>
      <c r="F153" s="245" t="s">
        <v>173</v>
      </c>
      <c r="G153" s="243"/>
      <c r="H153" s="244" t="s">
        <v>1</v>
      </c>
      <c r="I153" s="246"/>
      <c r="J153" s="243"/>
      <c r="K153" s="243"/>
      <c r="L153" s="247"/>
      <c r="M153" s="248"/>
      <c r="N153" s="249"/>
      <c r="O153" s="249"/>
      <c r="P153" s="249"/>
      <c r="Q153" s="249"/>
      <c r="R153" s="249"/>
      <c r="S153" s="249"/>
      <c r="T153" s="25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51" t="s">
        <v>168</v>
      </c>
      <c r="AU153" s="251" t="s">
        <v>76</v>
      </c>
      <c r="AV153" s="12" t="s">
        <v>84</v>
      </c>
      <c r="AW153" s="12" t="s">
        <v>32</v>
      </c>
      <c r="AX153" s="12" t="s">
        <v>76</v>
      </c>
      <c r="AY153" s="251" t="s">
        <v>116</v>
      </c>
    </row>
    <row r="154" s="12" customFormat="1">
      <c r="A154" s="12"/>
      <c r="B154" s="242"/>
      <c r="C154" s="243"/>
      <c r="D154" s="202" t="s">
        <v>168</v>
      </c>
      <c r="E154" s="244" t="s">
        <v>1</v>
      </c>
      <c r="F154" s="245" t="s">
        <v>174</v>
      </c>
      <c r="G154" s="243"/>
      <c r="H154" s="244" t="s">
        <v>1</v>
      </c>
      <c r="I154" s="246"/>
      <c r="J154" s="243"/>
      <c r="K154" s="243"/>
      <c r="L154" s="247"/>
      <c r="M154" s="248"/>
      <c r="N154" s="249"/>
      <c r="O154" s="249"/>
      <c r="P154" s="249"/>
      <c r="Q154" s="249"/>
      <c r="R154" s="249"/>
      <c r="S154" s="249"/>
      <c r="T154" s="25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51" t="s">
        <v>168</v>
      </c>
      <c r="AU154" s="251" t="s">
        <v>76</v>
      </c>
      <c r="AV154" s="12" t="s">
        <v>84</v>
      </c>
      <c r="AW154" s="12" t="s">
        <v>32</v>
      </c>
      <c r="AX154" s="12" t="s">
        <v>76</v>
      </c>
      <c r="AY154" s="251" t="s">
        <v>116</v>
      </c>
    </row>
    <row r="155" s="12" customFormat="1">
      <c r="A155" s="12"/>
      <c r="B155" s="242"/>
      <c r="C155" s="243"/>
      <c r="D155" s="202" t="s">
        <v>168</v>
      </c>
      <c r="E155" s="244" t="s">
        <v>1</v>
      </c>
      <c r="F155" s="245" t="s">
        <v>175</v>
      </c>
      <c r="G155" s="243"/>
      <c r="H155" s="244" t="s">
        <v>1</v>
      </c>
      <c r="I155" s="246"/>
      <c r="J155" s="243"/>
      <c r="K155" s="243"/>
      <c r="L155" s="247"/>
      <c r="M155" s="248"/>
      <c r="N155" s="249"/>
      <c r="O155" s="249"/>
      <c r="P155" s="249"/>
      <c r="Q155" s="249"/>
      <c r="R155" s="249"/>
      <c r="S155" s="249"/>
      <c r="T155" s="25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51" t="s">
        <v>168</v>
      </c>
      <c r="AU155" s="251" t="s">
        <v>76</v>
      </c>
      <c r="AV155" s="12" t="s">
        <v>84</v>
      </c>
      <c r="AW155" s="12" t="s">
        <v>32</v>
      </c>
      <c r="AX155" s="12" t="s">
        <v>76</v>
      </c>
      <c r="AY155" s="251" t="s">
        <v>116</v>
      </c>
    </row>
    <row r="156" s="2" customFormat="1" ht="16.5" customHeight="1">
      <c r="A156" s="35"/>
      <c r="B156" s="36"/>
      <c r="C156" s="188" t="s">
        <v>8</v>
      </c>
      <c r="D156" s="188" t="s">
        <v>111</v>
      </c>
      <c r="E156" s="189" t="s">
        <v>176</v>
      </c>
      <c r="F156" s="190" t="s">
        <v>177</v>
      </c>
      <c r="G156" s="191" t="s">
        <v>114</v>
      </c>
      <c r="H156" s="192">
        <v>1800</v>
      </c>
      <c r="I156" s="193"/>
      <c r="J156" s="194">
        <f>ROUND(I156*H156,2)</f>
        <v>0</v>
      </c>
      <c r="K156" s="195"/>
      <c r="L156" s="41"/>
      <c r="M156" s="196" t="s">
        <v>1</v>
      </c>
      <c r="N156" s="197" t="s">
        <v>41</v>
      </c>
      <c r="O156" s="88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115</v>
      </c>
      <c r="AT156" s="200" t="s">
        <v>111</v>
      </c>
      <c r="AU156" s="200" t="s">
        <v>76</v>
      </c>
      <c r="AY156" s="14" t="s">
        <v>116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4" t="s">
        <v>84</v>
      </c>
      <c r="BK156" s="201">
        <f>ROUND(I156*H156,2)</f>
        <v>0</v>
      </c>
      <c r="BL156" s="14" t="s">
        <v>115</v>
      </c>
      <c r="BM156" s="200" t="s">
        <v>178</v>
      </c>
    </row>
    <row r="157" s="2" customFormat="1">
      <c r="A157" s="35"/>
      <c r="B157" s="36"/>
      <c r="C157" s="37"/>
      <c r="D157" s="202" t="s">
        <v>117</v>
      </c>
      <c r="E157" s="37"/>
      <c r="F157" s="203" t="s">
        <v>177</v>
      </c>
      <c r="G157" s="37"/>
      <c r="H157" s="37"/>
      <c r="I157" s="204"/>
      <c r="J157" s="37"/>
      <c r="K157" s="37"/>
      <c r="L157" s="41"/>
      <c r="M157" s="205"/>
      <c r="N157" s="206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117</v>
      </c>
      <c r="AU157" s="14" t="s">
        <v>76</v>
      </c>
    </row>
    <row r="158" s="2" customFormat="1">
      <c r="A158" s="35"/>
      <c r="B158" s="36"/>
      <c r="C158" s="37"/>
      <c r="D158" s="207" t="s">
        <v>118</v>
      </c>
      <c r="E158" s="37"/>
      <c r="F158" s="208" t="s">
        <v>179</v>
      </c>
      <c r="G158" s="37"/>
      <c r="H158" s="37"/>
      <c r="I158" s="204"/>
      <c r="J158" s="37"/>
      <c r="K158" s="37"/>
      <c r="L158" s="41"/>
      <c r="M158" s="205"/>
      <c r="N158" s="206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118</v>
      </c>
      <c r="AU158" s="14" t="s">
        <v>76</v>
      </c>
    </row>
    <row r="159" s="2" customFormat="1" ht="16.5" customHeight="1">
      <c r="A159" s="35"/>
      <c r="B159" s="36"/>
      <c r="C159" s="209" t="s">
        <v>180</v>
      </c>
      <c r="D159" s="209" t="s">
        <v>164</v>
      </c>
      <c r="E159" s="210" t="s">
        <v>181</v>
      </c>
      <c r="F159" s="211" t="s">
        <v>182</v>
      </c>
      <c r="G159" s="212" t="s">
        <v>114</v>
      </c>
      <c r="H159" s="213">
        <v>2160</v>
      </c>
      <c r="I159" s="214"/>
      <c r="J159" s="215">
        <f>ROUND(I159*H159,2)</f>
        <v>0</v>
      </c>
      <c r="K159" s="216"/>
      <c r="L159" s="217"/>
      <c r="M159" s="218" t="s">
        <v>1</v>
      </c>
      <c r="N159" s="219" t="s">
        <v>41</v>
      </c>
      <c r="O159" s="88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144</v>
      </c>
      <c r="AT159" s="200" t="s">
        <v>164</v>
      </c>
      <c r="AU159" s="200" t="s">
        <v>76</v>
      </c>
      <c r="AY159" s="14" t="s">
        <v>116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4" t="s">
        <v>84</v>
      </c>
      <c r="BK159" s="201">
        <f>ROUND(I159*H159,2)</f>
        <v>0</v>
      </c>
      <c r="BL159" s="14" t="s">
        <v>115</v>
      </c>
      <c r="BM159" s="200" t="s">
        <v>183</v>
      </c>
    </row>
    <row r="160" s="2" customFormat="1">
      <c r="A160" s="35"/>
      <c r="B160" s="36"/>
      <c r="C160" s="37"/>
      <c r="D160" s="202" t="s">
        <v>117</v>
      </c>
      <c r="E160" s="37"/>
      <c r="F160" s="203" t="s">
        <v>184</v>
      </c>
      <c r="G160" s="37"/>
      <c r="H160" s="37"/>
      <c r="I160" s="204"/>
      <c r="J160" s="37"/>
      <c r="K160" s="37"/>
      <c r="L160" s="41"/>
      <c r="M160" s="205"/>
      <c r="N160" s="206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117</v>
      </c>
      <c r="AU160" s="14" t="s">
        <v>76</v>
      </c>
    </row>
    <row r="161" s="10" customFormat="1">
      <c r="A161" s="10"/>
      <c r="B161" s="220"/>
      <c r="C161" s="221"/>
      <c r="D161" s="202" t="s">
        <v>168</v>
      </c>
      <c r="E161" s="222" t="s">
        <v>1</v>
      </c>
      <c r="F161" s="223" t="s">
        <v>185</v>
      </c>
      <c r="G161" s="221"/>
      <c r="H161" s="224">
        <v>2160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30" t="s">
        <v>168</v>
      </c>
      <c r="AU161" s="230" t="s">
        <v>76</v>
      </c>
      <c r="AV161" s="10" t="s">
        <v>86</v>
      </c>
      <c r="AW161" s="10" t="s">
        <v>32</v>
      </c>
      <c r="AX161" s="10" t="s">
        <v>76</v>
      </c>
      <c r="AY161" s="230" t="s">
        <v>116</v>
      </c>
    </row>
    <row r="162" s="11" customFormat="1">
      <c r="A162" s="11"/>
      <c r="B162" s="231"/>
      <c r="C162" s="232"/>
      <c r="D162" s="202" t="s">
        <v>168</v>
      </c>
      <c r="E162" s="233" t="s">
        <v>1</v>
      </c>
      <c r="F162" s="234" t="s">
        <v>170</v>
      </c>
      <c r="G162" s="232"/>
      <c r="H162" s="235">
        <v>2160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T162" s="241" t="s">
        <v>168</v>
      </c>
      <c r="AU162" s="241" t="s">
        <v>76</v>
      </c>
      <c r="AV162" s="11" t="s">
        <v>115</v>
      </c>
      <c r="AW162" s="11" t="s">
        <v>32</v>
      </c>
      <c r="AX162" s="11" t="s">
        <v>84</v>
      </c>
      <c r="AY162" s="241" t="s">
        <v>116</v>
      </c>
    </row>
    <row r="163" s="12" customFormat="1">
      <c r="A163" s="12"/>
      <c r="B163" s="242"/>
      <c r="C163" s="243"/>
      <c r="D163" s="202" t="s">
        <v>168</v>
      </c>
      <c r="E163" s="244" t="s">
        <v>1</v>
      </c>
      <c r="F163" s="245" t="s">
        <v>171</v>
      </c>
      <c r="G163" s="243"/>
      <c r="H163" s="244" t="s">
        <v>1</v>
      </c>
      <c r="I163" s="246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1" t="s">
        <v>168</v>
      </c>
      <c r="AU163" s="251" t="s">
        <v>76</v>
      </c>
      <c r="AV163" s="12" t="s">
        <v>84</v>
      </c>
      <c r="AW163" s="12" t="s">
        <v>32</v>
      </c>
      <c r="AX163" s="12" t="s">
        <v>76</v>
      </c>
      <c r="AY163" s="251" t="s">
        <v>116</v>
      </c>
    </row>
    <row r="164" s="12" customFormat="1">
      <c r="A164" s="12"/>
      <c r="B164" s="242"/>
      <c r="C164" s="243"/>
      <c r="D164" s="202" t="s">
        <v>168</v>
      </c>
      <c r="E164" s="244" t="s">
        <v>1</v>
      </c>
      <c r="F164" s="245" t="s">
        <v>186</v>
      </c>
      <c r="G164" s="243"/>
      <c r="H164" s="244" t="s">
        <v>1</v>
      </c>
      <c r="I164" s="246"/>
      <c r="J164" s="243"/>
      <c r="K164" s="243"/>
      <c r="L164" s="247"/>
      <c r="M164" s="248"/>
      <c r="N164" s="249"/>
      <c r="O164" s="249"/>
      <c r="P164" s="249"/>
      <c r="Q164" s="249"/>
      <c r="R164" s="249"/>
      <c r="S164" s="249"/>
      <c r="T164" s="25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51" t="s">
        <v>168</v>
      </c>
      <c r="AU164" s="251" t="s">
        <v>76</v>
      </c>
      <c r="AV164" s="12" t="s">
        <v>84</v>
      </c>
      <c r="AW164" s="12" t="s">
        <v>32</v>
      </c>
      <c r="AX164" s="12" t="s">
        <v>76</v>
      </c>
      <c r="AY164" s="251" t="s">
        <v>116</v>
      </c>
    </row>
    <row r="165" s="12" customFormat="1">
      <c r="A165" s="12"/>
      <c r="B165" s="242"/>
      <c r="C165" s="243"/>
      <c r="D165" s="202" t="s">
        <v>168</v>
      </c>
      <c r="E165" s="244" t="s">
        <v>1</v>
      </c>
      <c r="F165" s="245" t="s">
        <v>187</v>
      </c>
      <c r="G165" s="243"/>
      <c r="H165" s="244" t="s">
        <v>1</v>
      </c>
      <c r="I165" s="246"/>
      <c r="J165" s="243"/>
      <c r="K165" s="243"/>
      <c r="L165" s="247"/>
      <c r="M165" s="248"/>
      <c r="N165" s="249"/>
      <c r="O165" s="249"/>
      <c r="P165" s="249"/>
      <c r="Q165" s="249"/>
      <c r="R165" s="249"/>
      <c r="S165" s="249"/>
      <c r="T165" s="250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51" t="s">
        <v>168</v>
      </c>
      <c r="AU165" s="251" t="s">
        <v>76</v>
      </c>
      <c r="AV165" s="12" t="s">
        <v>84</v>
      </c>
      <c r="AW165" s="12" t="s">
        <v>32</v>
      </c>
      <c r="AX165" s="12" t="s">
        <v>76</v>
      </c>
      <c r="AY165" s="251" t="s">
        <v>116</v>
      </c>
    </row>
    <row r="166" s="12" customFormat="1">
      <c r="A166" s="12"/>
      <c r="B166" s="242"/>
      <c r="C166" s="243"/>
      <c r="D166" s="202" t="s">
        <v>168</v>
      </c>
      <c r="E166" s="244" t="s">
        <v>1</v>
      </c>
      <c r="F166" s="245" t="s">
        <v>188</v>
      </c>
      <c r="G166" s="243"/>
      <c r="H166" s="244" t="s">
        <v>1</v>
      </c>
      <c r="I166" s="246"/>
      <c r="J166" s="243"/>
      <c r="K166" s="243"/>
      <c r="L166" s="247"/>
      <c r="M166" s="248"/>
      <c r="N166" s="249"/>
      <c r="O166" s="249"/>
      <c r="P166" s="249"/>
      <c r="Q166" s="249"/>
      <c r="R166" s="249"/>
      <c r="S166" s="249"/>
      <c r="T166" s="25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51" t="s">
        <v>168</v>
      </c>
      <c r="AU166" s="251" t="s">
        <v>76</v>
      </c>
      <c r="AV166" s="12" t="s">
        <v>84</v>
      </c>
      <c r="AW166" s="12" t="s">
        <v>32</v>
      </c>
      <c r="AX166" s="12" t="s">
        <v>76</v>
      </c>
      <c r="AY166" s="251" t="s">
        <v>116</v>
      </c>
    </row>
    <row r="167" s="12" customFormat="1">
      <c r="A167" s="12"/>
      <c r="B167" s="242"/>
      <c r="C167" s="243"/>
      <c r="D167" s="202" t="s">
        <v>168</v>
      </c>
      <c r="E167" s="244" t="s">
        <v>1</v>
      </c>
      <c r="F167" s="245" t="s">
        <v>189</v>
      </c>
      <c r="G167" s="243"/>
      <c r="H167" s="244" t="s">
        <v>1</v>
      </c>
      <c r="I167" s="246"/>
      <c r="J167" s="243"/>
      <c r="K167" s="243"/>
      <c r="L167" s="247"/>
      <c r="M167" s="248"/>
      <c r="N167" s="249"/>
      <c r="O167" s="249"/>
      <c r="P167" s="249"/>
      <c r="Q167" s="249"/>
      <c r="R167" s="249"/>
      <c r="S167" s="249"/>
      <c r="T167" s="250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51" t="s">
        <v>168</v>
      </c>
      <c r="AU167" s="251" t="s">
        <v>76</v>
      </c>
      <c r="AV167" s="12" t="s">
        <v>84</v>
      </c>
      <c r="AW167" s="12" t="s">
        <v>32</v>
      </c>
      <c r="AX167" s="12" t="s">
        <v>76</v>
      </c>
      <c r="AY167" s="251" t="s">
        <v>116</v>
      </c>
    </row>
    <row r="168" s="12" customFormat="1">
      <c r="A168" s="12"/>
      <c r="B168" s="242"/>
      <c r="C168" s="243"/>
      <c r="D168" s="202" t="s">
        <v>168</v>
      </c>
      <c r="E168" s="244" t="s">
        <v>1</v>
      </c>
      <c r="F168" s="245" t="s">
        <v>190</v>
      </c>
      <c r="G168" s="243"/>
      <c r="H168" s="244" t="s">
        <v>1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51" t="s">
        <v>168</v>
      </c>
      <c r="AU168" s="251" t="s">
        <v>76</v>
      </c>
      <c r="AV168" s="12" t="s">
        <v>84</v>
      </c>
      <c r="AW168" s="12" t="s">
        <v>32</v>
      </c>
      <c r="AX168" s="12" t="s">
        <v>76</v>
      </c>
      <c r="AY168" s="251" t="s">
        <v>116</v>
      </c>
    </row>
    <row r="169" s="12" customFormat="1">
      <c r="A169" s="12"/>
      <c r="B169" s="242"/>
      <c r="C169" s="243"/>
      <c r="D169" s="202" t="s">
        <v>168</v>
      </c>
      <c r="E169" s="244" t="s">
        <v>1</v>
      </c>
      <c r="F169" s="245" t="s">
        <v>191</v>
      </c>
      <c r="G169" s="243"/>
      <c r="H169" s="244" t="s">
        <v>1</v>
      </c>
      <c r="I169" s="246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51" t="s">
        <v>168</v>
      </c>
      <c r="AU169" s="251" t="s">
        <v>76</v>
      </c>
      <c r="AV169" s="12" t="s">
        <v>84</v>
      </c>
      <c r="AW169" s="12" t="s">
        <v>32</v>
      </c>
      <c r="AX169" s="12" t="s">
        <v>76</v>
      </c>
      <c r="AY169" s="251" t="s">
        <v>116</v>
      </c>
    </row>
    <row r="170" s="12" customFormat="1">
      <c r="A170" s="12"/>
      <c r="B170" s="242"/>
      <c r="C170" s="243"/>
      <c r="D170" s="202" t="s">
        <v>168</v>
      </c>
      <c r="E170" s="244" t="s">
        <v>1</v>
      </c>
      <c r="F170" s="245" t="s">
        <v>192</v>
      </c>
      <c r="G170" s="243"/>
      <c r="H170" s="244" t="s">
        <v>1</v>
      </c>
      <c r="I170" s="246"/>
      <c r="J170" s="243"/>
      <c r="K170" s="243"/>
      <c r="L170" s="247"/>
      <c r="M170" s="248"/>
      <c r="N170" s="249"/>
      <c r="O170" s="249"/>
      <c r="P170" s="249"/>
      <c r="Q170" s="249"/>
      <c r="R170" s="249"/>
      <c r="S170" s="249"/>
      <c r="T170" s="250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51" t="s">
        <v>168</v>
      </c>
      <c r="AU170" s="251" t="s">
        <v>76</v>
      </c>
      <c r="AV170" s="12" t="s">
        <v>84</v>
      </c>
      <c r="AW170" s="12" t="s">
        <v>32</v>
      </c>
      <c r="AX170" s="12" t="s">
        <v>76</v>
      </c>
      <c r="AY170" s="251" t="s">
        <v>116</v>
      </c>
    </row>
    <row r="171" s="2" customFormat="1" ht="16.5" customHeight="1">
      <c r="A171" s="35"/>
      <c r="B171" s="36"/>
      <c r="C171" s="188" t="s">
        <v>157</v>
      </c>
      <c r="D171" s="188" t="s">
        <v>111</v>
      </c>
      <c r="E171" s="189" t="s">
        <v>193</v>
      </c>
      <c r="F171" s="190" t="s">
        <v>194</v>
      </c>
      <c r="G171" s="191" t="s">
        <v>143</v>
      </c>
      <c r="H171" s="192">
        <v>598</v>
      </c>
      <c r="I171" s="193"/>
      <c r="J171" s="194">
        <f>ROUND(I171*H171,2)</f>
        <v>0</v>
      </c>
      <c r="K171" s="195"/>
      <c r="L171" s="41"/>
      <c r="M171" s="196" t="s">
        <v>1</v>
      </c>
      <c r="N171" s="197" t="s">
        <v>41</v>
      </c>
      <c r="O171" s="88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115</v>
      </c>
      <c r="AT171" s="200" t="s">
        <v>111</v>
      </c>
      <c r="AU171" s="200" t="s">
        <v>76</v>
      </c>
      <c r="AY171" s="14" t="s">
        <v>116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4" t="s">
        <v>84</v>
      </c>
      <c r="BK171" s="201">
        <f>ROUND(I171*H171,2)</f>
        <v>0</v>
      </c>
      <c r="BL171" s="14" t="s">
        <v>115</v>
      </c>
      <c r="BM171" s="200" t="s">
        <v>195</v>
      </c>
    </row>
    <row r="172" s="2" customFormat="1">
      <c r="A172" s="35"/>
      <c r="B172" s="36"/>
      <c r="C172" s="37"/>
      <c r="D172" s="202" t="s">
        <v>117</v>
      </c>
      <c r="E172" s="37"/>
      <c r="F172" s="203" t="s">
        <v>194</v>
      </c>
      <c r="G172" s="37"/>
      <c r="H172" s="37"/>
      <c r="I172" s="204"/>
      <c r="J172" s="37"/>
      <c r="K172" s="37"/>
      <c r="L172" s="41"/>
      <c r="M172" s="205"/>
      <c r="N172" s="206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117</v>
      </c>
      <c r="AU172" s="14" t="s">
        <v>76</v>
      </c>
    </row>
    <row r="173" s="2" customFormat="1">
      <c r="A173" s="35"/>
      <c r="B173" s="36"/>
      <c r="C173" s="37"/>
      <c r="D173" s="207" t="s">
        <v>118</v>
      </c>
      <c r="E173" s="37"/>
      <c r="F173" s="208" t="s">
        <v>196</v>
      </c>
      <c r="G173" s="37"/>
      <c r="H173" s="37"/>
      <c r="I173" s="204"/>
      <c r="J173" s="37"/>
      <c r="K173" s="37"/>
      <c r="L173" s="41"/>
      <c r="M173" s="205"/>
      <c r="N173" s="206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118</v>
      </c>
      <c r="AU173" s="14" t="s">
        <v>76</v>
      </c>
    </row>
    <row r="174" s="2" customFormat="1" ht="16.5" customHeight="1">
      <c r="A174" s="35"/>
      <c r="B174" s="36"/>
      <c r="C174" s="209" t="s">
        <v>197</v>
      </c>
      <c r="D174" s="209" t="s">
        <v>164</v>
      </c>
      <c r="E174" s="210" t="s">
        <v>198</v>
      </c>
      <c r="F174" s="211" t="s">
        <v>199</v>
      </c>
      <c r="G174" s="212" t="s">
        <v>143</v>
      </c>
      <c r="H174" s="213">
        <v>717.60000000000002</v>
      </c>
      <c r="I174" s="214"/>
      <c r="J174" s="215">
        <f>ROUND(I174*H174,2)</f>
        <v>0</v>
      </c>
      <c r="K174" s="216"/>
      <c r="L174" s="217"/>
      <c r="M174" s="218" t="s">
        <v>1</v>
      </c>
      <c r="N174" s="219" t="s">
        <v>41</v>
      </c>
      <c r="O174" s="88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144</v>
      </c>
      <c r="AT174" s="200" t="s">
        <v>164</v>
      </c>
      <c r="AU174" s="200" t="s">
        <v>76</v>
      </c>
      <c r="AY174" s="14" t="s">
        <v>116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4" t="s">
        <v>84</v>
      </c>
      <c r="BK174" s="201">
        <f>ROUND(I174*H174,2)</f>
        <v>0</v>
      </c>
      <c r="BL174" s="14" t="s">
        <v>115</v>
      </c>
      <c r="BM174" s="200" t="s">
        <v>200</v>
      </c>
    </row>
    <row r="175" s="2" customFormat="1">
      <c r="A175" s="35"/>
      <c r="B175" s="36"/>
      <c r="C175" s="37"/>
      <c r="D175" s="202" t="s">
        <v>117</v>
      </c>
      <c r="E175" s="37"/>
      <c r="F175" s="203" t="s">
        <v>199</v>
      </c>
      <c r="G175" s="37"/>
      <c r="H175" s="37"/>
      <c r="I175" s="204"/>
      <c r="J175" s="37"/>
      <c r="K175" s="37"/>
      <c r="L175" s="41"/>
      <c r="M175" s="205"/>
      <c r="N175" s="206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117</v>
      </c>
      <c r="AU175" s="14" t="s">
        <v>76</v>
      </c>
    </row>
    <row r="176" s="10" customFormat="1">
      <c r="A176" s="10"/>
      <c r="B176" s="220"/>
      <c r="C176" s="221"/>
      <c r="D176" s="202" t="s">
        <v>168</v>
      </c>
      <c r="E176" s="222" t="s">
        <v>1</v>
      </c>
      <c r="F176" s="223" t="s">
        <v>201</v>
      </c>
      <c r="G176" s="221"/>
      <c r="H176" s="224">
        <v>717.60000000000002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30" t="s">
        <v>168</v>
      </c>
      <c r="AU176" s="230" t="s">
        <v>76</v>
      </c>
      <c r="AV176" s="10" t="s">
        <v>86</v>
      </c>
      <c r="AW176" s="10" t="s">
        <v>32</v>
      </c>
      <c r="AX176" s="10" t="s">
        <v>76</v>
      </c>
      <c r="AY176" s="230" t="s">
        <v>116</v>
      </c>
    </row>
    <row r="177" s="11" customFormat="1">
      <c r="A177" s="11"/>
      <c r="B177" s="231"/>
      <c r="C177" s="232"/>
      <c r="D177" s="202" t="s">
        <v>168</v>
      </c>
      <c r="E177" s="233" t="s">
        <v>1</v>
      </c>
      <c r="F177" s="234" t="s">
        <v>170</v>
      </c>
      <c r="G177" s="232"/>
      <c r="H177" s="235">
        <v>717.60000000000002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41" t="s">
        <v>168</v>
      </c>
      <c r="AU177" s="241" t="s">
        <v>76</v>
      </c>
      <c r="AV177" s="11" t="s">
        <v>115</v>
      </c>
      <c r="AW177" s="11" t="s">
        <v>32</v>
      </c>
      <c r="AX177" s="11" t="s">
        <v>84</v>
      </c>
      <c r="AY177" s="241" t="s">
        <v>116</v>
      </c>
    </row>
    <row r="178" s="2" customFormat="1" ht="16.5" customHeight="1">
      <c r="A178" s="35"/>
      <c r="B178" s="36"/>
      <c r="C178" s="188" t="s">
        <v>161</v>
      </c>
      <c r="D178" s="188" t="s">
        <v>111</v>
      </c>
      <c r="E178" s="189" t="s">
        <v>193</v>
      </c>
      <c r="F178" s="190" t="s">
        <v>194</v>
      </c>
      <c r="G178" s="191" t="s">
        <v>143</v>
      </c>
      <c r="H178" s="192">
        <v>1381</v>
      </c>
      <c r="I178" s="193"/>
      <c r="J178" s="194">
        <f>ROUND(I178*H178,2)</f>
        <v>0</v>
      </c>
      <c r="K178" s="195"/>
      <c r="L178" s="41"/>
      <c r="M178" s="196" t="s">
        <v>1</v>
      </c>
      <c r="N178" s="197" t="s">
        <v>41</v>
      </c>
      <c r="O178" s="88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115</v>
      </c>
      <c r="AT178" s="200" t="s">
        <v>111</v>
      </c>
      <c r="AU178" s="200" t="s">
        <v>76</v>
      </c>
      <c r="AY178" s="14" t="s">
        <v>116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4" t="s">
        <v>84</v>
      </c>
      <c r="BK178" s="201">
        <f>ROUND(I178*H178,2)</f>
        <v>0</v>
      </c>
      <c r="BL178" s="14" t="s">
        <v>115</v>
      </c>
      <c r="BM178" s="200" t="s">
        <v>202</v>
      </c>
    </row>
    <row r="179" s="2" customFormat="1">
      <c r="A179" s="35"/>
      <c r="B179" s="36"/>
      <c r="C179" s="37"/>
      <c r="D179" s="202" t="s">
        <v>117</v>
      </c>
      <c r="E179" s="37"/>
      <c r="F179" s="203" t="s">
        <v>194</v>
      </c>
      <c r="G179" s="37"/>
      <c r="H179" s="37"/>
      <c r="I179" s="204"/>
      <c r="J179" s="37"/>
      <c r="K179" s="37"/>
      <c r="L179" s="41"/>
      <c r="M179" s="205"/>
      <c r="N179" s="206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117</v>
      </c>
      <c r="AU179" s="14" t="s">
        <v>76</v>
      </c>
    </row>
    <row r="180" s="2" customFormat="1">
      <c r="A180" s="35"/>
      <c r="B180" s="36"/>
      <c r="C180" s="37"/>
      <c r="D180" s="207" t="s">
        <v>118</v>
      </c>
      <c r="E180" s="37"/>
      <c r="F180" s="208" t="s">
        <v>196</v>
      </c>
      <c r="G180" s="37"/>
      <c r="H180" s="37"/>
      <c r="I180" s="204"/>
      <c r="J180" s="37"/>
      <c r="K180" s="37"/>
      <c r="L180" s="41"/>
      <c r="M180" s="205"/>
      <c r="N180" s="206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118</v>
      </c>
      <c r="AU180" s="14" t="s">
        <v>76</v>
      </c>
    </row>
    <row r="181" s="2" customFormat="1" ht="16.5" customHeight="1">
      <c r="A181" s="35"/>
      <c r="B181" s="36"/>
      <c r="C181" s="209" t="s">
        <v>203</v>
      </c>
      <c r="D181" s="209" t="s">
        <v>164</v>
      </c>
      <c r="E181" s="210" t="s">
        <v>204</v>
      </c>
      <c r="F181" s="211" t="s">
        <v>205</v>
      </c>
      <c r="G181" s="212" t="s">
        <v>143</v>
      </c>
      <c r="H181" s="213">
        <v>1657</v>
      </c>
      <c r="I181" s="214"/>
      <c r="J181" s="215">
        <f>ROUND(I181*H181,2)</f>
        <v>0</v>
      </c>
      <c r="K181" s="216"/>
      <c r="L181" s="217"/>
      <c r="M181" s="218" t="s">
        <v>1</v>
      </c>
      <c r="N181" s="219" t="s">
        <v>41</v>
      </c>
      <c r="O181" s="88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144</v>
      </c>
      <c r="AT181" s="200" t="s">
        <v>164</v>
      </c>
      <c r="AU181" s="200" t="s">
        <v>76</v>
      </c>
      <c r="AY181" s="14" t="s">
        <v>116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4" t="s">
        <v>84</v>
      </c>
      <c r="BK181" s="201">
        <f>ROUND(I181*H181,2)</f>
        <v>0</v>
      </c>
      <c r="BL181" s="14" t="s">
        <v>115</v>
      </c>
      <c r="BM181" s="200" t="s">
        <v>206</v>
      </c>
    </row>
    <row r="182" s="2" customFormat="1">
      <c r="A182" s="35"/>
      <c r="B182" s="36"/>
      <c r="C182" s="37"/>
      <c r="D182" s="202" t="s">
        <v>117</v>
      </c>
      <c r="E182" s="37"/>
      <c r="F182" s="203" t="s">
        <v>205</v>
      </c>
      <c r="G182" s="37"/>
      <c r="H182" s="37"/>
      <c r="I182" s="204"/>
      <c r="J182" s="37"/>
      <c r="K182" s="37"/>
      <c r="L182" s="41"/>
      <c r="M182" s="205"/>
      <c r="N182" s="206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117</v>
      </c>
      <c r="AU182" s="14" t="s">
        <v>76</v>
      </c>
    </row>
    <row r="183" s="2" customFormat="1" ht="16.5" customHeight="1">
      <c r="A183" s="35"/>
      <c r="B183" s="36"/>
      <c r="C183" s="209" t="s">
        <v>207</v>
      </c>
      <c r="D183" s="209" t="s">
        <v>164</v>
      </c>
      <c r="E183" s="210" t="s">
        <v>208</v>
      </c>
      <c r="F183" s="211" t="s">
        <v>209</v>
      </c>
      <c r="G183" s="212" t="s">
        <v>126</v>
      </c>
      <c r="H183" s="213">
        <v>722</v>
      </c>
      <c r="I183" s="214"/>
      <c r="J183" s="215">
        <f>ROUND(I183*H183,2)</f>
        <v>0</v>
      </c>
      <c r="K183" s="216"/>
      <c r="L183" s="217"/>
      <c r="M183" s="218" t="s">
        <v>1</v>
      </c>
      <c r="N183" s="219" t="s">
        <v>41</v>
      </c>
      <c r="O183" s="88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144</v>
      </c>
      <c r="AT183" s="200" t="s">
        <v>164</v>
      </c>
      <c r="AU183" s="200" t="s">
        <v>76</v>
      </c>
      <c r="AY183" s="14" t="s">
        <v>116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4" t="s">
        <v>84</v>
      </c>
      <c r="BK183" s="201">
        <f>ROUND(I183*H183,2)</f>
        <v>0</v>
      </c>
      <c r="BL183" s="14" t="s">
        <v>115</v>
      </c>
      <c r="BM183" s="200" t="s">
        <v>210</v>
      </c>
    </row>
    <row r="184" s="2" customFormat="1">
      <c r="A184" s="35"/>
      <c r="B184" s="36"/>
      <c r="C184" s="37"/>
      <c r="D184" s="202" t="s">
        <v>117</v>
      </c>
      <c r="E184" s="37"/>
      <c r="F184" s="203" t="s">
        <v>209</v>
      </c>
      <c r="G184" s="37"/>
      <c r="H184" s="37"/>
      <c r="I184" s="204"/>
      <c r="J184" s="37"/>
      <c r="K184" s="37"/>
      <c r="L184" s="41"/>
      <c r="M184" s="205"/>
      <c r="N184" s="206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117</v>
      </c>
      <c r="AU184" s="14" t="s">
        <v>76</v>
      </c>
    </row>
    <row r="185" s="2" customFormat="1" ht="16.5" customHeight="1">
      <c r="A185" s="35"/>
      <c r="B185" s="36"/>
      <c r="C185" s="209" t="s">
        <v>211</v>
      </c>
      <c r="D185" s="209" t="s">
        <v>164</v>
      </c>
      <c r="E185" s="210" t="s">
        <v>212</v>
      </c>
      <c r="F185" s="211" t="s">
        <v>213</v>
      </c>
      <c r="G185" s="212" t="s">
        <v>126</v>
      </c>
      <c r="H185" s="213">
        <v>40</v>
      </c>
      <c r="I185" s="214"/>
      <c r="J185" s="215">
        <f>ROUND(I185*H185,2)</f>
        <v>0</v>
      </c>
      <c r="K185" s="216"/>
      <c r="L185" s="217"/>
      <c r="M185" s="218" t="s">
        <v>1</v>
      </c>
      <c r="N185" s="219" t="s">
        <v>41</v>
      </c>
      <c r="O185" s="88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144</v>
      </c>
      <c r="AT185" s="200" t="s">
        <v>164</v>
      </c>
      <c r="AU185" s="200" t="s">
        <v>76</v>
      </c>
      <c r="AY185" s="14" t="s">
        <v>116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4" t="s">
        <v>84</v>
      </c>
      <c r="BK185" s="201">
        <f>ROUND(I185*H185,2)</f>
        <v>0</v>
      </c>
      <c r="BL185" s="14" t="s">
        <v>115</v>
      </c>
      <c r="BM185" s="200" t="s">
        <v>214</v>
      </c>
    </row>
    <row r="186" s="2" customFormat="1">
      <c r="A186" s="35"/>
      <c r="B186" s="36"/>
      <c r="C186" s="37"/>
      <c r="D186" s="202" t="s">
        <v>117</v>
      </c>
      <c r="E186" s="37"/>
      <c r="F186" s="203" t="s">
        <v>213</v>
      </c>
      <c r="G186" s="37"/>
      <c r="H186" s="37"/>
      <c r="I186" s="204"/>
      <c r="J186" s="37"/>
      <c r="K186" s="37"/>
      <c r="L186" s="41"/>
      <c r="M186" s="205"/>
      <c r="N186" s="206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117</v>
      </c>
      <c r="AU186" s="14" t="s">
        <v>76</v>
      </c>
    </row>
    <row r="187" s="2" customFormat="1" ht="16.5" customHeight="1">
      <c r="A187" s="35"/>
      <c r="B187" s="36"/>
      <c r="C187" s="209" t="s">
        <v>178</v>
      </c>
      <c r="D187" s="209" t="s">
        <v>164</v>
      </c>
      <c r="E187" s="210" t="s">
        <v>215</v>
      </c>
      <c r="F187" s="211" t="s">
        <v>216</v>
      </c>
      <c r="G187" s="212" t="s">
        <v>126</v>
      </c>
      <c r="H187" s="213">
        <v>300</v>
      </c>
      <c r="I187" s="214"/>
      <c r="J187" s="215">
        <f>ROUND(I187*H187,2)</f>
        <v>0</v>
      </c>
      <c r="K187" s="216"/>
      <c r="L187" s="217"/>
      <c r="M187" s="218" t="s">
        <v>1</v>
      </c>
      <c r="N187" s="219" t="s">
        <v>41</v>
      </c>
      <c r="O187" s="88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144</v>
      </c>
      <c r="AT187" s="200" t="s">
        <v>164</v>
      </c>
      <c r="AU187" s="200" t="s">
        <v>76</v>
      </c>
      <c r="AY187" s="14" t="s">
        <v>116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4" t="s">
        <v>84</v>
      </c>
      <c r="BK187" s="201">
        <f>ROUND(I187*H187,2)</f>
        <v>0</v>
      </c>
      <c r="BL187" s="14" t="s">
        <v>115</v>
      </c>
      <c r="BM187" s="200" t="s">
        <v>217</v>
      </c>
    </row>
    <row r="188" s="2" customFormat="1">
      <c r="A188" s="35"/>
      <c r="B188" s="36"/>
      <c r="C188" s="37"/>
      <c r="D188" s="202" t="s">
        <v>117</v>
      </c>
      <c r="E188" s="37"/>
      <c r="F188" s="203" t="s">
        <v>216</v>
      </c>
      <c r="G188" s="37"/>
      <c r="H188" s="37"/>
      <c r="I188" s="204"/>
      <c r="J188" s="37"/>
      <c r="K188" s="37"/>
      <c r="L188" s="41"/>
      <c r="M188" s="205"/>
      <c r="N188" s="206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117</v>
      </c>
      <c r="AU188" s="14" t="s">
        <v>76</v>
      </c>
    </row>
    <row r="189" s="2" customFormat="1" ht="16.5" customHeight="1">
      <c r="A189" s="35"/>
      <c r="B189" s="36"/>
      <c r="C189" s="209" t="s">
        <v>7</v>
      </c>
      <c r="D189" s="209" t="s">
        <v>164</v>
      </c>
      <c r="E189" s="210" t="s">
        <v>218</v>
      </c>
      <c r="F189" s="211" t="s">
        <v>219</v>
      </c>
      <c r="G189" s="212" t="s">
        <v>126</v>
      </c>
      <c r="H189" s="213">
        <v>57100</v>
      </c>
      <c r="I189" s="214"/>
      <c r="J189" s="215">
        <f>ROUND(I189*H189,2)</f>
        <v>0</v>
      </c>
      <c r="K189" s="216"/>
      <c r="L189" s="217"/>
      <c r="M189" s="218" t="s">
        <v>1</v>
      </c>
      <c r="N189" s="219" t="s">
        <v>41</v>
      </c>
      <c r="O189" s="88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144</v>
      </c>
      <c r="AT189" s="200" t="s">
        <v>164</v>
      </c>
      <c r="AU189" s="200" t="s">
        <v>76</v>
      </c>
      <c r="AY189" s="14" t="s">
        <v>116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4" t="s">
        <v>84</v>
      </c>
      <c r="BK189" s="201">
        <f>ROUND(I189*H189,2)</f>
        <v>0</v>
      </c>
      <c r="BL189" s="14" t="s">
        <v>115</v>
      </c>
      <c r="BM189" s="200" t="s">
        <v>220</v>
      </c>
    </row>
    <row r="190" s="2" customFormat="1">
      <c r="A190" s="35"/>
      <c r="B190" s="36"/>
      <c r="C190" s="37"/>
      <c r="D190" s="202" t="s">
        <v>117</v>
      </c>
      <c r="E190" s="37"/>
      <c r="F190" s="203" t="s">
        <v>219</v>
      </c>
      <c r="G190" s="37"/>
      <c r="H190" s="37"/>
      <c r="I190" s="204"/>
      <c r="J190" s="37"/>
      <c r="K190" s="37"/>
      <c r="L190" s="41"/>
      <c r="M190" s="205"/>
      <c r="N190" s="206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117</v>
      </c>
      <c r="AU190" s="14" t="s">
        <v>76</v>
      </c>
    </row>
    <row r="191" s="2" customFormat="1" ht="16.5" customHeight="1">
      <c r="A191" s="35"/>
      <c r="B191" s="36"/>
      <c r="C191" s="188" t="s">
        <v>221</v>
      </c>
      <c r="D191" s="188" t="s">
        <v>111</v>
      </c>
      <c r="E191" s="189" t="s">
        <v>222</v>
      </c>
      <c r="F191" s="190" t="s">
        <v>223</v>
      </c>
      <c r="G191" s="191" t="s">
        <v>224</v>
      </c>
      <c r="H191" s="192">
        <v>1630</v>
      </c>
      <c r="I191" s="193"/>
      <c r="J191" s="194">
        <f>ROUND(I191*H191,2)</f>
        <v>0</v>
      </c>
      <c r="K191" s="195"/>
      <c r="L191" s="41"/>
      <c r="M191" s="196" t="s">
        <v>1</v>
      </c>
      <c r="N191" s="197" t="s">
        <v>41</v>
      </c>
      <c r="O191" s="88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115</v>
      </c>
      <c r="AT191" s="200" t="s">
        <v>111</v>
      </c>
      <c r="AU191" s="200" t="s">
        <v>76</v>
      </c>
      <c r="AY191" s="14" t="s">
        <v>116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4" t="s">
        <v>84</v>
      </c>
      <c r="BK191" s="201">
        <f>ROUND(I191*H191,2)</f>
        <v>0</v>
      </c>
      <c r="BL191" s="14" t="s">
        <v>115</v>
      </c>
      <c r="BM191" s="200" t="s">
        <v>225</v>
      </c>
    </row>
    <row r="192" s="2" customFormat="1">
      <c r="A192" s="35"/>
      <c r="B192" s="36"/>
      <c r="C192" s="37"/>
      <c r="D192" s="202" t="s">
        <v>117</v>
      </c>
      <c r="E192" s="37"/>
      <c r="F192" s="203" t="s">
        <v>223</v>
      </c>
      <c r="G192" s="37"/>
      <c r="H192" s="37"/>
      <c r="I192" s="204"/>
      <c r="J192" s="37"/>
      <c r="K192" s="37"/>
      <c r="L192" s="41"/>
      <c r="M192" s="205"/>
      <c r="N192" s="206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117</v>
      </c>
      <c r="AU192" s="14" t="s">
        <v>76</v>
      </c>
    </row>
    <row r="193" s="2" customFormat="1">
      <c r="A193" s="35"/>
      <c r="B193" s="36"/>
      <c r="C193" s="37"/>
      <c r="D193" s="207" t="s">
        <v>118</v>
      </c>
      <c r="E193" s="37"/>
      <c r="F193" s="208" t="s">
        <v>226</v>
      </c>
      <c r="G193" s="37"/>
      <c r="H193" s="37"/>
      <c r="I193" s="204"/>
      <c r="J193" s="37"/>
      <c r="K193" s="37"/>
      <c r="L193" s="41"/>
      <c r="M193" s="205"/>
      <c r="N193" s="206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118</v>
      </c>
      <c r="AU193" s="14" t="s">
        <v>76</v>
      </c>
    </row>
    <row r="194" s="2" customFormat="1" ht="21.75" customHeight="1">
      <c r="A194" s="35"/>
      <c r="B194" s="36"/>
      <c r="C194" s="188" t="s">
        <v>227</v>
      </c>
      <c r="D194" s="188" t="s">
        <v>111</v>
      </c>
      <c r="E194" s="189" t="s">
        <v>228</v>
      </c>
      <c r="F194" s="190" t="s">
        <v>229</v>
      </c>
      <c r="G194" s="191" t="s">
        <v>138</v>
      </c>
      <c r="H194" s="192">
        <v>815</v>
      </c>
      <c r="I194" s="193"/>
      <c r="J194" s="194">
        <f>ROUND(I194*H194,2)</f>
        <v>0</v>
      </c>
      <c r="K194" s="195"/>
      <c r="L194" s="41"/>
      <c r="M194" s="196" t="s">
        <v>1</v>
      </c>
      <c r="N194" s="197" t="s">
        <v>41</v>
      </c>
      <c r="O194" s="88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115</v>
      </c>
      <c r="AT194" s="200" t="s">
        <v>111</v>
      </c>
      <c r="AU194" s="200" t="s">
        <v>76</v>
      </c>
      <c r="AY194" s="14" t="s">
        <v>116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4" t="s">
        <v>84</v>
      </c>
      <c r="BK194" s="201">
        <f>ROUND(I194*H194,2)</f>
        <v>0</v>
      </c>
      <c r="BL194" s="14" t="s">
        <v>115</v>
      </c>
      <c r="BM194" s="200" t="s">
        <v>230</v>
      </c>
    </row>
    <row r="195" s="2" customFormat="1">
      <c r="A195" s="35"/>
      <c r="B195" s="36"/>
      <c r="C195" s="37"/>
      <c r="D195" s="202" t="s">
        <v>117</v>
      </c>
      <c r="E195" s="37"/>
      <c r="F195" s="203" t="s">
        <v>229</v>
      </c>
      <c r="G195" s="37"/>
      <c r="H195" s="37"/>
      <c r="I195" s="204"/>
      <c r="J195" s="37"/>
      <c r="K195" s="37"/>
      <c r="L195" s="41"/>
      <c r="M195" s="205"/>
      <c r="N195" s="206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117</v>
      </c>
      <c r="AU195" s="14" t="s">
        <v>76</v>
      </c>
    </row>
    <row r="196" s="2" customFormat="1">
      <c r="A196" s="35"/>
      <c r="B196" s="36"/>
      <c r="C196" s="37"/>
      <c r="D196" s="207" t="s">
        <v>118</v>
      </c>
      <c r="E196" s="37"/>
      <c r="F196" s="208" t="s">
        <v>231</v>
      </c>
      <c r="G196" s="37"/>
      <c r="H196" s="37"/>
      <c r="I196" s="204"/>
      <c r="J196" s="37"/>
      <c r="K196" s="37"/>
      <c r="L196" s="41"/>
      <c r="M196" s="205"/>
      <c r="N196" s="206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118</v>
      </c>
      <c r="AU196" s="14" t="s">
        <v>76</v>
      </c>
    </row>
    <row r="197" s="2" customFormat="1" ht="24.15" customHeight="1">
      <c r="A197" s="35"/>
      <c r="B197" s="36"/>
      <c r="C197" s="188" t="s">
        <v>195</v>
      </c>
      <c r="D197" s="188" t="s">
        <v>111</v>
      </c>
      <c r="E197" s="189" t="s">
        <v>232</v>
      </c>
      <c r="F197" s="190" t="s">
        <v>233</v>
      </c>
      <c r="G197" s="191" t="s">
        <v>138</v>
      </c>
      <c r="H197" s="192">
        <v>8150</v>
      </c>
      <c r="I197" s="193"/>
      <c r="J197" s="194">
        <f>ROUND(I197*H197,2)</f>
        <v>0</v>
      </c>
      <c r="K197" s="195"/>
      <c r="L197" s="41"/>
      <c r="M197" s="196" t="s">
        <v>1</v>
      </c>
      <c r="N197" s="197" t="s">
        <v>41</v>
      </c>
      <c r="O197" s="88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115</v>
      </c>
      <c r="AT197" s="200" t="s">
        <v>111</v>
      </c>
      <c r="AU197" s="200" t="s">
        <v>76</v>
      </c>
      <c r="AY197" s="14" t="s">
        <v>116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4" t="s">
        <v>84</v>
      </c>
      <c r="BK197" s="201">
        <f>ROUND(I197*H197,2)</f>
        <v>0</v>
      </c>
      <c r="BL197" s="14" t="s">
        <v>115</v>
      </c>
      <c r="BM197" s="200" t="s">
        <v>234</v>
      </c>
    </row>
    <row r="198" s="2" customFormat="1">
      <c r="A198" s="35"/>
      <c r="B198" s="36"/>
      <c r="C198" s="37"/>
      <c r="D198" s="202" t="s">
        <v>117</v>
      </c>
      <c r="E198" s="37"/>
      <c r="F198" s="203" t="s">
        <v>233</v>
      </c>
      <c r="G198" s="37"/>
      <c r="H198" s="37"/>
      <c r="I198" s="204"/>
      <c r="J198" s="37"/>
      <c r="K198" s="37"/>
      <c r="L198" s="41"/>
      <c r="M198" s="205"/>
      <c r="N198" s="206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117</v>
      </c>
      <c r="AU198" s="14" t="s">
        <v>76</v>
      </c>
    </row>
    <row r="199" s="2" customFormat="1">
      <c r="A199" s="35"/>
      <c r="B199" s="36"/>
      <c r="C199" s="37"/>
      <c r="D199" s="207" t="s">
        <v>118</v>
      </c>
      <c r="E199" s="37"/>
      <c r="F199" s="208" t="s">
        <v>235</v>
      </c>
      <c r="G199" s="37"/>
      <c r="H199" s="37"/>
      <c r="I199" s="204"/>
      <c r="J199" s="37"/>
      <c r="K199" s="37"/>
      <c r="L199" s="41"/>
      <c r="M199" s="205"/>
      <c r="N199" s="206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118</v>
      </c>
      <c r="AU199" s="14" t="s">
        <v>76</v>
      </c>
    </row>
    <row r="200" s="10" customFormat="1">
      <c r="A200" s="10"/>
      <c r="B200" s="220"/>
      <c r="C200" s="221"/>
      <c r="D200" s="202" t="s">
        <v>168</v>
      </c>
      <c r="E200" s="222" t="s">
        <v>1</v>
      </c>
      <c r="F200" s="223" t="s">
        <v>236</v>
      </c>
      <c r="G200" s="221"/>
      <c r="H200" s="224">
        <v>8150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30" t="s">
        <v>168</v>
      </c>
      <c r="AU200" s="230" t="s">
        <v>76</v>
      </c>
      <c r="AV200" s="10" t="s">
        <v>86</v>
      </c>
      <c r="AW200" s="10" t="s">
        <v>32</v>
      </c>
      <c r="AX200" s="10" t="s">
        <v>84</v>
      </c>
      <c r="AY200" s="230" t="s">
        <v>116</v>
      </c>
    </row>
    <row r="201" s="2" customFormat="1" ht="16.5" customHeight="1">
      <c r="A201" s="35"/>
      <c r="B201" s="36"/>
      <c r="C201" s="188" t="s">
        <v>237</v>
      </c>
      <c r="D201" s="188" t="s">
        <v>111</v>
      </c>
      <c r="E201" s="189" t="s">
        <v>238</v>
      </c>
      <c r="F201" s="190" t="s">
        <v>239</v>
      </c>
      <c r="G201" s="191" t="s">
        <v>138</v>
      </c>
      <c r="H201" s="192">
        <v>815</v>
      </c>
      <c r="I201" s="193"/>
      <c r="J201" s="194">
        <f>ROUND(I201*H201,2)</f>
        <v>0</v>
      </c>
      <c r="K201" s="195"/>
      <c r="L201" s="41"/>
      <c r="M201" s="196" t="s">
        <v>1</v>
      </c>
      <c r="N201" s="197" t="s">
        <v>41</v>
      </c>
      <c r="O201" s="88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115</v>
      </c>
      <c r="AT201" s="200" t="s">
        <v>111</v>
      </c>
      <c r="AU201" s="200" t="s">
        <v>76</v>
      </c>
      <c r="AY201" s="14" t="s">
        <v>116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4" t="s">
        <v>84</v>
      </c>
      <c r="BK201" s="201">
        <f>ROUND(I201*H201,2)</f>
        <v>0</v>
      </c>
      <c r="BL201" s="14" t="s">
        <v>115</v>
      </c>
      <c r="BM201" s="200" t="s">
        <v>240</v>
      </c>
    </row>
    <row r="202" s="2" customFormat="1">
      <c r="A202" s="35"/>
      <c r="B202" s="36"/>
      <c r="C202" s="37"/>
      <c r="D202" s="202" t="s">
        <v>117</v>
      </c>
      <c r="E202" s="37"/>
      <c r="F202" s="203" t="s">
        <v>239</v>
      </c>
      <c r="G202" s="37"/>
      <c r="H202" s="37"/>
      <c r="I202" s="204"/>
      <c r="J202" s="37"/>
      <c r="K202" s="37"/>
      <c r="L202" s="41"/>
      <c r="M202" s="205"/>
      <c r="N202" s="206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117</v>
      </c>
      <c r="AU202" s="14" t="s">
        <v>76</v>
      </c>
    </row>
    <row r="203" s="2" customFormat="1">
      <c r="A203" s="35"/>
      <c r="B203" s="36"/>
      <c r="C203" s="37"/>
      <c r="D203" s="207" t="s">
        <v>118</v>
      </c>
      <c r="E203" s="37"/>
      <c r="F203" s="208" t="s">
        <v>241</v>
      </c>
      <c r="G203" s="37"/>
      <c r="H203" s="37"/>
      <c r="I203" s="204"/>
      <c r="J203" s="37"/>
      <c r="K203" s="37"/>
      <c r="L203" s="41"/>
      <c r="M203" s="205"/>
      <c r="N203" s="206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118</v>
      </c>
      <c r="AU203" s="14" t="s">
        <v>76</v>
      </c>
    </row>
    <row r="204" s="2" customFormat="1" ht="16.5" customHeight="1">
      <c r="A204" s="35"/>
      <c r="B204" s="36"/>
      <c r="C204" s="188" t="s">
        <v>200</v>
      </c>
      <c r="D204" s="188" t="s">
        <v>111</v>
      </c>
      <c r="E204" s="189" t="s">
        <v>242</v>
      </c>
      <c r="F204" s="190" t="s">
        <v>243</v>
      </c>
      <c r="G204" s="191" t="s">
        <v>138</v>
      </c>
      <c r="H204" s="192">
        <v>815</v>
      </c>
      <c r="I204" s="193"/>
      <c r="J204" s="194">
        <f>ROUND(I204*H204,2)</f>
        <v>0</v>
      </c>
      <c r="K204" s="195"/>
      <c r="L204" s="41"/>
      <c r="M204" s="196" t="s">
        <v>1</v>
      </c>
      <c r="N204" s="197" t="s">
        <v>41</v>
      </c>
      <c r="O204" s="88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115</v>
      </c>
      <c r="AT204" s="200" t="s">
        <v>111</v>
      </c>
      <c r="AU204" s="200" t="s">
        <v>76</v>
      </c>
      <c r="AY204" s="14" t="s">
        <v>116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4" t="s">
        <v>84</v>
      </c>
      <c r="BK204" s="201">
        <f>ROUND(I204*H204,2)</f>
        <v>0</v>
      </c>
      <c r="BL204" s="14" t="s">
        <v>115</v>
      </c>
      <c r="BM204" s="200" t="s">
        <v>244</v>
      </c>
    </row>
    <row r="205" s="2" customFormat="1">
      <c r="A205" s="35"/>
      <c r="B205" s="36"/>
      <c r="C205" s="37"/>
      <c r="D205" s="202" t="s">
        <v>117</v>
      </c>
      <c r="E205" s="37"/>
      <c r="F205" s="203" t="s">
        <v>243</v>
      </c>
      <c r="G205" s="37"/>
      <c r="H205" s="37"/>
      <c r="I205" s="204"/>
      <c r="J205" s="37"/>
      <c r="K205" s="37"/>
      <c r="L205" s="41"/>
      <c r="M205" s="205"/>
      <c r="N205" s="206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117</v>
      </c>
      <c r="AU205" s="14" t="s">
        <v>76</v>
      </c>
    </row>
    <row r="206" s="2" customFormat="1">
      <c r="A206" s="35"/>
      <c r="B206" s="36"/>
      <c r="C206" s="37"/>
      <c r="D206" s="207" t="s">
        <v>118</v>
      </c>
      <c r="E206" s="37"/>
      <c r="F206" s="208" t="s">
        <v>245</v>
      </c>
      <c r="G206" s="37"/>
      <c r="H206" s="37"/>
      <c r="I206" s="204"/>
      <c r="J206" s="37"/>
      <c r="K206" s="37"/>
      <c r="L206" s="41"/>
      <c r="M206" s="205"/>
      <c r="N206" s="206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118</v>
      </c>
      <c r="AU206" s="14" t="s">
        <v>76</v>
      </c>
    </row>
    <row r="207" s="2" customFormat="1" ht="16.5" customHeight="1">
      <c r="A207" s="35"/>
      <c r="B207" s="36"/>
      <c r="C207" s="188" t="s">
        <v>246</v>
      </c>
      <c r="D207" s="188" t="s">
        <v>111</v>
      </c>
      <c r="E207" s="189" t="s">
        <v>247</v>
      </c>
      <c r="F207" s="190" t="s">
        <v>248</v>
      </c>
      <c r="G207" s="191" t="s">
        <v>224</v>
      </c>
      <c r="H207" s="192">
        <v>815</v>
      </c>
      <c r="I207" s="193"/>
      <c r="J207" s="194">
        <f>ROUND(I207*H207,2)</f>
        <v>0</v>
      </c>
      <c r="K207" s="195"/>
      <c r="L207" s="41"/>
      <c r="M207" s="196" t="s">
        <v>1</v>
      </c>
      <c r="N207" s="197" t="s">
        <v>41</v>
      </c>
      <c r="O207" s="88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115</v>
      </c>
      <c r="AT207" s="200" t="s">
        <v>111</v>
      </c>
      <c r="AU207" s="200" t="s">
        <v>76</v>
      </c>
      <c r="AY207" s="14" t="s">
        <v>116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4" t="s">
        <v>84</v>
      </c>
      <c r="BK207" s="201">
        <f>ROUND(I207*H207,2)</f>
        <v>0</v>
      </c>
      <c r="BL207" s="14" t="s">
        <v>115</v>
      </c>
      <c r="BM207" s="200" t="s">
        <v>249</v>
      </c>
    </row>
    <row r="208" s="2" customFormat="1">
      <c r="A208" s="35"/>
      <c r="B208" s="36"/>
      <c r="C208" s="37"/>
      <c r="D208" s="202" t="s">
        <v>117</v>
      </c>
      <c r="E208" s="37"/>
      <c r="F208" s="203" t="s">
        <v>248</v>
      </c>
      <c r="G208" s="37"/>
      <c r="H208" s="37"/>
      <c r="I208" s="204"/>
      <c r="J208" s="37"/>
      <c r="K208" s="37"/>
      <c r="L208" s="41"/>
      <c r="M208" s="205"/>
      <c r="N208" s="206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117</v>
      </c>
      <c r="AU208" s="14" t="s">
        <v>76</v>
      </c>
    </row>
    <row r="209" s="2" customFormat="1">
      <c r="A209" s="35"/>
      <c r="B209" s="36"/>
      <c r="C209" s="37"/>
      <c r="D209" s="207" t="s">
        <v>118</v>
      </c>
      <c r="E209" s="37"/>
      <c r="F209" s="208" t="s">
        <v>250</v>
      </c>
      <c r="G209" s="37"/>
      <c r="H209" s="37"/>
      <c r="I209" s="204"/>
      <c r="J209" s="37"/>
      <c r="K209" s="37"/>
      <c r="L209" s="41"/>
      <c r="M209" s="205"/>
      <c r="N209" s="206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118</v>
      </c>
      <c r="AU209" s="14" t="s">
        <v>76</v>
      </c>
    </row>
    <row r="210" s="2" customFormat="1" ht="16.5" customHeight="1">
      <c r="A210" s="35"/>
      <c r="B210" s="36"/>
      <c r="C210" s="188" t="s">
        <v>202</v>
      </c>
      <c r="D210" s="188" t="s">
        <v>111</v>
      </c>
      <c r="E210" s="189" t="s">
        <v>251</v>
      </c>
      <c r="F210" s="190" t="s">
        <v>252</v>
      </c>
      <c r="G210" s="191" t="s">
        <v>138</v>
      </c>
      <c r="H210" s="192">
        <v>815</v>
      </c>
      <c r="I210" s="193"/>
      <c r="J210" s="194">
        <f>ROUND(I210*H210,2)</f>
        <v>0</v>
      </c>
      <c r="K210" s="195"/>
      <c r="L210" s="41"/>
      <c r="M210" s="196" t="s">
        <v>1</v>
      </c>
      <c r="N210" s="197" t="s">
        <v>41</v>
      </c>
      <c r="O210" s="88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115</v>
      </c>
      <c r="AT210" s="200" t="s">
        <v>111</v>
      </c>
      <c r="AU210" s="200" t="s">
        <v>76</v>
      </c>
      <c r="AY210" s="14" t="s">
        <v>116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4" t="s">
        <v>84</v>
      </c>
      <c r="BK210" s="201">
        <f>ROUND(I210*H210,2)</f>
        <v>0</v>
      </c>
      <c r="BL210" s="14" t="s">
        <v>115</v>
      </c>
      <c r="BM210" s="200" t="s">
        <v>253</v>
      </c>
    </row>
    <row r="211" s="2" customFormat="1">
      <c r="A211" s="35"/>
      <c r="B211" s="36"/>
      <c r="C211" s="37"/>
      <c r="D211" s="202" t="s">
        <v>117</v>
      </c>
      <c r="E211" s="37"/>
      <c r="F211" s="203" t="s">
        <v>252</v>
      </c>
      <c r="G211" s="37"/>
      <c r="H211" s="37"/>
      <c r="I211" s="204"/>
      <c r="J211" s="37"/>
      <c r="K211" s="37"/>
      <c r="L211" s="41"/>
      <c r="M211" s="205"/>
      <c r="N211" s="206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117</v>
      </c>
      <c r="AU211" s="14" t="s">
        <v>76</v>
      </c>
    </row>
    <row r="212" s="2" customFormat="1">
      <c r="A212" s="35"/>
      <c r="B212" s="36"/>
      <c r="C212" s="37"/>
      <c r="D212" s="207" t="s">
        <v>118</v>
      </c>
      <c r="E212" s="37"/>
      <c r="F212" s="208" t="s">
        <v>254</v>
      </c>
      <c r="G212" s="37"/>
      <c r="H212" s="37"/>
      <c r="I212" s="204"/>
      <c r="J212" s="37"/>
      <c r="K212" s="37"/>
      <c r="L212" s="41"/>
      <c r="M212" s="205"/>
      <c r="N212" s="206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118</v>
      </c>
      <c r="AU212" s="14" t="s">
        <v>76</v>
      </c>
    </row>
    <row r="213" s="2" customFormat="1" ht="16.5" customHeight="1">
      <c r="A213" s="35"/>
      <c r="B213" s="36"/>
      <c r="C213" s="188" t="s">
        <v>255</v>
      </c>
      <c r="D213" s="188" t="s">
        <v>111</v>
      </c>
      <c r="E213" s="189" t="s">
        <v>256</v>
      </c>
      <c r="F213" s="190" t="s">
        <v>257</v>
      </c>
      <c r="G213" s="191" t="s">
        <v>258</v>
      </c>
      <c r="H213" s="192">
        <v>499</v>
      </c>
      <c r="I213" s="193"/>
      <c r="J213" s="194">
        <f>ROUND(I213*H213,2)</f>
        <v>0</v>
      </c>
      <c r="K213" s="195"/>
      <c r="L213" s="41"/>
      <c r="M213" s="196" t="s">
        <v>1</v>
      </c>
      <c r="N213" s="197" t="s">
        <v>41</v>
      </c>
      <c r="O213" s="88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115</v>
      </c>
      <c r="AT213" s="200" t="s">
        <v>111</v>
      </c>
      <c r="AU213" s="200" t="s">
        <v>76</v>
      </c>
      <c r="AY213" s="14" t="s">
        <v>116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4" t="s">
        <v>84</v>
      </c>
      <c r="BK213" s="201">
        <f>ROUND(I213*H213,2)</f>
        <v>0</v>
      </c>
      <c r="BL213" s="14" t="s">
        <v>115</v>
      </c>
      <c r="BM213" s="200" t="s">
        <v>259</v>
      </c>
    </row>
    <row r="214" s="2" customFormat="1">
      <c r="A214" s="35"/>
      <c r="B214" s="36"/>
      <c r="C214" s="37"/>
      <c r="D214" s="202" t="s">
        <v>117</v>
      </c>
      <c r="E214" s="37"/>
      <c r="F214" s="203" t="s">
        <v>257</v>
      </c>
      <c r="G214" s="37"/>
      <c r="H214" s="37"/>
      <c r="I214" s="204"/>
      <c r="J214" s="37"/>
      <c r="K214" s="37"/>
      <c r="L214" s="41"/>
      <c r="M214" s="205"/>
      <c r="N214" s="206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117</v>
      </c>
      <c r="AU214" s="14" t="s">
        <v>76</v>
      </c>
    </row>
    <row r="215" s="2" customFormat="1">
      <c r="A215" s="35"/>
      <c r="B215" s="36"/>
      <c r="C215" s="37"/>
      <c r="D215" s="207" t="s">
        <v>118</v>
      </c>
      <c r="E215" s="37"/>
      <c r="F215" s="208" t="s">
        <v>260</v>
      </c>
      <c r="G215" s="37"/>
      <c r="H215" s="37"/>
      <c r="I215" s="204"/>
      <c r="J215" s="37"/>
      <c r="K215" s="37"/>
      <c r="L215" s="41"/>
      <c r="M215" s="205"/>
      <c r="N215" s="206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118</v>
      </c>
      <c r="AU215" s="14" t="s">
        <v>76</v>
      </c>
    </row>
    <row r="216" s="2" customFormat="1" ht="16.5" customHeight="1">
      <c r="A216" s="35"/>
      <c r="B216" s="36"/>
      <c r="C216" s="209" t="s">
        <v>206</v>
      </c>
      <c r="D216" s="209" t="s">
        <v>164</v>
      </c>
      <c r="E216" s="210" t="s">
        <v>261</v>
      </c>
      <c r="F216" s="211" t="s">
        <v>262</v>
      </c>
      <c r="G216" s="212" t="s">
        <v>224</v>
      </c>
      <c r="H216" s="213">
        <v>16.949999999999999</v>
      </c>
      <c r="I216" s="214"/>
      <c r="J216" s="215">
        <f>ROUND(I216*H216,2)</f>
        <v>0</v>
      </c>
      <c r="K216" s="216"/>
      <c r="L216" s="217"/>
      <c r="M216" s="218" t="s">
        <v>1</v>
      </c>
      <c r="N216" s="219" t="s">
        <v>41</v>
      </c>
      <c r="O216" s="88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144</v>
      </c>
      <c r="AT216" s="200" t="s">
        <v>164</v>
      </c>
      <c r="AU216" s="200" t="s">
        <v>76</v>
      </c>
      <c r="AY216" s="14" t="s">
        <v>116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4" t="s">
        <v>84</v>
      </c>
      <c r="BK216" s="201">
        <f>ROUND(I216*H216,2)</f>
        <v>0</v>
      </c>
      <c r="BL216" s="14" t="s">
        <v>115</v>
      </c>
      <c r="BM216" s="200" t="s">
        <v>263</v>
      </c>
    </row>
    <row r="217" s="2" customFormat="1">
      <c r="A217" s="35"/>
      <c r="B217" s="36"/>
      <c r="C217" s="37"/>
      <c r="D217" s="202" t="s">
        <v>117</v>
      </c>
      <c r="E217" s="37"/>
      <c r="F217" s="203" t="s">
        <v>262</v>
      </c>
      <c r="G217" s="37"/>
      <c r="H217" s="37"/>
      <c r="I217" s="204"/>
      <c r="J217" s="37"/>
      <c r="K217" s="37"/>
      <c r="L217" s="41"/>
      <c r="M217" s="205"/>
      <c r="N217" s="206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117</v>
      </c>
      <c r="AU217" s="14" t="s">
        <v>76</v>
      </c>
    </row>
    <row r="218" s="2" customFormat="1" ht="16.5" customHeight="1">
      <c r="A218" s="35"/>
      <c r="B218" s="36"/>
      <c r="C218" s="188" t="s">
        <v>264</v>
      </c>
      <c r="D218" s="188" t="s">
        <v>111</v>
      </c>
      <c r="E218" s="189" t="s">
        <v>265</v>
      </c>
      <c r="F218" s="190" t="s">
        <v>266</v>
      </c>
      <c r="G218" s="191" t="s">
        <v>224</v>
      </c>
      <c r="H218" s="192">
        <v>72.965000000000003</v>
      </c>
      <c r="I218" s="193"/>
      <c r="J218" s="194">
        <f>ROUND(I218*H218,2)</f>
        <v>0</v>
      </c>
      <c r="K218" s="195"/>
      <c r="L218" s="41"/>
      <c r="M218" s="196" t="s">
        <v>1</v>
      </c>
      <c r="N218" s="197" t="s">
        <v>41</v>
      </c>
      <c r="O218" s="88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115</v>
      </c>
      <c r="AT218" s="200" t="s">
        <v>111</v>
      </c>
      <c r="AU218" s="200" t="s">
        <v>76</v>
      </c>
      <c r="AY218" s="14" t="s">
        <v>116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4" t="s">
        <v>84</v>
      </c>
      <c r="BK218" s="201">
        <f>ROUND(I218*H218,2)</f>
        <v>0</v>
      </c>
      <c r="BL218" s="14" t="s">
        <v>115</v>
      </c>
      <c r="BM218" s="200" t="s">
        <v>267</v>
      </c>
    </row>
    <row r="219" s="2" customFormat="1">
      <c r="A219" s="35"/>
      <c r="B219" s="36"/>
      <c r="C219" s="37"/>
      <c r="D219" s="202" t="s">
        <v>117</v>
      </c>
      <c r="E219" s="37"/>
      <c r="F219" s="203" t="s">
        <v>266</v>
      </c>
      <c r="G219" s="37"/>
      <c r="H219" s="37"/>
      <c r="I219" s="204"/>
      <c r="J219" s="37"/>
      <c r="K219" s="37"/>
      <c r="L219" s="41"/>
      <c r="M219" s="205"/>
      <c r="N219" s="206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117</v>
      </c>
      <c r="AU219" s="14" t="s">
        <v>76</v>
      </c>
    </row>
    <row r="220" s="2" customFormat="1">
      <c r="A220" s="35"/>
      <c r="B220" s="36"/>
      <c r="C220" s="37"/>
      <c r="D220" s="207" t="s">
        <v>118</v>
      </c>
      <c r="E220" s="37"/>
      <c r="F220" s="208" t="s">
        <v>268</v>
      </c>
      <c r="G220" s="37"/>
      <c r="H220" s="37"/>
      <c r="I220" s="204"/>
      <c r="J220" s="37"/>
      <c r="K220" s="37"/>
      <c r="L220" s="41"/>
      <c r="M220" s="252"/>
      <c r="N220" s="253"/>
      <c r="O220" s="254"/>
      <c r="P220" s="254"/>
      <c r="Q220" s="254"/>
      <c r="R220" s="254"/>
      <c r="S220" s="254"/>
      <c r="T220" s="25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118</v>
      </c>
      <c r="AU220" s="14" t="s">
        <v>76</v>
      </c>
    </row>
    <row r="221" s="2" customFormat="1" ht="6.96" customHeight="1">
      <c r="A221" s="35"/>
      <c r="B221" s="63"/>
      <c r="C221" s="64"/>
      <c r="D221" s="64"/>
      <c r="E221" s="64"/>
      <c r="F221" s="64"/>
      <c r="G221" s="64"/>
      <c r="H221" s="64"/>
      <c r="I221" s="64"/>
      <c r="J221" s="64"/>
      <c r="K221" s="64"/>
      <c r="L221" s="41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sheet="1" autoFilter="0" formatColumns="0" formatRows="0" objects="1" scenarios="1" spinCount="100000" saltValue="2XvrAn3FekfD4YXy/7IY3UPrG50uJf7uZ3/omhZmDTFNZ5mLz1XSh7PpUozAV7yiZPCmjiLuDD2Q1a9yG/eyBQ==" hashValue="0Oy9X/uxqsd+rtPZv9ibWo5DZn6bXY30N9dBsO5Yp8kF0iNZvj/PhLb7hdqGxAFbVrakv31Y8gurwMsF2W5tjQ==" algorithmName="SHA-512" password="CC35"/>
  <autoFilter ref="C115:K22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hyperlinks>
    <hyperlink ref="F119" r:id="rId1" display="https://podminky.urs.cz/item/CS_URS_2023_02/112155311"/>
    <hyperlink ref="F122" r:id="rId2" display="https://podminky.urs.cz/item/CS_URS_2023_02/155211112"/>
    <hyperlink ref="F125" r:id="rId3" display="https://podminky.urs.cz/item/CS_URS_2023_02/112101103"/>
    <hyperlink ref="F128" r:id="rId4" display="https://podminky.urs.cz/item/CS_URS_2023_02/111211201"/>
    <hyperlink ref="F131" r:id="rId5" display="https://podminky.urs.cz/item/CS_URS_2023_02/155211122"/>
    <hyperlink ref="F134" r:id="rId6" display="https://podminky.urs.cz/item/CS_URS_2023_02/155212116"/>
    <hyperlink ref="F137" r:id="rId7" display="https://podminky.urs.cz/item/CS_URS_2023_02/155213112"/>
    <hyperlink ref="F140" r:id="rId8" display="https://podminky.urs.cz/item/CS_URS_2023_02/155213122"/>
    <hyperlink ref="F143" r:id="rId9" display="https://podminky.urs.cz/item/CS_URS_2023_02/155213511"/>
    <hyperlink ref="F146" r:id="rId10" display="https://podminky.urs.cz/item/CS_URS_2023_02/155214111"/>
    <hyperlink ref="F158" r:id="rId11" display="https://podminky.urs.cz/item/CS_URS_2023_02/155214112"/>
    <hyperlink ref="F173" r:id="rId12" display="https://podminky.urs.cz/item/CS_URS_2023_02/155214211"/>
    <hyperlink ref="F180" r:id="rId13" display="https://podminky.urs.cz/item/CS_URS_2023_02/155214211"/>
    <hyperlink ref="F193" r:id="rId14" display="https://podminky.urs.cz/item/CS_URS_2023_02/162732511"/>
    <hyperlink ref="F196" r:id="rId15" display="https://podminky.urs.cz/item/CS_URS_2023_02/162751137"/>
    <hyperlink ref="F199" r:id="rId16" display="https://podminky.urs.cz/item/CS_URS_2023_02/162751139"/>
    <hyperlink ref="F203" r:id="rId17" display="https://podminky.urs.cz/item/CS_URS_2023_02/167151112"/>
    <hyperlink ref="F206" r:id="rId18" display="https://podminky.urs.cz/item/CS_URS_2023_02/167151122"/>
    <hyperlink ref="F209" r:id="rId19" display="https://podminky.urs.cz/item/CS_URS_2023_02/171201231"/>
    <hyperlink ref="F212" r:id="rId20" display="https://podminky.urs.cz/item/CS_URS_2023_02/171251201"/>
    <hyperlink ref="F215" r:id="rId21" display="https://podminky.urs.cz/item/CS_URS_2023_02/281601111"/>
    <hyperlink ref="F220" r:id="rId22" display="https://podminky.urs.cz/item/CS_URS_2023_02/99800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skalních zářezů na trati 183 v úseku Nýrsko - Zelená Lhota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269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ROUND((SUM(BE116:BE132)),  2)</f>
        <v>0</v>
      </c>
      <c r="G33" s="35"/>
      <c r="H33" s="35"/>
      <c r="I33" s="152">
        <v>0.20999999999999999</v>
      </c>
      <c r="J33" s="151">
        <f>ROUND(((SUM(BE116:BE132))*I33),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ROUND((SUM(BF116:BF132)),  2)</f>
        <v>0</v>
      </c>
      <c r="G34" s="35"/>
      <c r="H34" s="35"/>
      <c r="I34" s="152">
        <v>0.12</v>
      </c>
      <c r="J34" s="151">
        <f>ROUND(((SUM(BF116:BF132))*I34),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ROUND((SUM(BG116:BG132)),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ROUND((SUM(BH116:BH132)),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ROUND((SUM(BI116:BI132)),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skalních zářezů na trati 183 v úseku Nýrsko - Zelená Lhota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2 -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TO Klatovy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s.o. - OŘ Plzeň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Jung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98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Oprava skalních zářezů na trati 183 v úseku Nýrsko - Zelená Lhota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SO 2 - VON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>TO Klatovy</v>
      </c>
      <c r="G110" s="37"/>
      <c r="H110" s="37"/>
      <c r="I110" s="29" t="s">
        <v>22</v>
      </c>
      <c r="J110" s="76" t="str">
        <f>IF(J12="","",J12)</f>
        <v>18. 12. 2023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>Správa železnic, s.o. - OŘ Plzeň</v>
      </c>
      <c r="G112" s="37"/>
      <c r="H112" s="37"/>
      <c r="I112" s="29" t="s">
        <v>30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IF(E18="","",E18)</f>
        <v>Vyplň údaj</v>
      </c>
      <c r="G113" s="37"/>
      <c r="H113" s="37"/>
      <c r="I113" s="29" t="s">
        <v>33</v>
      </c>
      <c r="J113" s="33" t="str">
        <f>E24</f>
        <v>Jung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76"/>
      <c r="B115" s="177"/>
      <c r="C115" s="178" t="s">
        <v>99</v>
      </c>
      <c r="D115" s="179" t="s">
        <v>61</v>
      </c>
      <c r="E115" s="179" t="s">
        <v>57</v>
      </c>
      <c r="F115" s="179" t="s">
        <v>58</v>
      </c>
      <c r="G115" s="179" t="s">
        <v>100</v>
      </c>
      <c r="H115" s="179" t="s">
        <v>101</v>
      </c>
      <c r="I115" s="179" t="s">
        <v>102</v>
      </c>
      <c r="J115" s="180" t="s">
        <v>95</v>
      </c>
      <c r="K115" s="181" t="s">
        <v>103</v>
      </c>
      <c r="L115" s="182"/>
      <c r="M115" s="97" t="s">
        <v>1</v>
      </c>
      <c r="N115" s="98" t="s">
        <v>40</v>
      </c>
      <c r="O115" s="98" t="s">
        <v>104</v>
      </c>
      <c r="P115" s="98" t="s">
        <v>105</v>
      </c>
      <c r="Q115" s="98" t="s">
        <v>106</v>
      </c>
      <c r="R115" s="98" t="s">
        <v>107</v>
      </c>
      <c r="S115" s="98" t="s">
        <v>108</v>
      </c>
      <c r="T115" s="99" t="s">
        <v>109</v>
      </c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</row>
    <row r="116" s="2" customFormat="1" ht="22.8" customHeight="1">
      <c r="A116" s="35"/>
      <c r="B116" s="36"/>
      <c r="C116" s="104" t="s">
        <v>110</v>
      </c>
      <c r="D116" s="37"/>
      <c r="E116" s="37"/>
      <c r="F116" s="37"/>
      <c r="G116" s="37"/>
      <c r="H116" s="37"/>
      <c r="I116" s="37"/>
      <c r="J116" s="183">
        <f>BK116</f>
        <v>0</v>
      </c>
      <c r="K116" s="37"/>
      <c r="L116" s="41"/>
      <c r="M116" s="100"/>
      <c r="N116" s="184"/>
      <c r="O116" s="101"/>
      <c r="P116" s="185">
        <f>SUM(P117:P132)</f>
        <v>0</v>
      </c>
      <c r="Q116" s="101"/>
      <c r="R116" s="185">
        <f>SUM(R117:R132)</f>
        <v>0</v>
      </c>
      <c r="S116" s="101"/>
      <c r="T116" s="186">
        <f>SUM(T117:T132)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75</v>
      </c>
      <c r="AU116" s="14" t="s">
        <v>97</v>
      </c>
      <c r="BK116" s="187">
        <f>SUM(BK117:BK132)</f>
        <v>0</v>
      </c>
    </row>
    <row r="117" s="2" customFormat="1" ht="16.5" customHeight="1">
      <c r="A117" s="35"/>
      <c r="B117" s="36"/>
      <c r="C117" s="188" t="s">
        <v>84</v>
      </c>
      <c r="D117" s="188" t="s">
        <v>111</v>
      </c>
      <c r="E117" s="189" t="s">
        <v>270</v>
      </c>
      <c r="F117" s="190" t="s">
        <v>271</v>
      </c>
      <c r="G117" s="191" t="s">
        <v>272</v>
      </c>
      <c r="H117" s="192">
        <v>1</v>
      </c>
      <c r="I117" s="193"/>
      <c r="J117" s="194">
        <f>ROUND(I117*H117,2)</f>
        <v>0</v>
      </c>
      <c r="K117" s="195"/>
      <c r="L117" s="41"/>
      <c r="M117" s="196" t="s">
        <v>1</v>
      </c>
      <c r="N117" s="197" t="s">
        <v>41</v>
      </c>
      <c r="O117" s="88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0" t="s">
        <v>273</v>
      </c>
      <c r="AT117" s="200" t="s">
        <v>111</v>
      </c>
      <c r="AU117" s="200" t="s">
        <v>76</v>
      </c>
      <c r="AY117" s="14" t="s">
        <v>116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4" t="s">
        <v>84</v>
      </c>
      <c r="BK117" s="201">
        <f>ROUND(I117*H117,2)</f>
        <v>0</v>
      </c>
      <c r="BL117" s="14" t="s">
        <v>273</v>
      </c>
      <c r="BM117" s="200" t="s">
        <v>274</v>
      </c>
    </row>
    <row r="118" s="2" customFormat="1">
      <c r="A118" s="35"/>
      <c r="B118" s="36"/>
      <c r="C118" s="37"/>
      <c r="D118" s="202" t="s">
        <v>117</v>
      </c>
      <c r="E118" s="37"/>
      <c r="F118" s="203" t="s">
        <v>271</v>
      </c>
      <c r="G118" s="37"/>
      <c r="H118" s="37"/>
      <c r="I118" s="204"/>
      <c r="J118" s="37"/>
      <c r="K118" s="37"/>
      <c r="L118" s="41"/>
      <c r="M118" s="205"/>
      <c r="N118" s="206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117</v>
      </c>
      <c r="AU118" s="14" t="s">
        <v>76</v>
      </c>
    </row>
    <row r="119" s="2" customFormat="1" ht="16.5" customHeight="1">
      <c r="A119" s="35"/>
      <c r="B119" s="36"/>
      <c r="C119" s="188" t="s">
        <v>86</v>
      </c>
      <c r="D119" s="188" t="s">
        <v>111</v>
      </c>
      <c r="E119" s="189" t="s">
        <v>275</v>
      </c>
      <c r="F119" s="190" t="s">
        <v>276</v>
      </c>
      <c r="G119" s="191" t="s">
        <v>272</v>
      </c>
      <c r="H119" s="192">
        <v>1</v>
      </c>
      <c r="I119" s="193"/>
      <c r="J119" s="194">
        <f>ROUND(I119*H119,2)</f>
        <v>0</v>
      </c>
      <c r="K119" s="195"/>
      <c r="L119" s="41"/>
      <c r="M119" s="196" t="s">
        <v>1</v>
      </c>
      <c r="N119" s="197" t="s">
        <v>41</v>
      </c>
      <c r="O119" s="88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0" t="s">
        <v>273</v>
      </c>
      <c r="AT119" s="200" t="s">
        <v>111</v>
      </c>
      <c r="AU119" s="200" t="s">
        <v>76</v>
      </c>
      <c r="AY119" s="14" t="s">
        <v>116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4" t="s">
        <v>84</v>
      </c>
      <c r="BK119" s="201">
        <f>ROUND(I119*H119,2)</f>
        <v>0</v>
      </c>
      <c r="BL119" s="14" t="s">
        <v>273</v>
      </c>
      <c r="BM119" s="200" t="s">
        <v>277</v>
      </c>
    </row>
    <row r="120" s="2" customFormat="1">
      <c r="A120" s="35"/>
      <c r="B120" s="36"/>
      <c r="C120" s="37"/>
      <c r="D120" s="202" t="s">
        <v>117</v>
      </c>
      <c r="E120" s="37"/>
      <c r="F120" s="203" t="s">
        <v>276</v>
      </c>
      <c r="G120" s="37"/>
      <c r="H120" s="37"/>
      <c r="I120" s="204"/>
      <c r="J120" s="37"/>
      <c r="K120" s="37"/>
      <c r="L120" s="41"/>
      <c r="M120" s="205"/>
      <c r="N120" s="206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117</v>
      </c>
      <c r="AU120" s="14" t="s">
        <v>76</v>
      </c>
    </row>
    <row r="121" s="2" customFormat="1" ht="16.5" customHeight="1">
      <c r="A121" s="35"/>
      <c r="B121" s="36"/>
      <c r="C121" s="188" t="s">
        <v>123</v>
      </c>
      <c r="D121" s="188" t="s">
        <v>111</v>
      </c>
      <c r="E121" s="189" t="s">
        <v>278</v>
      </c>
      <c r="F121" s="190" t="s">
        <v>279</v>
      </c>
      <c r="G121" s="191" t="s">
        <v>272</v>
      </c>
      <c r="H121" s="192">
        <v>1</v>
      </c>
      <c r="I121" s="193"/>
      <c r="J121" s="194">
        <f>ROUND(I121*H121,2)</f>
        <v>0</v>
      </c>
      <c r="K121" s="195"/>
      <c r="L121" s="41"/>
      <c r="M121" s="196" t="s">
        <v>1</v>
      </c>
      <c r="N121" s="197" t="s">
        <v>41</v>
      </c>
      <c r="O121" s="88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0" t="s">
        <v>273</v>
      </c>
      <c r="AT121" s="200" t="s">
        <v>111</v>
      </c>
      <c r="AU121" s="200" t="s">
        <v>76</v>
      </c>
      <c r="AY121" s="14" t="s">
        <v>116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4" t="s">
        <v>84</v>
      </c>
      <c r="BK121" s="201">
        <f>ROUND(I121*H121,2)</f>
        <v>0</v>
      </c>
      <c r="BL121" s="14" t="s">
        <v>273</v>
      </c>
      <c r="BM121" s="200" t="s">
        <v>280</v>
      </c>
    </row>
    <row r="122" s="2" customFormat="1">
      <c r="A122" s="35"/>
      <c r="B122" s="36"/>
      <c r="C122" s="37"/>
      <c r="D122" s="202" t="s">
        <v>117</v>
      </c>
      <c r="E122" s="37"/>
      <c r="F122" s="203" t="s">
        <v>279</v>
      </c>
      <c r="G122" s="37"/>
      <c r="H122" s="37"/>
      <c r="I122" s="204"/>
      <c r="J122" s="37"/>
      <c r="K122" s="37"/>
      <c r="L122" s="41"/>
      <c r="M122" s="205"/>
      <c r="N122" s="206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117</v>
      </c>
      <c r="AU122" s="14" t="s">
        <v>76</v>
      </c>
    </row>
    <row r="123" s="2" customFormat="1" ht="16.5" customHeight="1">
      <c r="A123" s="35"/>
      <c r="B123" s="36"/>
      <c r="C123" s="188" t="s">
        <v>115</v>
      </c>
      <c r="D123" s="188" t="s">
        <v>111</v>
      </c>
      <c r="E123" s="189" t="s">
        <v>281</v>
      </c>
      <c r="F123" s="190" t="s">
        <v>282</v>
      </c>
      <c r="G123" s="191" t="s">
        <v>272</v>
      </c>
      <c r="H123" s="192">
        <v>1</v>
      </c>
      <c r="I123" s="193"/>
      <c r="J123" s="194">
        <f>ROUND(I123*H123,2)</f>
        <v>0</v>
      </c>
      <c r="K123" s="195"/>
      <c r="L123" s="41"/>
      <c r="M123" s="196" t="s">
        <v>1</v>
      </c>
      <c r="N123" s="197" t="s">
        <v>41</v>
      </c>
      <c r="O123" s="88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273</v>
      </c>
      <c r="AT123" s="200" t="s">
        <v>111</v>
      </c>
      <c r="AU123" s="200" t="s">
        <v>76</v>
      </c>
      <c r="AY123" s="14" t="s">
        <v>116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4" t="s">
        <v>84</v>
      </c>
      <c r="BK123" s="201">
        <f>ROUND(I123*H123,2)</f>
        <v>0</v>
      </c>
      <c r="BL123" s="14" t="s">
        <v>273</v>
      </c>
      <c r="BM123" s="200" t="s">
        <v>283</v>
      </c>
    </row>
    <row r="124" s="2" customFormat="1">
      <c r="A124" s="35"/>
      <c r="B124" s="36"/>
      <c r="C124" s="37"/>
      <c r="D124" s="202" t="s">
        <v>117</v>
      </c>
      <c r="E124" s="37"/>
      <c r="F124" s="203" t="s">
        <v>282</v>
      </c>
      <c r="G124" s="37"/>
      <c r="H124" s="37"/>
      <c r="I124" s="204"/>
      <c r="J124" s="37"/>
      <c r="K124" s="37"/>
      <c r="L124" s="41"/>
      <c r="M124" s="205"/>
      <c r="N124" s="206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117</v>
      </c>
      <c r="AU124" s="14" t="s">
        <v>76</v>
      </c>
    </row>
    <row r="125" s="2" customFormat="1" ht="16.5" customHeight="1">
      <c r="A125" s="35"/>
      <c r="B125" s="36"/>
      <c r="C125" s="188" t="s">
        <v>135</v>
      </c>
      <c r="D125" s="188" t="s">
        <v>111</v>
      </c>
      <c r="E125" s="189" t="s">
        <v>284</v>
      </c>
      <c r="F125" s="190" t="s">
        <v>285</v>
      </c>
      <c r="G125" s="191" t="s">
        <v>272</v>
      </c>
      <c r="H125" s="192">
        <v>1</v>
      </c>
      <c r="I125" s="193"/>
      <c r="J125" s="194">
        <f>ROUND(I125*H125,2)</f>
        <v>0</v>
      </c>
      <c r="K125" s="195"/>
      <c r="L125" s="41"/>
      <c r="M125" s="196" t="s">
        <v>1</v>
      </c>
      <c r="N125" s="197" t="s">
        <v>41</v>
      </c>
      <c r="O125" s="88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273</v>
      </c>
      <c r="AT125" s="200" t="s">
        <v>111</v>
      </c>
      <c r="AU125" s="200" t="s">
        <v>76</v>
      </c>
      <c r="AY125" s="14" t="s">
        <v>116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4" t="s">
        <v>84</v>
      </c>
      <c r="BK125" s="201">
        <f>ROUND(I125*H125,2)</f>
        <v>0</v>
      </c>
      <c r="BL125" s="14" t="s">
        <v>273</v>
      </c>
      <c r="BM125" s="200" t="s">
        <v>286</v>
      </c>
    </row>
    <row r="126" s="2" customFormat="1">
      <c r="A126" s="35"/>
      <c r="B126" s="36"/>
      <c r="C126" s="37"/>
      <c r="D126" s="202" t="s">
        <v>117</v>
      </c>
      <c r="E126" s="37"/>
      <c r="F126" s="203" t="s">
        <v>285</v>
      </c>
      <c r="G126" s="37"/>
      <c r="H126" s="37"/>
      <c r="I126" s="204"/>
      <c r="J126" s="37"/>
      <c r="K126" s="37"/>
      <c r="L126" s="41"/>
      <c r="M126" s="205"/>
      <c r="N126" s="206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117</v>
      </c>
      <c r="AU126" s="14" t="s">
        <v>76</v>
      </c>
    </row>
    <row r="127" s="2" customFormat="1" ht="16.5" customHeight="1">
      <c r="A127" s="35"/>
      <c r="B127" s="36"/>
      <c r="C127" s="188" t="s">
        <v>139</v>
      </c>
      <c r="D127" s="188" t="s">
        <v>111</v>
      </c>
      <c r="E127" s="189" t="s">
        <v>287</v>
      </c>
      <c r="F127" s="190" t="s">
        <v>288</v>
      </c>
      <c r="G127" s="191" t="s">
        <v>272</v>
      </c>
      <c r="H127" s="192">
        <v>1</v>
      </c>
      <c r="I127" s="193"/>
      <c r="J127" s="194">
        <f>ROUND(I127*H127,2)</f>
        <v>0</v>
      </c>
      <c r="K127" s="195"/>
      <c r="L127" s="41"/>
      <c r="M127" s="196" t="s">
        <v>1</v>
      </c>
      <c r="N127" s="197" t="s">
        <v>41</v>
      </c>
      <c r="O127" s="88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273</v>
      </c>
      <c r="AT127" s="200" t="s">
        <v>111</v>
      </c>
      <c r="AU127" s="200" t="s">
        <v>76</v>
      </c>
      <c r="AY127" s="14" t="s">
        <v>116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4" t="s">
        <v>84</v>
      </c>
      <c r="BK127" s="201">
        <f>ROUND(I127*H127,2)</f>
        <v>0</v>
      </c>
      <c r="BL127" s="14" t="s">
        <v>273</v>
      </c>
      <c r="BM127" s="200" t="s">
        <v>289</v>
      </c>
    </row>
    <row r="128" s="2" customFormat="1">
      <c r="A128" s="35"/>
      <c r="B128" s="36"/>
      <c r="C128" s="37"/>
      <c r="D128" s="202" t="s">
        <v>117</v>
      </c>
      <c r="E128" s="37"/>
      <c r="F128" s="203" t="s">
        <v>288</v>
      </c>
      <c r="G128" s="37"/>
      <c r="H128" s="37"/>
      <c r="I128" s="204"/>
      <c r="J128" s="37"/>
      <c r="K128" s="37"/>
      <c r="L128" s="41"/>
      <c r="M128" s="205"/>
      <c r="N128" s="206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117</v>
      </c>
      <c r="AU128" s="14" t="s">
        <v>76</v>
      </c>
    </row>
    <row r="129" s="2" customFormat="1" ht="16.5" customHeight="1">
      <c r="A129" s="35"/>
      <c r="B129" s="36"/>
      <c r="C129" s="188" t="s">
        <v>146</v>
      </c>
      <c r="D129" s="188" t="s">
        <v>111</v>
      </c>
      <c r="E129" s="189" t="s">
        <v>290</v>
      </c>
      <c r="F129" s="190" t="s">
        <v>291</v>
      </c>
      <c r="G129" s="191" t="s">
        <v>272</v>
      </c>
      <c r="H129" s="192">
        <v>1</v>
      </c>
      <c r="I129" s="193"/>
      <c r="J129" s="194">
        <f>ROUND(I129*H129,2)</f>
        <v>0</v>
      </c>
      <c r="K129" s="195"/>
      <c r="L129" s="41"/>
      <c r="M129" s="196" t="s">
        <v>1</v>
      </c>
      <c r="N129" s="197" t="s">
        <v>41</v>
      </c>
      <c r="O129" s="88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273</v>
      </c>
      <c r="AT129" s="200" t="s">
        <v>111</v>
      </c>
      <c r="AU129" s="200" t="s">
        <v>76</v>
      </c>
      <c r="AY129" s="14" t="s">
        <v>116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4" t="s">
        <v>84</v>
      </c>
      <c r="BK129" s="201">
        <f>ROUND(I129*H129,2)</f>
        <v>0</v>
      </c>
      <c r="BL129" s="14" t="s">
        <v>273</v>
      </c>
      <c r="BM129" s="200" t="s">
        <v>292</v>
      </c>
    </row>
    <row r="130" s="2" customFormat="1">
      <c r="A130" s="35"/>
      <c r="B130" s="36"/>
      <c r="C130" s="37"/>
      <c r="D130" s="202" t="s">
        <v>117</v>
      </c>
      <c r="E130" s="37"/>
      <c r="F130" s="203" t="s">
        <v>291</v>
      </c>
      <c r="G130" s="37"/>
      <c r="H130" s="37"/>
      <c r="I130" s="204"/>
      <c r="J130" s="37"/>
      <c r="K130" s="37"/>
      <c r="L130" s="41"/>
      <c r="M130" s="205"/>
      <c r="N130" s="20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117</v>
      </c>
      <c r="AU130" s="14" t="s">
        <v>76</v>
      </c>
    </row>
    <row r="131" s="2" customFormat="1" ht="16.5" customHeight="1">
      <c r="A131" s="35"/>
      <c r="B131" s="36"/>
      <c r="C131" s="188" t="s">
        <v>144</v>
      </c>
      <c r="D131" s="188" t="s">
        <v>111</v>
      </c>
      <c r="E131" s="189" t="s">
        <v>293</v>
      </c>
      <c r="F131" s="190" t="s">
        <v>294</v>
      </c>
      <c r="G131" s="191" t="s">
        <v>272</v>
      </c>
      <c r="H131" s="192">
        <v>1</v>
      </c>
      <c r="I131" s="193"/>
      <c r="J131" s="194">
        <f>ROUND(I131*H131,2)</f>
        <v>0</v>
      </c>
      <c r="K131" s="195"/>
      <c r="L131" s="41"/>
      <c r="M131" s="196" t="s">
        <v>1</v>
      </c>
      <c r="N131" s="197" t="s">
        <v>41</v>
      </c>
      <c r="O131" s="88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273</v>
      </c>
      <c r="AT131" s="200" t="s">
        <v>111</v>
      </c>
      <c r="AU131" s="200" t="s">
        <v>76</v>
      </c>
      <c r="AY131" s="14" t="s">
        <v>116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4" t="s">
        <v>84</v>
      </c>
      <c r="BK131" s="201">
        <f>ROUND(I131*H131,2)</f>
        <v>0</v>
      </c>
      <c r="BL131" s="14" t="s">
        <v>273</v>
      </c>
      <c r="BM131" s="200" t="s">
        <v>295</v>
      </c>
    </row>
    <row r="132" s="2" customFormat="1">
      <c r="A132" s="35"/>
      <c r="B132" s="36"/>
      <c r="C132" s="37"/>
      <c r="D132" s="202" t="s">
        <v>117</v>
      </c>
      <c r="E132" s="37"/>
      <c r="F132" s="203" t="s">
        <v>294</v>
      </c>
      <c r="G132" s="37"/>
      <c r="H132" s="37"/>
      <c r="I132" s="204"/>
      <c r="J132" s="37"/>
      <c r="K132" s="37"/>
      <c r="L132" s="41"/>
      <c r="M132" s="252"/>
      <c r="N132" s="253"/>
      <c r="O132" s="254"/>
      <c r="P132" s="254"/>
      <c r="Q132" s="254"/>
      <c r="R132" s="254"/>
      <c r="S132" s="254"/>
      <c r="T132" s="25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117</v>
      </c>
      <c r="AU132" s="14" t="s">
        <v>76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LCH+ATJviFQEHAK1b5/ENTILc1uorxDhKojrNYnUvsAcn4fpSUkCZXrRW0nz5/XJHY8SEomi6QEHI08bZSmu5g==" hashValue="Roqb5TAxqUF81tIXkO0T86pxp140gyz9EHN5vCxvwDv5wiDlqXDSNJQfkXe2LcxHxE+okEHrhssw9UbUqd6qUw==" algorithmName="SHA-512" password="CC35"/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2024-01-17T08:53:21Z</dcterms:created>
  <dcterms:modified xsi:type="dcterms:W3CDTF">2024-01-17T08:53:25Z</dcterms:modified>
</cp:coreProperties>
</file>